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Default Extension="jpeg" ContentType="image/jpe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05" windowWidth="10515" windowHeight="10050" firstSheet="39" activeTab="45"/>
  </bookViews>
  <sheets>
    <sheet name="ING 1 armonizados" sheetId="1" r:id="rId1"/>
    <sheet name="ING 2 armonizados" sheetId="2" r:id="rId2"/>
    <sheet name="ING 3 armonizados" sheetId="3" r:id="rId3"/>
    <sheet name="ING 4 armonizados" sheetId="4" r:id="rId4"/>
    <sheet name="2" sheetId="5" r:id="rId5"/>
    <sheet name="4" sheetId="6" r:id="rId6"/>
    <sheet name="5" sheetId="7" r:id="rId7"/>
    <sheet name="6" sheetId="8" r:id="rId8"/>
    <sheet name="ING 5 armonizados" sheetId="9" r:id="rId9"/>
    <sheet name="participaciones" sheetId="10" r:id="rId10"/>
    <sheet name="Aportaciones" sheetId="11" r:id="rId11"/>
    <sheet name="CONVENIOS " sheetId="12" r:id="rId12"/>
    <sheet name="SUBSIDIOS" sheetId="13" r:id="rId13"/>
    <sheet name="Otros ingresos" sheetId="14" r:id="rId14"/>
    <sheet name="objeto del gasto" sheetId="16" r:id="rId15"/>
    <sheet name="objeto del gasto 33" sheetId="15" r:id="rId16"/>
    <sheet name="funcional" sheetId="17" r:id="rId17"/>
    <sheet name="funcional 33" sheetId="18" r:id="rId18"/>
    <sheet name="Eje tema" sheetId="19" r:id="rId19"/>
    <sheet name="Eje tema 33" sheetId="20" r:id="rId20"/>
    <sheet name="administrativa" sheetId="21" r:id="rId21"/>
    <sheet name="Hoja1 (2)" sheetId="22" r:id="rId22"/>
    <sheet name="FONDOS" sheetId="23" r:id="rId23"/>
    <sheet name="F. EDUCACION BASICA" sheetId="24" r:id="rId24"/>
    <sheet name="F. SALUD" sheetId="25" r:id="rId25"/>
    <sheet name="F. INFRAESTRUCTURA" sheetId="26" r:id="rId26"/>
    <sheet name="F. fortalecimiento a mpios y df" sheetId="27" r:id="rId27"/>
    <sheet name="F. APORTACIONES MULTIPLES" sheetId="28" r:id="rId28"/>
    <sheet name="F. EDUCACION TECNOLOGICA" sheetId="29" r:id="rId29"/>
    <sheet name="F. SEGURIDAD PÚBLICA" sheetId="30" r:id="rId30"/>
    <sheet name="F. FORTALECIMIENTO DE LAS ENTID" sheetId="31" r:id="rId31"/>
    <sheet name="seguro popular 2" sheetId="32" r:id="rId32"/>
    <sheet name="Deuda Pública  " sheetId="33" r:id="rId33"/>
    <sheet name="Saldo deuda bruta neta" sheetId="34" r:id="rId34"/>
    <sheet name="ENDEUDAMIENTO" sheetId="35" r:id="rId35"/>
    <sheet name="Endeum" sheetId="36" r:id="rId36"/>
    <sheet name="COSTO FIN DEUDA PUB." sheetId="37" r:id="rId37"/>
    <sheet name="costo bon cupon cero" sheetId="38" r:id="rId38"/>
    <sheet name="costo bon cupon cero (2)" sheetId="39" r:id="rId39"/>
    <sheet name="costo bon cupon cero (3)" sheetId="40" r:id="rId40"/>
    <sheet name="credito corto plazo" sheetId="41" r:id="rId41"/>
    <sheet name="cuadro fte financiamiento" sheetId="42" r:id="rId42"/>
    <sheet name="D MPAL" sheetId="43" r:id="rId43"/>
    <sheet name="postura piscal" sheetId="44" r:id="rId44"/>
    <sheet name="cta doble" sheetId="45" r:id="rId45"/>
    <sheet name="EJERCICIO 2015" sheetId="46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Alta">[1]CATALOGOS!$J$1:$J$6</definedName>
    <definedName name="_xlnm.Print_Area" localSheetId="4">'2'!$A$1:$E$73</definedName>
    <definedName name="_xlnm.Print_Area" localSheetId="11">'CONVENIOS '!$A$1:$C$151</definedName>
    <definedName name="_xlnm.Print_Area" localSheetId="42">'D MPAL'!$A$1:$F$5</definedName>
    <definedName name="_xlnm.Print_Area" localSheetId="32">'Deuda Pública  '!$B$1:$N$30</definedName>
    <definedName name="_xlnm.Print_Area" localSheetId="17">'funcional 33'!$A$1:$I$130</definedName>
    <definedName name="_xlnm.Print_Area" localSheetId="12">SUBSIDIOS!$A$1:$C$25</definedName>
    <definedName name="Base_datos_IM" localSheetId="37">[2]INDIRECTA!#REF!</definedName>
    <definedName name="Base_datos_IM" localSheetId="38">[2]INDIRECTA!#REF!</definedName>
    <definedName name="Base_datos_IM" localSheetId="39">[2]INDIRECTA!#REF!</definedName>
    <definedName name="Base_datos_IM" localSheetId="36">[2]INDIRECTA!#REF!</definedName>
    <definedName name="Base_datos_IM" localSheetId="40">[2]INDIRECTA!#REF!</definedName>
    <definedName name="Base_datos_IM" localSheetId="41">[2]INDIRECTA!#REF!</definedName>
    <definedName name="Base_datos_IM" localSheetId="42">[2]INDIRECTA!#REF!</definedName>
    <definedName name="Base_datos_IM" localSheetId="32">[2]INDIRECTA!#REF!</definedName>
    <definedName name="Base_datos_IM" localSheetId="34">[2]INDIRECTA!#REF!</definedName>
    <definedName name="Base_datos_IM" localSheetId="35">[2]INDIRECTA!#REF!</definedName>
    <definedName name="Base_datos_IM" localSheetId="33">[2]INDIRECTA!#REF!</definedName>
    <definedName name="Base_datos_IM">[2]INDIRECTA!#REF!</definedName>
    <definedName name="_xlnm.Database" localSheetId="37">[2]INDIRECTA!#REF!</definedName>
    <definedName name="_xlnm.Database" localSheetId="38">[2]INDIRECTA!#REF!</definedName>
    <definedName name="_xlnm.Database" localSheetId="39">[2]INDIRECTA!#REF!</definedName>
    <definedName name="_xlnm.Database" localSheetId="36">[2]INDIRECTA!#REF!</definedName>
    <definedName name="_xlnm.Database" localSheetId="40">[2]INDIRECTA!#REF!</definedName>
    <definedName name="_xlnm.Database" localSheetId="41">[2]INDIRECTA!#REF!</definedName>
    <definedName name="_xlnm.Database" localSheetId="42">[2]INDIRECTA!#REF!</definedName>
    <definedName name="_xlnm.Database" localSheetId="32">[2]INDIRECTA!#REF!</definedName>
    <definedName name="_xlnm.Database" localSheetId="34">[2]INDIRECTA!#REF!</definedName>
    <definedName name="_xlnm.Database" localSheetId="35">[2]INDIRECTA!#REF!</definedName>
    <definedName name="_xlnm.Database" localSheetId="33">[2]INDIRECTA!#REF!</definedName>
    <definedName name="_xlnm.Database">[2]INDIRECTA!#REF!</definedName>
    <definedName name="bonos" localSheetId="37">#REF!</definedName>
    <definedName name="bonos" localSheetId="38">#REF!</definedName>
    <definedName name="bonos" localSheetId="39">#REF!</definedName>
    <definedName name="bonos" localSheetId="36">#REF!</definedName>
    <definedName name="bonos" localSheetId="40">#REF!</definedName>
    <definedName name="bonos" localSheetId="41">#REF!</definedName>
    <definedName name="bonos" localSheetId="32">#REF!</definedName>
    <definedName name="bonos" localSheetId="35">#REF!</definedName>
    <definedName name="bonos" localSheetId="33">#REF!</definedName>
    <definedName name="bonos">#REF!</definedName>
    <definedName name="CCC" localSheetId="37">#REF!</definedName>
    <definedName name="CCC" localSheetId="38">#REF!</definedName>
    <definedName name="CCC" localSheetId="39">#REF!</definedName>
    <definedName name="CCC" localSheetId="36">#REF!</definedName>
    <definedName name="CCC" localSheetId="40">#REF!</definedName>
    <definedName name="CCC" localSheetId="41">#REF!</definedName>
    <definedName name="CCC" localSheetId="42">#REF!</definedName>
    <definedName name="CCC" localSheetId="32">#REF!</definedName>
    <definedName name="CCC" localSheetId="35">#REF!</definedName>
    <definedName name="CCC" localSheetId="33">#REF!</definedName>
    <definedName name="CCC">#REF!</definedName>
    <definedName name="concentrado" localSheetId="37">#REF!</definedName>
    <definedName name="concentrado" localSheetId="38">#REF!</definedName>
    <definedName name="concentrado" localSheetId="39">#REF!</definedName>
    <definedName name="concentrado" localSheetId="36">#REF!</definedName>
    <definedName name="concentrado" localSheetId="40">#REF!</definedName>
    <definedName name="concentrado" localSheetId="41">#REF!</definedName>
    <definedName name="concentrado" localSheetId="42">#REF!</definedName>
    <definedName name="concentrado" localSheetId="32">#REF!</definedName>
    <definedName name="concentrado" localSheetId="35">#REF!</definedName>
    <definedName name="concentrado" localSheetId="33">#REF!</definedName>
    <definedName name="concentrado">#REF!</definedName>
    <definedName name="DEUDA_PUBLICA_DE_ENTIDADES_FEDERATIVAS_Y_MUNICIPIOS_POR_TIPO_DE_DEUDOR" localSheetId="37">#REF!</definedName>
    <definedName name="DEUDA_PUBLICA_DE_ENTIDADES_FEDERATIVAS_Y_MUNICIPIOS_POR_TIPO_DE_DEUDOR" localSheetId="38">#REF!</definedName>
    <definedName name="DEUDA_PUBLICA_DE_ENTIDADES_FEDERATIVAS_Y_MUNICIPIOS_POR_TIPO_DE_DEUDOR" localSheetId="39">#REF!</definedName>
    <definedName name="DEUDA_PUBLICA_DE_ENTIDADES_FEDERATIVAS_Y_MUNICIPIOS_POR_TIPO_DE_DEUDOR" localSheetId="36">#REF!</definedName>
    <definedName name="DEUDA_PUBLICA_DE_ENTIDADES_FEDERATIVAS_Y_MUNICIPIOS_POR_TIPO_DE_DEUDOR" localSheetId="40">#REF!</definedName>
    <definedName name="DEUDA_PUBLICA_DE_ENTIDADES_FEDERATIVAS_Y_MUNICIPIOS_POR_TIPO_DE_DEUDOR" localSheetId="41">#REF!</definedName>
    <definedName name="DEUDA_PUBLICA_DE_ENTIDADES_FEDERATIVAS_Y_MUNICIPIOS_POR_TIPO_DE_DEUDOR" localSheetId="42">#REF!</definedName>
    <definedName name="DEUDA_PUBLICA_DE_ENTIDADES_FEDERATIVAS_Y_MUNICIPIOS_POR_TIPO_DE_DEUDOR" localSheetId="32">#REF!</definedName>
    <definedName name="DEUDA_PUBLICA_DE_ENTIDADES_FEDERATIVAS_Y_MUNICIPIOS_POR_TIPO_DE_DEUDOR" localSheetId="35">#REF!</definedName>
    <definedName name="DEUDA_PUBLICA_DE_ENTIDADES_FEDERATIVAS_Y_MUNICIPIOS_POR_TIPO_DE_DEUDOR" localSheetId="33">#REF!</definedName>
    <definedName name="DEUDA_PUBLICA_DE_ENTIDADES_FEDERATIVAS_Y_MUNICIPIOS_POR_TIPO_DE_DEUDOR">#REF!</definedName>
    <definedName name="garantia" localSheetId="37">#REF!</definedName>
    <definedName name="garantia" localSheetId="38">#REF!</definedName>
    <definedName name="garantia" localSheetId="39">#REF!</definedName>
    <definedName name="garantia" localSheetId="36">#REF!</definedName>
    <definedName name="garantia" localSheetId="40">#REF!</definedName>
    <definedName name="garantia" localSheetId="41">#REF!</definedName>
    <definedName name="garantia" localSheetId="42">#REF!</definedName>
    <definedName name="garantia" localSheetId="32">#REF!</definedName>
    <definedName name="garantia" localSheetId="35">#REF!</definedName>
    <definedName name="garantia" localSheetId="33">#REF!</definedName>
    <definedName name="garantia">#REF!</definedName>
    <definedName name="GobEdo" localSheetId="37">#REF!</definedName>
    <definedName name="GobEdo" localSheetId="38">#REF!</definedName>
    <definedName name="GobEdo" localSheetId="39">#REF!</definedName>
    <definedName name="GobEdo" localSheetId="36">#REF!</definedName>
    <definedName name="GobEdo" localSheetId="40">#REF!</definedName>
    <definedName name="GobEdo" localSheetId="41">#REF!</definedName>
    <definedName name="GobEdo" localSheetId="42">#REF!</definedName>
    <definedName name="GobEdo" localSheetId="32">#REF!</definedName>
    <definedName name="GobEdo" localSheetId="35">#REF!</definedName>
    <definedName name="GobEdo" localSheetId="33">#REF!</definedName>
    <definedName name="GobEdo">#REF!</definedName>
    <definedName name="HSep_2010" localSheetId="37">#REF!</definedName>
    <definedName name="HSep_2010" localSheetId="38">#REF!</definedName>
    <definedName name="HSep_2010" localSheetId="39">#REF!</definedName>
    <definedName name="HSep_2010" localSheetId="36">#REF!</definedName>
    <definedName name="HSep_2010" localSheetId="40">#REF!</definedName>
    <definedName name="HSep_2010" localSheetId="41">#REF!</definedName>
    <definedName name="HSep_2010" localSheetId="42">#REF!</definedName>
    <definedName name="HSep_2010" localSheetId="32">#REF!</definedName>
    <definedName name="HSep_2010" localSheetId="35">#REF!</definedName>
    <definedName name="HSep_2010" localSheetId="33">#REF!</definedName>
    <definedName name="HSep_2010">#REF!</definedName>
    <definedName name="L" localSheetId="37">#REF!</definedName>
    <definedName name="L" localSheetId="38">#REF!</definedName>
    <definedName name="L" localSheetId="39">#REF!</definedName>
    <definedName name="L" localSheetId="36">#REF!</definedName>
    <definedName name="L" localSheetId="40">#REF!</definedName>
    <definedName name="L" localSheetId="41">#REF!</definedName>
    <definedName name="L" localSheetId="32">#REF!</definedName>
    <definedName name="L" localSheetId="35">#REF!</definedName>
    <definedName name="L" localSheetId="33">#REF!</definedName>
    <definedName name="L">#REF!</definedName>
    <definedName name="mensual" localSheetId="37">#REF!</definedName>
    <definedName name="mensual" localSheetId="38">#REF!</definedName>
    <definedName name="mensual" localSheetId="39">#REF!</definedName>
    <definedName name="mensual" localSheetId="36">#REF!</definedName>
    <definedName name="mensual" localSheetId="40">#REF!</definedName>
    <definedName name="mensual" localSheetId="41">#REF!</definedName>
    <definedName name="mensual" localSheetId="42">#REF!</definedName>
    <definedName name="mensual" localSheetId="32">#REF!</definedName>
    <definedName name="mensual" localSheetId="35">#REF!</definedName>
    <definedName name="mensual" localSheetId="33">#REF!</definedName>
    <definedName name="mensual">#REF!</definedName>
    <definedName name="MIRES" localSheetId="37">[2]INDIRECTA!#REF!</definedName>
    <definedName name="MIRES" localSheetId="38">[2]INDIRECTA!#REF!</definedName>
    <definedName name="MIRES" localSheetId="39">[2]INDIRECTA!#REF!</definedName>
    <definedName name="MIRES" localSheetId="36">[2]INDIRECTA!#REF!</definedName>
    <definedName name="MIRES" localSheetId="40">[2]INDIRECTA!#REF!</definedName>
    <definedName name="MIRES" localSheetId="41">[2]INDIRECTA!#REF!</definedName>
    <definedName name="MIRES" localSheetId="32">[2]INDIRECTA!#REF!</definedName>
    <definedName name="MIRES" localSheetId="35">[2]INDIRECTA!#REF!</definedName>
    <definedName name="MIRES" localSheetId="33">[2]INDIRECTA!#REF!</definedName>
    <definedName name="MIRES">[2]INDIRECTA!#REF!</definedName>
    <definedName name="NOMINA" localSheetId="11">#REF!</definedName>
    <definedName name="NOMINA" localSheetId="44">#REF!</definedName>
    <definedName name="NOMINA" localSheetId="27">#REF!</definedName>
    <definedName name="NOMINA" localSheetId="23">#REF!</definedName>
    <definedName name="NOMINA" localSheetId="28">#REF!</definedName>
    <definedName name="NOMINA" localSheetId="26">#REF!</definedName>
    <definedName name="NOMINA" localSheetId="30">#REF!</definedName>
    <definedName name="NOMINA" localSheetId="25">#REF!</definedName>
    <definedName name="NOMINA" localSheetId="24">#REF!</definedName>
    <definedName name="NOMINA" localSheetId="29">#REF!</definedName>
    <definedName name="NOMINA" localSheetId="22">#REF!</definedName>
    <definedName name="NOMINA" localSheetId="21">#REF!</definedName>
    <definedName name="NOMINA" localSheetId="0">#REF!</definedName>
    <definedName name="NOMINA" localSheetId="1">#REF!</definedName>
    <definedName name="NOMINA" localSheetId="2">#REF!</definedName>
    <definedName name="NOMINA" localSheetId="3">#REF!</definedName>
    <definedName name="NOMINA" localSheetId="8">#REF!</definedName>
    <definedName name="NOMINA" localSheetId="13">#REF!</definedName>
    <definedName name="NOMINA" localSheetId="31">#REF!</definedName>
    <definedName name="NOMINA" localSheetId="12">#REF!</definedName>
    <definedName name="NOMINA">#REF!</definedName>
    <definedName name="NUEVOOO" localSheetId="12">#REF!</definedName>
    <definedName name="NUEVOOO">#REF!</definedName>
    <definedName name="oax" localSheetId="37">#REF!</definedName>
    <definedName name="oax" localSheetId="38">#REF!</definedName>
    <definedName name="oax" localSheetId="39">#REF!</definedName>
    <definedName name="oax" localSheetId="36">#REF!</definedName>
    <definedName name="oax" localSheetId="40">#REF!</definedName>
    <definedName name="oax" localSheetId="41">#REF!</definedName>
    <definedName name="oax" localSheetId="42">#REF!</definedName>
    <definedName name="oax" localSheetId="32">#REF!</definedName>
    <definedName name="oax" localSheetId="35">#REF!</definedName>
    <definedName name="oax" localSheetId="33">#REF!</definedName>
    <definedName name="oax">#REF!</definedName>
    <definedName name="qq" localSheetId="37">#REF!</definedName>
    <definedName name="qq" localSheetId="38">#REF!</definedName>
    <definedName name="qq" localSheetId="39">#REF!</definedName>
    <definedName name="qq" localSheetId="36">#REF!</definedName>
    <definedName name="qq" localSheetId="40">#REF!</definedName>
    <definedName name="qq" localSheetId="41">#REF!</definedName>
    <definedName name="qq" localSheetId="42">#REF!</definedName>
    <definedName name="qq" localSheetId="32">#REF!</definedName>
    <definedName name="qq" localSheetId="35">#REF!</definedName>
    <definedName name="qq" localSheetId="33">#REF!</definedName>
    <definedName name="qq">#REF!</definedName>
    <definedName name="RESP" localSheetId="37">#REF!</definedName>
    <definedName name="RESP" localSheetId="38">#REF!</definedName>
    <definedName name="RESP" localSheetId="39">#REF!</definedName>
    <definedName name="RESP" localSheetId="36">#REF!</definedName>
    <definedName name="RESP" localSheetId="40">#REF!</definedName>
    <definedName name="RESP" localSheetId="41">#REF!</definedName>
    <definedName name="RESP" localSheetId="42">#REF!</definedName>
    <definedName name="RESP" localSheetId="32">#REF!</definedName>
    <definedName name="RESP" localSheetId="35">#REF!</definedName>
    <definedName name="RESP" localSheetId="33">#REF!</definedName>
    <definedName name="RESP">#REF!</definedName>
    <definedName name="sobretasa" localSheetId="37">#REF!</definedName>
    <definedName name="sobretasa" localSheetId="38">#REF!</definedName>
    <definedName name="sobretasa" localSheetId="39">#REF!</definedName>
    <definedName name="sobretasa" localSheetId="36">#REF!</definedName>
    <definedName name="sobretasa" localSheetId="40">#REF!</definedName>
    <definedName name="sobretasa" localSheetId="41">#REF!</definedName>
    <definedName name="sobretasa" localSheetId="42">#REF!</definedName>
    <definedName name="sobretasa" localSheetId="32">#REF!</definedName>
    <definedName name="sobretasa" localSheetId="35">#REF!</definedName>
    <definedName name="sobretasa" localSheetId="33">#REF!</definedName>
    <definedName name="sobretasa">#REF!</definedName>
    <definedName name="tasas" localSheetId="37">#REF!</definedName>
    <definedName name="tasas" localSheetId="38">#REF!</definedName>
    <definedName name="tasas" localSheetId="39">#REF!</definedName>
    <definedName name="tasas" localSheetId="36">#REF!</definedName>
    <definedName name="tasas" localSheetId="40">#REF!</definedName>
    <definedName name="tasas" localSheetId="41">#REF!</definedName>
    <definedName name="tasas" localSheetId="42">#REF!</definedName>
    <definedName name="tasas" localSheetId="32">#REF!</definedName>
    <definedName name="tasas" localSheetId="35">#REF!</definedName>
    <definedName name="tasas" localSheetId="33">#REF!</definedName>
    <definedName name="tasas">#REF!</definedName>
    <definedName name="_xlnm.Print_Titles" localSheetId="4">'2'!$1:$9</definedName>
    <definedName name="_xlnm.Print_Titles" localSheetId="11">'CONVENIOS '!$1:$5</definedName>
    <definedName name="_xlnm.Print_Titles" localSheetId="12">SUBSIDIOS!$1:$5</definedName>
    <definedName name="VER" localSheetId="37">#REF!</definedName>
    <definedName name="VER" localSheetId="38">#REF!</definedName>
    <definedName name="VER" localSheetId="39">#REF!</definedName>
    <definedName name="VER" localSheetId="36">#REF!</definedName>
    <definedName name="VER" localSheetId="40">#REF!</definedName>
    <definedName name="VER" localSheetId="41">#REF!</definedName>
    <definedName name="VER" localSheetId="42">#REF!</definedName>
    <definedName name="VER" localSheetId="32">#REF!</definedName>
    <definedName name="VER" localSheetId="35">#REF!</definedName>
    <definedName name="VER" localSheetId="33">#REF!</definedName>
    <definedName name="VER">#REF!</definedName>
    <definedName name="W">[3]CATALOGOS!$E$1:$E$3</definedName>
    <definedName name="X">[3]CATALOGOS!$G$1:$G$6</definedName>
  </definedNames>
  <calcPr calcId="125725"/>
</workbook>
</file>

<file path=xl/calcChain.xml><?xml version="1.0" encoding="utf-8"?>
<calcChain xmlns="http://schemas.openxmlformats.org/spreadsheetml/2006/main">
  <c r="C57" i="46"/>
  <c r="G56"/>
  <c r="D56"/>
  <c r="G55"/>
  <c r="F55"/>
  <c r="D55"/>
  <c r="C55"/>
  <c r="B55"/>
  <c r="G54"/>
  <c r="D54"/>
  <c r="G53"/>
  <c r="D53"/>
  <c r="D51" s="1"/>
  <c r="G52"/>
  <c r="D52"/>
  <c r="G51"/>
  <c r="F51"/>
  <c r="C51"/>
  <c r="B51"/>
  <c r="F50"/>
  <c r="E50"/>
  <c r="B50"/>
  <c r="D50" s="1"/>
  <c r="F49"/>
  <c r="G49" s="1"/>
  <c r="E49"/>
  <c r="D49"/>
  <c r="B49"/>
  <c r="F48"/>
  <c r="E48"/>
  <c r="B48"/>
  <c r="G48" s="1"/>
  <c r="F47"/>
  <c r="G47" s="1"/>
  <c r="E47"/>
  <c r="D47"/>
  <c r="B47"/>
  <c r="G46"/>
  <c r="D46"/>
  <c r="F45"/>
  <c r="E45"/>
  <c r="E44" s="1"/>
  <c r="B45"/>
  <c r="G45" s="1"/>
  <c r="G44" s="1"/>
  <c r="F44"/>
  <c r="C44"/>
  <c r="B44"/>
  <c r="F43"/>
  <c r="G43" s="1"/>
  <c r="E43"/>
  <c r="D43"/>
  <c r="F42"/>
  <c r="F41" s="1"/>
  <c r="F37" s="1"/>
  <c r="E42"/>
  <c r="D42"/>
  <c r="D41" s="1"/>
  <c r="B42"/>
  <c r="E41"/>
  <c r="E37" s="1"/>
  <c r="E57" s="1"/>
  <c r="C41"/>
  <c r="B41"/>
  <c r="F40"/>
  <c r="E40"/>
  <c r="B40"/>
  <c r="D40" s="1"/>
  <c r="F39"/>
  <c r="G39" s="1"/>
  <c r="D39"/>
  <c r="F38"/>
  <c r="E38"/>
  <c r="B38"/>
  <c r="D38" s="1"/>
  <c r="C37"/>
  <c r="F30"/>
  <c r="C30"/>
  <c r="B30"/>
  <c r="G29"/>
  <c r="D29"/>
  <c r="G28"/>
  <c r="D28"/>
  <c r="G27"/>
  <c r="D27"/>
  <c r="G26"/>
  <c r="D26"/>
  <c r="G25"/>
  <c r="D25"/>
  <c r="G24"/>
  <c r="D24"/>
  <c r="G23"/>
  <c r="D23"/>
  <c r="G22"/>
  <c r="D22"/>
  <c r="F21"/>
  <c r="G21" s="1"/>
  <c r="E21"/>
  <c r="D21"/>
  <c r="B21"/>
  <c r="G20"/>
  <c r="D20"/>
  <c r="G19"/>
  <c r="D19"/>
  <c r="F18"/>
  <c r="G18" s="1"/>
  <c r="E18"/>
  <c r="E30" s="1"/>
  <c r="B18"/>
  <c r="D18" s="1"/>
  <c r="G17"/>
  <c r="D17"/>
  <c r="G16"/>
  <c r="D16"/>
  <c r="G15"/>
  <c r="D15"/>
  <c r="G14"/>
  <c r="G30" s="1"/>
  <c r="D14"/>
  <c r="D30" s="1"/>
  <c r="F57" l="1"/>
  <c r="G57"/>
  <c r="G38"/>
  <c r="G37" s="1"/>
  <c r="G40"/>
  <c r="G42"/>
  <c r="G41" s="1"/>
  <c r="D45"/>
  <c r="D44" s="1"/>
  <c r="D37" s="1"/>
  <c r="D57" s="1"/>
  <c r="D48"/>
  <c r="B37"/>
  <c r="B57" s="1"/>
  <c r="G50"/>
  <c r="E46" i="45" l="1"/>
  <c r="E44"/>
  <c r="E37"/>
  <c r="E39" s="1"/>
  <c r="J35"/>
  <c r="J39" s="1"/>
  <c r="E35"/>
  <c r="E32"/>
  <c r="J30"/>
  <c r="J32" s="1"/>
  <c r="J28"/>
  <c r="E28"/>
  <c r="J25"/>
  <c r="J16"/>
  <c r="E15"/>
  <c r="E20" s="1"/>
  <c r="E25" s="1"/>
  <c r="E12"/>
  <c r="J6"/>
  <c r="E6"/>
  <c r="E13" i="43" l="1"/>
  <c r="F13" s="1"/>
  <c r="E12"/>
  <c r="F12" s="1"/>
  <c r="F10" s="1"/>
  <c r="D10"/>
  <c r="C10"/>
  <c r="B10"/>
  <c r="F27" i="42"/>
  <c r="F26"/>
  <c r="F25"/>
  <c r="F24" s="1"/>
  <c r="E24"/>
  <c r="D24"/>
  <c r="C24"/>
  <c r="F22"/>
  <c r="F21"/>
  <c r="E20"/>
  <c r="D20"/>
  <c r="C20"/>
  <c r="F20" s="1"/>
  <c r="F18" s="1"/>
  <c r="E18"/>
  <c r="D18"/>
  <c r="C18"/>
  <c r="F16"/>
  <c r="F15"/>
  <c r="F14"/>
  <c r="F13"/>
  <c r="F12"/>
  <c r="F11"/>
  <c r="E11"/>
  <c r="D11"/>
  <c r="C11"/>
  <c r="E9"/>
  <c r="D9"/>
  <c r="C9"/>
  <c r="F9" s="1"/>
  <c r="F14" i="41"/>
  <c r="G14" s="1"/>
  <c r="F13"/>
  <c r="G13" s="1"/>
  <c r="F12"/>
  <c r="G12" s="1"/>
  <c r="F11"/>
  <c r="G11" s="1"/>
  <c r="F10"/>
  <c r="G10" s="1"/>
  <c r="H8"/>
  <c r="E8"/>
  <c r="D8"/>
  <c r="C8"/>
  <c r="G16" i="40"/>
  <c r="H16" s="1"/>
  <c r="G15"/>
  <c r="H15" s="1"/>
  <c r="H14"/>
  <c r="G14"/>
  <c r="G13"/>
  <c r="H13" s="1"/>
  <c r="G12"/>
  <c r="H12" s="1"/>
  <c r="I10"/>
  <c r="G10"/>
  <c r="E10"/>
  <c r="D10"/>
  <c r="D40" i="39"/>
  <c r="O25" i="37"/>
  <c r="P25" s="1"/>
  <c r="L25"/>
  <c r="F25"/>
  <c r="M25" s="1"/>
  <c r="P24"/>
  <c r="O24"/>
  <c r="L24"/>
  <c r="F24"/>
  <c r="F21" s="1"/>
  <c r="F18" s="1"/>
  <c r="O23"/>
  <c r="L23"/>
  <c r="O22"/>
  <c r="P22" s="1"/>
  <c r="M22"/>
  <c r="L22"/>
  <c r="L21"/>
  <c r="J21"/>
  <c r="M21" s="1"/>
  <c r="H21"/>
  <c r="O21" s="1"/>
  <c r="P21" s="1"/>
  <c r="J18"/>
  <c r="L18" s="1"/>
  <c r="M29" i="36"/>
  <c r="N29" s="1"/>
  <c r="K29"/>
  <c r="J29"/>
  <c r="M28"/>
  <c r="N28" s="1"/>
  <c r="K28"/>
  <c r="J28"/>
  <c r="M27"/>
  <c r="N27" s="1"/>
  <c r="K27"/>
  <c r="J27"/>
  <c r="J26"/>
  <c r="H26"/>
  <c r="G26"/>
  <c r="M26" s="1"/>
  <c r="N26" s="1"/>
  <c r="F26"/>
  <c r="K26" s="1"/>
  <c r="M25"/>
  <c r="J25"/>
  <c r="M24"/>
  <c r="J24"/>
  <c r="J22" s="1"/>
  <c r="M23"/>
  <c r="J23"/>
  <c r="M22"/>
  <c r="N22" s="1"/>
  <c r="H22"/>
  <c r="G22"/>
  <c r="H20"/>
  <c r="G20"/>
  <c r="M20" s="1"/>
  <c r="N20" s="1"/>
  <c r="I18"/>
  <c r="H18"/>
  <c r="G18"/>
  <c r="G24" i="34"/>
  <c r="H16"/>
  <c r="G16"/>
  <c r="H15"/>
  <c r="G15"/>
  <c r="H14"/>
  <c r="G14"/>
  <c r="F12"/>
  <c r="H12" s="1"/>
  <c r="E12"/>
  <c r="H10"/>
  <c r="G10"/>
  <c r="E8"/>
  <c r="F24" i="33"/>
  <c r="F17"/>
  <c r="F6"/>
  <c r="E10" i="43" l="1"/>
  <c r="G8" i="41"/>
  <c r="F8"/>
  <c r="H10" i="40"/>
  <c r="M24" i="37"/>
  <c r="H18"/>
  <c r="O18" s="1"/>
  <c r="P18" s="1"/>
  <c r="M18"/>
  <c r="M18" i="36"/>
  <c r="N18" s="1"/>
  <c r="F20"/>
  <c r="F18" s="1"/>
  <c r="J18" s="1"/>
  <c r="K18" s="1"/>
  <c r="G12" i="34"/>
  <c r="F8"/>
  <c r="J20" i="36" l="1"/>
  <c r="K20" s="1"/>
  <c r="G8" i="34"/>
  <c r="H8"/>
  <c r="A4" i="32" l="1"/>
  <c r="D16" i="31"/>
  <c r="D12"/>
  <c r="D10"/>
  <c r="C8"/>
  <c r="D8" s="1"/>
  <c r="B8"/>
  <c r="A3"/>
  <c r="D10" i="30"/>
  <c r="C8"/>
  <c r="D8" s="1"/>
  <c r="B8"/>
  <c r="A3"/>
  <c r="D15" i="29"/>
  <c r="D13"/>
  <c r="D11"/>
  <c r="D9"/>
  <c r="C7"/>
  <c r="D7" s="1"/>
  <c r="B7"/>
  <c r="A2"/>
  <c r="D13" i="28"/>
  <c r="D11"/>
  <c r="D9"/>
  <c r="C7"/>
  <c r="D7" s="1"/>
  <c r="B7"/>
  <c r="A2"/>
  <c r="D11" i="27"/>
  <c r="D9" s="1"/>
  <c r="C9"/>
  <c r="B9"/>
  <c r="A4"/>
  <c r="D15" i="26"/>
  <c r="D13"/>
  <c r="C12"/>
  <c r="D12" s="1"/>
  <c r="B12"/>
  <c r="D10"/>
  <c r="C8"/>
  <c r="D8" s="1"/>
  <c r="B8"/>
  <c r="A3"/>
  <c r="D16" i="25"/>
  <c r="D15"/>
  <c r="C14"/>
  <c r="D14" s="1"/>
  <c r="B14"/>
  <c r="D12"/>
  <c r="D11"/>
  <c r="D10"/>
  <c r="C9"/>
  <c r="D9" s="1"/>
  <c r="B9"/>
  <c r="B7"/>
  <c r="A2"/>
  <c r="D15" i="24"/>
  <c r="C14"/>
  <c r="D14" s="1"/>
  <c r="B14"/>
  <c r="D12"/>
  <c r="D11"/>
  <c r="D10"/>
  <c r="C9"/>
  <c r="D9" s="1"/>
  <c r="B9"/>
  <c r="B7"/>
  <c r="A2"/>
  <c r="G31" i="23"/>
  <c r="F31"/>
  <c r="E31"/>
  <c r="G29"/>
  <c r="F29"/>
  <c r="E29"/>
  <c r="G27"/>
  <c r="F27"/>
  <c r="E27"/>
  <c r="F25"/>
  <c r="E25"/>
  <c r="G24"/>
  <c r="F24"/>
  <c r="E24"/>
  <c r="G23"/>
  <c r="F23"/>
  <c r="E23"/>
  <c r="G22"/>
  <c r="F22"/>
  <c r="E22"/>
  <c r="D21"/>
  <c r="E21" s="1"/>
  <c r="C21"/>
  <c r="B21"/>
  <c r="B9" s="1"/>
  <c r="G19"/>
  <c r="F19"/>
  <c r="E19"/>
  <c r="G17"/>
  <c r="F17"/>
  <c r="E17"/>
  <c r="G16"/>
  <c r="F16"/>
  <c r="E16"/>
  <c r="G15"/>
  <c r="D15"/>
  <c r="F15" s="1"/>
  <c r="C15"/>
  <c r="E15" s="1"/>
  <c r="B15"/>
  <c r="G13"/>
  <c r="F13"/>
  <c r="E13"/>
  <c r="G11"/>
  <c r="F11"/>
  <c r="E11"/>
  <c r="C9"/>
  <c r="F71" i="22"/>
  <c r="F70" s="1"/>
  <c r="E70"/>
  <c r="D70"/>
  <c r="C70"/>
  <c r="F68"/>
  <c r="F67"/>
  <c r="F66" s="1"/>
  <c r="E66"/>
  <c r="D66"/>
  <c r="C66"/>
  <c r="F64"/>
  <c r="F63"/>
  <c r="F62" s="1"/>
  <c r="E62"/>
  <c r="D62"/>
  <c r="D8" s="1"/>
  <c r="C62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 s="1"/>
  <c r="E30"/>
  <c r="D30"/>
  <c r="C30"/>
  <c r="F28"/>
  <c r="F27"/>
  <c r="F26"/>
  <c r="F25"/>
  <c r="F24"/>
  <c r="F23"/>
  <c r="F22"/>
  <c r="F21"/>
  <c r="F20"/>
  <c r="F19"/>
  <c r="F18"/>
  <c r="F17"/>
  <c r="F16"/>
  <c r="F15"/>
  <c r="F14"/>
  <c r="F13"/>
  <c r="E13"/>
  <c r="E8" s="1"/>
  <c r="D13"/>
  <c r="C13"/>
  <c r="F11"/>
  <c r="F10" s="1"/>
  <c r="F8" s="1"/>
  <c r="E10"/>
  <c r="D10"/>
  <c r="C10"/>
  <c r="C8"/>
  <c r="C7" i="25" l="1"/>
  <c r="D7" s="1"/>
  <c r="C7" i="24"/>
  <c r="D7" s="1"/>
  <c r="G21" i="23"/>
  <c r="F21"/>
  <c r="D9"/>
  <c r="G9" l="1"/>
  <c r="E9"/>
  <c r="F9"/>
  <c r="H89" i="20" l="1"/>
  <c r="C89"/>
  <c r="H88"/>
  <c r="H87"/>
  <c r="G87"/>
  <c r="H86"/>
  <c r="H85"/>
  <c r="C85"/>
  <c r="H84"/>
  <c r="F82"/>
  <c r="G88" s="1"/>
  <c r="D82"/>
  <c r="E89" s="1"/>
  <c r="B82"/>
  <c r="C86" s="1"/>
  <c r="H72"/>
  <c r="G72"/>
  <c r="H71"/>
  <c r="H70"/>
  <c r="C70"/>
  <c r="H69"/>
  <c r="H68"/>
  <c r="G68"/>
  <c r="H67"/>
  <c r="H66"/>
  <c r="C66"/>
  <c r="H65"/>
  <c r="F63"/>
  <c r="G69" s="1"/>
  <c r="D63"/>
  <c r="E70" s="1"/>
  <c r="B63"/>
  <c r="C71" s="1"/>
  <c r="H53"/>
  <c r="I53" s="1"/>
  <c r="G53"/>
  <c r="H52"/>
  <c r="I52" s="1"/>
  <c r="H51"/>
  <c r="C51"/>
  <c r="H50"/>
  <c r="E50"/>
  <c r="H49"/>
  <c r="I49" s="1"/>
  <c r="G49"/>
  <c r="H48"/>
  <c r="I48" s="1"/>
  <c r="H47"/>
  <c r="C47"/>
  <c r="H46"/>
  <c r="I46" s="1"/>
  <c r="E46"/>
  <c r="H45"/>
  <c r="I45" s="1"/>
  <c r="G45"/>
  <c r="H44"/>
  <c r="I44" s="1"/>
  <c r="H42"/>
  <c r="I51" s="1"/>
  <c r="F42"/>
  <c r="G50" s="1"/>
  <c r="D42"/>
  <c r="E51" s="1"/>
  <c r="B42"/>
  <c r="C52" s="1"/>
  <c r="H32"/>
  <c r="C32"/>
  <c r="H31"/>
  <c r="E31"/>
  <c r="H30"/>
  <c r="H29"/>
  <c r="H28"/>
  <c r="C28"/>
  <c r="H27"/>
  <c r="E27"/>
  <c r="H26"/>
  <c r="F24"/>
  <c r="G31" s="1"/>
  <c r="D24"/>
  <c r="E32" s="1"/>
  <c r="B24"/>
  <c r="C29" s="1"/>
  <c r="F14"/>
  <c r="D14"/>
  <c r="B14"/>
  <c r="C14" s="1"/>
  <c r="F13"/>
  <c r="D13"/>
  <c r="B13"/>
  <c r="C13" s="1"/>
  <c r="H12"/>
  <c r="F12"/>
  <c r="D12"/>
  <c r="B12"/>
  <c r="C12" s="1"/>
  <c r="D11"/>
  <c r="B11"/>
  <c r="C11" s="1"/>
  <c r="B9"/>
  <c r="I67" l="1"/>
  <c r="E13"/>
  <c r="I71"/>
  <c r="E65"/>
  <c r="E84"/>
  <c r="D9"/>
  <c r="E11" s="1"/>
  <c r="E26"/>
  <c r="C27"/>
  <c r="G29"/>
  <c r="E30"/>
  <c r="C31"/>
  <c r="G44"/>
  <c r="E45"/>
  <c r="C46"/>
  <c r="G48"/>
  <c r="E49"/>
  <c r="C50"/>
  <c r="I50"/>
  <c r="G52"/>
  <c r="E53"/>
  <c r="C65"/>
  <c r="G67"/>
  <c r="E68"/>
  <c r="C69"/>
  <c r="G71"/>
  <c r="E72"/>
  <c r="C84"/>
  <c r="G86"/>
  <c r="E87"/>
  <c r="C88"/>
  <c r="G30"/>
  <c r="I47"/>
  <c r="E88"/>
  <c r="F11"/>
  <c r="C26"/>
  <c r="G28"/>
  <c r="E29"/>
  <c r="C30"/>
  <c r="G32"/>
  <c r="E44"/>
  <c r="C45"/>
  <c r="G47"/>
  <c r="E48"/>
  <c r="C49"/>
  <c r="G51"/>
  <c r="E52"/>
  <c r="C53"/>
  <c r="H63"/>
  <c r="I72" s="1"/>
  <c r="G66"/>
  <c r="E67"/>
  <c r="C68"/>
  <c r="G70"/>
  <c r="E71"/>
  <c r="C72"/>
  <c r="H82"/>
  <c r="I84" s="1"/>
  <c r="G85"/>
  <c r="E86"/>
  <c r="C87"/>
  <c r="G89"/>
  <c r="G26"/>
  <c r="E69"/>
  <c r="H24"/>
  <c r="G27"/>
  <c r="E28"/>
  <c r="C44"/>
  <c r="G46"/>
  <c r="E47"/>
  <c r="C48"/>
  <c r="G65"/>
  <c r="E66"/>
  <c r="C67"/>
  <c r="G84"/>
  <c r="E85"/>
  <c r="I32" l="1"/>
  <c r="I28"/>
  <c r="H11"/>
  <c r="I30"/>
  <c r="I26"/>
  <c r="F9"/>
  <c r="E14"/>
  <c r="I29"/>
  <c r="I27"/>
  <c r="I87"/>
  <c r="I85"/>
  <c r="I88"/>
  <c r="I89"/>
  <c r="H14"/>
  <c r="I65"/>
  <c r="I31"/>
  <c r="H9"/>
  <c r="I12" s="1"/>
  <c r="I86"/>
  <c r="I70"/>
  <c r="I66"/>
  <c r="I69"/>
  <c r="H13"/>
  <c r="I68"/>
  <c r="E12"/>
  <c r="G12" l="1"/>
  <c r="G13"/>
  <c r="G14"/>
  <c r="I13"/>
  <c r="I14"/>
  <c r="G11"/>
  <c r="I11"/>
  <c r="D68" i="5" l="1"/>
  <c r="A3"/>
</calcChain>
</file>

<file path=xl/sharedStrings.xml><?xml version="1.0" encoding="utf-8"?>
<sst xmlns="http://schemas.openxmlformats.org/spreadsheetml/2006/main" count="2010" uniqueCount="1059">
  <si>
    <t>INGRESOS PRESUPUESTARIOS</t>
  </si>
  <si>
    <t>DEL 1 DE ENERO AL 31 DE DICIEMBRE DE 2015</t>
  </si>
  <si>
    <t>( Pesos )</t>
  </si>
  <si>
    <t>CONCEPTO</t>
  </si>
  <si>
    <t>RECAUDACIÓN</t>
  </si>
  <si>
    <t>VARIACIÓN RESPECTO A:</t>
  </si>
  <si>
    <t>OBTENIDO
 ENE-DIC 2014</t>
  </si>
  <si>
    <t>ENE-DIC 2015</t>
  </si>
  <si>
    <t>RECAUDACIÓN ESTIMADA:</t>
  </si>
  <si>
    <t>ESTIMADA</t>
  </si>
  <si>
    <t>OBTENIDA</t>
  </si>
  <si>
    <t>IMPORTE</t>
  </si>
  <si>
    <t>%</t>
  </si>
  <si>
    <t xml:space="preserve"> %  Real * </t>
  </si>
  <si>
    <t>TOTAL</t>
  </si>
  <si>
    <t>Ingresos de Gestión</t>
  </si>
  <si>
    <t>Impuestos</t>
  </si>
  <si>
    <t>Contribuciones de Mejoras</t>
  </si>
  <si>
    <t>N/R</t>
  </si>
  <si>
    <t>Derechos</t>
  </si>
  <si>
    <t xml:space="preserve">Productos </t>
  </si>
  <si>
    <t xml:space="preserve">Aprovechamientos  </t>
  </si>
  <si>
    <t xml:space="preserve">     Incentivos Derivados de la Colaboración Fiscal </t>
  </si>
  <si>
    <t xml:space="preserve">      Aprovechamientos del Estado</t>
  </si>
  <si>
    <t>Contribuciones no comprendidas en las fracciones de la Ley de Ingresos causados en ejercicios fiscales anteriores pendientes de liquidación o pago</t>
  </si>
  <si>
    <t>Participaciones y Aportaciones Transferencias, Asignaciones, Subsidios y Otras Ayudas</t>
  </si>
  <si>
    <t>Participaciones y Aportaciones</t>
  </si>
  <si>
    <t xml:space="preserve">Participaciones </t>
  </si>
  <si>
    <t xml:space="preserve">Aportaciones                                          </t>
  </si>
  <si>
    <t xml:space="preserve"> </t>
  </si>
  <si>
    <t>Convenios</t>
  </si>
  <si>
    <t>Transferencias, Asignaciones, Subsidios y Otras Ayudas</t>
  </si>
  <si>
    <t>Otros ingresos</t>
  </si>
  <si>
    <t>*Deflactado de acuerdo al Indice Nacional de Precios al Consumidor (INPC)</t>
  </si>
  <si>
    <t>N/R:No Representativo</t>
  </si>
  <si>
    <t xml:space="preserve">INGRESOS DEL SECTOR PUBLICO PRESUPUESTARIO  </t>
  </si>
  <si>
    <t>( Miles de Pesos )</t>
  </si>
  <si>
    <t>ENERO - JULIO 2004</t>
  </si>
  <si>
    <t>NOVIEMBRE/DICIEMBRE 2004</t>
  </si>
  <si>
    <t>Ingresos Propios</t>
  </si>
  <si>
    <t>Participaciones e Incentivos Federales</t>
  </si>
  <si>
    <t>Fondos de Aportaciones Federales ( Ramo 33 )</t>
  </si>
  <si>
    <t xml:space="preserve">Transferencias  por Convenios de Coordinación </t>
  </si>
  <si>
    <t xml:space="preserve">Transferencias por Convenios de Coordinación </t>
  </si>
  <si>
    <t>Programa de Apoyo para el Fortalecimiento de las Entidades Federativas ( PAFEF- Ramo 39 )</t>
  </si>
  <si>
    <t>Fideicomiso para la Infraestructura en los Estados (FIES)</t>
  </si>
  <si>
    <t>Fideicomiso para la Infraestructura en los Estados ( FIES )</t>
  </si>
  <si>
    <t xml:space="preserve">Ingresos derivados de Entidades del Sector Paraestatal </t>
  </si>
  <si>
    <t>Ingresos derivados de Entidades del Sector Paraestatal</t>
  </si>
  <si>
    <t>Ingresos por Empréstitos</t>
  </si>
  <si>
    <t>(  Pesos )</t>
  </si>
  <si>
    <t>Aportaciones</t>
  </si>
  <si>
    <t>Transferencias, Asignaciones,Subsidios y Otras Ayudas</t>
  </si>
  <si>
    <t>IMPUESTOS</t>
  </si>
  <si>
    <t>Impuestos Sobre Los Ingresos</t>
  </si>
  <si>
    <t>Sobre Rifas, Sorteos, Loterías y Concursos</t>
  </si>
  <si>
    <t>Sobre Diversiones y Espectáculos Públicos</t>
  </si>
  <si>
    <t>Cedular a los Ingresos por el Otorgamiento del Uso o Goce Temporal de Bienes Inmuebles</t>
  </si>
  <si>
    <t>Sobre las Demasías Caducas</t>
  </si>
  <si>
    <t>Impuestos Sobre el Patrimonio</t>
  </si>
  <si>
    <t>Sobre Tenencia o Uso de  Vehículos</t>
  </si>
  <si>
    <t>Impuestos Sobre la Producción, el Comercio, el Consumo y las Transacciones o Asimilables</t>
  </si>
  <si>
    <t>Impuesto Sobre la Adquisición de Vehículos  de Motor Usados</t>
  </si>
  <si>
    <t>Sobre la Prestación de Servicios de Hospedaje</t>
  </si>
  <si>
    <t>Impuesto sobre Erogaciones por Remuneraciones al Trabajo Personal</t>
  </si>
  <si>
    <t>Accesorios</t>
  </si>
  <si>
    <t>Otros Impuestos</t>
  </si>
  <si>
    <t>Para el Desarrollo Social</t>
  </si>
  <si>
    <t>OTROS INGRESOS DE GESTIÓN</t>
  </si>
  <si>
    <t>Productos</t>
  </si>
  <si>
    <t>Aprovechamientos</t>
  </si>
  <si>
    <t>Incentivos Derivados de                                Colaboracion Fiscal</t>
  </si>
  <si>
    <t xml:space="preserve">   Aprovechamientos del Estado</t>
  </si>
  <si>
    <t>DERECHOS</t>
  </si>
  <si>
    <t>DERECHOS POR EL USO, GOCE, APROVECHAMIENTO O EXPLOTACIÓN DE BIENES DE DOMINIO PÚBLICO</t>
  </si>
  <si>
    <t>Secretaría de las Culturas  y Artes de Oaxaca</t>
  </si>
  <si>
    <t>Secretaría de Administración</t>
  </si>
  <si>
    <t>Casa de la Cultura Oaxaqueña</t>
  </si>
  <si>
    <t>Jardín Etnobotánico</t>
  </si>
  <si>
    <t>Centro de las Artes de San Agustín</t>
  </si>
  <si>
    <t>DERECHOS POR PRESTACIÓN DE SERVICIOS PÚBLICOS</t>
  </si>
  <si>
    <t>Administración Pública</t>
  </si>
  <si>
    <t>Comunes</t>
  </si>
  <si>
    <t>Transparencia</t>
  </si>
  <si>
    <t>Secretaría General de Gobierno</t>
  </si>
  <si>
    <t>Legalización y Registro de Documentos</t>
  </si>
  <si>
    <t>Registro Civil</t>
  </si>
  <si>
    <t>Registro Público de la Propiedad y del Comercio</t>
  </si>
  <si>
    <t>Protección Civil</t>
  </si>
  <si>
    <t>Regularización de la Tenencia de la Tierra Urbana</t>
  </si>
  <si>
    <t>Control y Confianza</t>
  </si>
  <si>
    <t>Consejería Jurídica del Gobierno del Estado</t>
  </si>
  <si>
    <t>Ejercicio Notarial</t>
  </si>
  <si>
    <t>Publicaciones</t>
  </si>
  <si>
    <t>Secretaría de Seguridad Pública</t>
  </si>
  <si>
    <t>Servicios que presta la Secretaría de Seguridad Pública</t>
  </si>
  <si>
    <t>Secretaría de Vialidad y Transporte</t>
  </si>
  <si>
    <t>Servicio Público de Transporte y Control Vehicular</t>
  </si>
  <si>
    <t>Secretaría de Salud y Servicios Coordinados de Salud</t>
  </si>
  <si>
    <t>Atención en Salud</t>
  </si>
  <si>
    <t>Vigilancia y Control Sanitario</t>
  </si>
  <si>
    <t>Secretaría de las Infraestructruras y el Ordenamiento Territorial Sustentable</t>
  </si>
  <si>
    <t>Servicios relacionados con  Obra Pública y Protección Ambiental</t>
  </si>
  <si>
    <t>Secretaría de Turismo y Desarrollo Económico</t>
  </si>
  <si>
    <t>Eventos Lunes del Cerro</t>
  </si>
  <si>
    <t>Secretaría de las Culturas y Artes de Oaxaca</t>
  </si>
  <si>
    <t xml:space="preserve">Casa de la Cultura Oaxaqueña </t>
  </si>
  <si>
    <t>Artes Plásticas Rufino Tamayo</t>
  </si>
  <si>
    <t>Centro de Iniciación Musical de Oaxaca</t>
  </si>
  <si>
    <t>Secretaría de Finanzas</t>
  </si>
  <si>
    <t>Relacionados con la Hacienda Pública Estatal</t>
  </si>
  <si>
    <t>Servicios Catastrales</t>
  </si>
  <si>
    <t>Relacionados con el Registro, Adquisiciones y Permisos</t>
  </si>
  <si>
    <t xml:space="preserve">Archivo del Poder Ejecutivo </t>
  </si>
  <si>
    <t>Secretaría de la Contraloría y Transparencia Gubernamental</t>
  </si>
  <si>
    <t>Servicios que presta la Secretaría de Contraloría y Transparencia Gubernamental</t>
  </si>
  <si>
    <t xml:space="preserve"> POR LOS SERVICIOS QUE SE PRESTAN EN MATERIA EDUCATIVA</t>
  </si>
  <si>
    <t>DERECHOS POR PRESTACIÓN DE SERVICIOS RELACIONADOS DE AGUA, ALCANTARILLADO Y DRENAJE</t>
  </si>
  <si>
    <t>Comisión Estatal del Agua</t>
  </si>
  <si>
    <t>Suministro de Agua Potable</t>
  </si>
  <si>
    <t>DERECHOS POR PRESTACIÓN DE SERVICIOS A CARGO DEL SISTEMA PARA EL DESARROLLO INTEGRAL DE LA FAMILIA</t>
  </si>
  <si>
    <t>Sistema DIF</t>
  </si>
  <si>
    <t>OTROS DERECHOS</t>
  </si>
  <si>
    <t>ACCESORIOS</t>
  </si>
  <si>
    <t>PRODUCTOS</t>
  </si>
  <si>
    <t>Productos Derivados de Uso, Goce y  Aprovechamiento de Bienes no Sujetos a Régimen de Dominio Público</t>
  </si>
  <si>
    <t>Productos Financieros Estatales</t>
  </si>
  <si>
    <t>Enajenación de Bienes Muebles e Inmuebles</t>
  </si>
  <si>
    <t>Otros Productos que Generen Ingresos Corrientes</t>
  </si>
  <si>
    <t>APROVECHAMIENTOS</t>
  </si>
  <si>
    <t>INCENTIVOS DERIVADOS DE COLABORACIÓN FISCAL</t>
  </si>
  <si>
    <t>Impuesto sobre Automóviles Nuevos</t>
  </si>
  <si>
    <t xml:space="preserve">Actos de Fiscalización </t>
  </si>
  <si>
    <t>Otros Incentivos</t>
  </si>
  <si>
    <t xml:space="preserve">Retenciones  de  5  al Millar </t>
  </si>
  <si>
    <t>ZOFEMAT</t>
  </si>
  <si>
    <t>De los Ingresos por la Enajenación de Terrenos, construcciones o terrenos y construcciones</t>
  </si>
  <si>
    <t>Impuestos a las Ventas Finales de Gasolinas y Diesel</t>
  </si>
  <si>
    <t xml:space="preserve">Incentivo Régimen de Incorporación Fiscal </t>
  </si>
  <si>
    <t xml:space="preserve">Incentivo derivado del Impuesto sobre la Renta </t>
  </si>
  <si>
    <t xml:space="preserve">Fondo Resarcitorio del Impuesto sobre Automóviles Nuevos </t>
  </si>
  <si>
    <t>Fondo de Compensación del Régimen de Pequeños Contribuyentes y Régimen de Intermedios</t>
  </si>
  <si>
    <t xml:space="preserve">    </t>
  </si>
  <si>
    <t>MULTAS</t>
  </si>
  <si>
    <t>OTROS APROVECHAMIENTOS</t>
  </si>
  <si>
    <t>Otros Aprovechamientos (Administración de</t>
  </si>
  <si>
    <t xml:space="preserve">Contribuciones Municipales, Fianzas, </t>
  </si>
  <si>
    <t>Retardos e Inasistencias, entre otros)</t>
  </si>
  <si>
    <t xml:space="preserve"> TOTAL                                                                                   </t>
  </si>
  <si>
    <t>CONTRIBUCIONES NO COMPRENDIDAS EN LAS FRACCIONES DE LA LEY DE INGRESOS CAUSADOS EN EJERCICIOS FISCALES ANTERIORES PENDIENTES DE LIQUIDACIÓN O PAGO</t>
  </si>
  <si>
    <t>Contribuciones no Comprendidas en las Fraccciones de la Ley de Ingresos Causados en Ejercicios Fiscales Anteriores Pendientes de Liquidación o Pago</t>
  </si>
  <si>
    <t>PARTICIPACIONES, APORTACIONES, TRANSFERENCIAS, ASIGNACIONES, SUBSIDIOS Y OTRAS AYUDAS</t>
  </si>
  <si>
    <t xml:space="preserve">PARTICIPACIONES </t>
  </si>
  <si>
    <t>Fondo General de Participaciones</t>
  </si>
  <si>
    <t>Fondo de Fomento Municipal</t>
  </si>
  <si>
    <t>Participaciones en Impuestos Especiales</t>
  </si>
  <si>
    <t>Fondo de Fiscalización para los Estados</t>
  </si>
  <si>
    <t>Fondo de Compensación</t>
  </si>
  <si>
    <t>APORTACIONES</t>
  </si>
  <si>
    <t>Fondo  de Aportaciones para la Nómina Educativa y Gasto operativo</t>
  </si>
  <si>
    <t>Fondo de Aportaciones para los Servicios de Salud</t>
  </si>
  <si>
    <t>Fondo de Aportaciones para la Infraestructura Social</t>
  </si>
  <si>
    <t xml:space="preserve">     Municipal</t>
  </si>
  <si>
    <t xml:space="preserve">     Estatal</t>
  </si>
  <si>
    <t xml:space="preserve">Fondo de Aportaciones para el Fortalecimiento de los Municipios y de las Demarcaciones Territoriales del Distrito Federal </t>
  </si>
  <si>
    <t>Fondo de Aportaciones Múltiples</t>
  </si>
  <si>
    <t>Fondo de Aportaciones para la Educación Tecnológica y de Adultos</t>
  </si>
  <si>
    <t>Fondo de Aportaciones para la Seguridad Pública de los Estados y del Distrito Federal</t>
  </si>
  <si>
    <t>Fondo de Aportaciones para el Fortalecimiento de las Entidades Federativas ( FAFEF )</t>
  </si>
  <si>
    <t>CONVENIOS</t>
  </si>
  <si>
    <t>TRANSFERENCIAS,ASIGNACIONES,SUBSIDIOS Y OTRAS AYUDAS</t>
  </si>
  <si>
    <t>PARTICIPACIONES</t>
  </si>
  <si>
    <t>(  de Pesos )</t>
  </si>
  <si>
    <t>Modernización Integral del Registro Civil 2015 (RAMO 4)</t>
  </si>
  <si>
    <t>Programa de Desarrollo Integral de Cultura de los Pueblos Y Comunidades Indígenas (PRODICI) 2013 (RAMO 06)</t>
  </si>
  <si>
    <t>Contribución al Fortalecimiento de Política Publica  para Igualdad en Ámbitos Estatal y Municipal y en Oaxaca  (RAMO 06)</t>
  </si>
  <si>
    <t>Prevención de la Violencia Contra las Mujeres CDI 2015 ( RAMO 06)</t>
  </si>
  <si>
    <t>Programa de Infraestructura Indígena (PROII 2015) (RAMO 06)</t>
  </si>
  <si>
    <t>Seguro Agrícola Catastr (RAMO 08)</t>
  </si>
  <si>
    <t>Seguro Paramétrico 2015 (RAMO 08)</t>
  </si>
  <si>
    <t>CAPUFE 2014 (RAMO 09)</t>
  </si>
  <si>
    <t>CAPUFE 2015 (RAMO 09)</t>
  </si>
  <si>
    <t>Programa Buenas Practicas para la Calidad Higiénica Punto Limpio (RAMO 10)</t>
  </si>
  <si>
    <t>Desarrollo de la Competividad  MIPYMES Edo de Oaxaca, Sector Turístico (RAMO 10)</t>
  </si>
  <si>
    <t>Fortalecimiento Integral para el Desarrollo de la Industria del Mezcal (RAMO 10)</t>
  </si>
  <si>
    <t>Expo Pyme Oaxaca (RAMO 10)</t>
  </si>
  <si>
    <t>Encuentro Artesanal Guelaguetza (RAMO 10)</t>
  </si>
  <si>
    <t>Expo Pyme Huajuapan (RAMO 10)</t>
  </si>
  <si>
    <t>Ampliación y Mejora de Red Oaxaqueña Moviendo a Mexico (RAMO 10)</t>
  </si>
  <si>
    <t>Rehabilitación del Mercado Publico Eliseo Jiménez (RAMO 10)</t>
  </si>
  <si>
    <t>Construcción del Mercado Publico de Pluma Hidalgo (RAMO 10)</t>
  </si>
  <si>
    <t>Mercado Municipal 12 de Diciembre (RAMO 10)</t>
  </si>
  <si>
    <t>Construcción del Mercado Municipal San José del Progreso (RAMO 10)</t>
  </si>
  <si>
    <t>Construcción del  Mercado Publico de San Pedro y San Pablo Ayutla. (RAMO 10)</t>
  </si>
  <si>
    <t>Formación de Nuevos Empresarios UTSSO 2015 (RAMO 10)</t>
  </si>
  <si>
    <t>IEEA: - Atención a la Demanda Educativa  (RAMO 11)</t>
  </si>
  <si>
    <t>Diagnóstico de la Infraestructura Física Educativa  (RAMO 11)</t>
  </si>
  <si>
    <t>Colegio Superior Intercultural BIC 2014 (RAMO 11)</t>
  </si>
  <si>
    <t>Colegio  Superior Intercultural - CECAM 2014 (RAMO 11)</t>
  </si>
  <si>
    <t>Programa Nacional de Becas (RAMO 11)</t>
  </si>
  <si>
    <t>Fortalecimiento de la Calidad en Educación Básica (RAMO 11)</t>
  </si>
  <si>
    <t>Escuelas Dignas 2014 (RAMO 11)</t>
  </si>
  <si>
    <t>Escuela de Excelencia para Abatir el Rezago Educativo (RAMO 11)</t>
  </si>
  <si>
    <t>Fortalecimiento a la Política de Igualdad de Género en Sector Educativo (RAMO 11)</t>
  </si>
  <si>
    <t>Expansión en la Oferta Educativa ITSSMG (RAMO 11)</t>
  </si>
  <si>
    <t>PROEXOEES UABJO 2015 (RAMO 11)</t>
  </si>
  <si>
    <t>PROFOCIE UABJO 2015 (RAMO 11)</t>
  </si>
  <si>
    <t>Atención a la Demanda Educativa 2015 (RAMO 11)</t>
  </si>
  <si>
    <t>Escuela Segura 2015 (Ramo 11)</t>
  </si>
  <si>
    <t>Telebachillerato Comunitario 2015 (RAMO 11)</t>
  </si>
  <si>
    <t>Fondo de Autonomía de Gestión 2015 (RAMO 11)</t>
  </si>
  <si>
    <t>Programa para la Inclusion y Equidad Educativa 2015 (RAMO 11)</t>
  </si>
  <si>
    <t>Programa Escuelas de Tiempo Completo 2015 (RAMO 11)</t>
  </si>
  <si>
    <t>Escuela de Excelencia P/Abatir el Rezago Educativo2015 (RAMO 11)</t>
  </si>
  <si>
    <t>Apoyo Financiero Extraordinario No Regularizable 30 Mdp 2015 (RAMO 11)</t>
  </si>
  <si>
    <t>Apoyo Extraordinario 48 Mdp 2015 (RAMO 11)</t>
  </si>
  <si>
    <t>Apoyo Extraordinario 1 2015 (RAMO 11)</t>
  </si>
  <si>
    <t>Fondo Concursable de Inversión en Infraestructura para Educación Media Superior 2015 (RAMO 11)</t>
  </si>
  <si>
    <t>Escuelas Dignas 2015 (RAMO 11)</t>
  </si>
  <si>
    <t>Carrera Docente Uabjo 2015 (RAMO 11)</t>
  </si>
  <si>
    <t>Programa para el Desarrollo Profesional Docente (PRODEP 2015) (RAMO 11)</t>
  </si>
  <si>
    <t>Programa para el Desarrollo Profesional Docente UABJO 2015 (RAMO 11)</t>
  </si>
  <si>
    <t>Fondo Concursable de Inversión en Infraestructura para Centros, Unidades de Formación o Capacitación 2015 (RAMO 11)</t>
  </si>
  <si>
    <t>Programa de Fortalecimiento de la Calidad en Instituciones Educativas (PROFOCIE 2015) (RAMO 11)</t>
  </si>
  <si>
    <t>Reconocimiento de Plantillas UABJO 2015 (RAMO 11)</t>
  </si>
  <si>
    <t>Expansión a la Oferta Educativa UTVCO 2015 (RAMO 11)</t>
  </si>
  <si>
    <t>Fondo para Elevar la Calidad de la Educación Superior 2015 (RAMO 11)</t>
  </si>
  <si>
    <t>PROEXOE 2015 Pochutla (RAMO 11)</t>
  </si>
  <si>
    <t>Programa de la Reforma Educativa 2015 (RAMO 11)</t>
  </si>
  <si>
    <t>PRODEP UTVC 2015 (RAMO 11)</t>
  </si>
  <si>
    <t>CONADE (RAMO 11)</t>
  </si>
  <si>
    <t>Programa para la Estimulación, Creación y Desarrollo Artístico (RAMO 11)</t>
  </si>
  <si>
    <t>Foro Nacional De Grandes Maestros y  Maestras del Arte Popular (RAMO 11)</t>
  </si>
  <si>
    <t>Subsidio para Proyectos Culturales (RAMO 11)</t>
  </si>
  <si>
    <t>Proyecto Cultural, Intercultural, Cultural con Recintos Establecidos en Oaxaca 2014 (RAMO 11)</t>
  </si>
  <si>
    <t>Apoyo A Las Culturas Municipales Y Comunitarias (RAMO 11)</t>
  </si>
  <si>
    <t>FOREMOBA 2014 (RAMO 11)</t>
  </si>
  <si>
    <t>Programa de Radio y Televisión Poder Joven 2014 (RAMO 11)</t>
  </si>
  <si>
    <t>CONADE 2015 (RAMO 11)</t>
  </si>
  <si>
    <t>Proyectos Locales Juveniles 2015 (RAMO 11)</t>
  </si>
  <si>
    <t>Centros Poder Joven 2015 (RAMO 11)</t>
  </si>
  <si>
    <t>Red Nacional de Programas de Radio y Televisión Poder Joven 2015 (RAMO 11)</t>
  </si>
  <si>
    <t>Centro de las Artes San Agustín 2015 (RAMO 11)</t>
  </si>
  <si>
    <t>PACMYC 2015 (RAMO 11)</t>
  </si>
  <si>
    <t>CONADE Cultura Física 2015 (RAMO 11)</t>
  </si>
  <si>
    <t>Guelaguetza 2015 (RAMO 11)</t>
  </si>
  <si>
    <t>10º FESTIVAL DE JAZZ MAZUTE 2015 FEDERAL (RAMO 11)</t>
  </si>
  <si>
    <t>Fiestas De Noviembre 2015 Federal (RAMO 11)</t>
  </si>
  <si>
    <t>Apoyo para la Realización de Acciones Que Coadyuven y Promuevan el Desarrollo Integral de la Población Joven 2015 (RAMO 11)</t>
  </si>
  <si>
    <t>Comisión Federal para la Protección Contra Riesgos Sanitarios (COFEPRIS 2010)  (RAMO 12)</t>
  </si>
  <si>
    <t>Programa para la Proteccón y el Desarrollo Integral de la Infancia (RAMO 12)</t>
  </si>
  <si>
    <t>Estrategia Integral de Desarrollo de Comunidad Diferente (RAMO 12)</t>
  </si>
  <si>
    <t>Desarrollo Humano Oportunidades 2014 (RAMO 12)</t>
  </si>
  <si>
    <t>Seguro Popular 2014 (RAMO 12)</t>
  </si>
  <si>
    <t>Seguro Médico Siglo XXI Intervenciones 2014 (RAMO 12)</t>
  </si>
  <si>
    <t>Seguro Médico Siglo XXI Intervenciones 2015 (RAMO 12)</t>
  </si>
  <si>
    <t>Programa 32 X 32 2014 (RAMO 12)</t>
  </si>
  <si>
    <t>Protección Contra Gastos Catastróficos Hospital De La Niñez Oaxaqueña 2014  (RAMO 12)</t>
  </si>
  <si>
    <t>Fondo de Protección Contra Gastos Catastróficos 2014 SSO (RAMO 12)</t>
  </si>
  <si>
    <t>Fondo de Protección Contra Gastos Catastróficos 2015 SSO (RAMO 12)</t>
  </si>
  <si>
    <t>Seguro Médico Siglo XXI 2014 HNO (RAMO 12)</t>
  </si>
  <si>
    <t>Seguro Popular 2015 (RAMO 12)</t>
  </si>
  <si>
    <t>Seguro Médico Siglo XXI 2015 (RAMO 12)</t>
  </si>
  <si>
    <t>Prospera 2015 (RAMO 12)</t>
  </si>
  <si>
    <t>Fortalecimiento Acciones de Salud de Pueblos Entidades Federativas (AFASPE) (RAMO 12)</t>
  </si>
  <si>
    <t>Seguro Médico Siglo XXI HNO 2015 (RAMO 12)</t>
  </si>
  <si>
    <t>Unidades Médicas Móviles 2015 (RAMO 12)</t>
  </si>
  <si>
    <t>Programa 32 X 32 (RAMO 12)</t>
  </si>
  <si>
    <t>Cruzada Nacional Contra el Hambre 2015 (RAMO 12)</t>
  </si>
  <si>
    <t>Fortalecimiento a las Procuradurías del Menor y la Familia 2015 (RAMO 12)</t>
  </si>
  <si>
    <t>Programa de Prevención y Tratamiento de Adicciones 2015 (RAMO 12)</t>
  </si>
  <si>
    <t>Fondo de Previsión Presupuestal 2008 (RAMO 12)</t>
  </si>
  <si>
    <t>Fondo Nacional de Comunidades Saludables 2015 (RAMO 12)</t>
  </si>
  <si>
    <t>Fondo de Previsión Presupuestal 2014 Centro de Salud Santiago Pinotepa Nacional (RAMO 12)</t>
  </si>
  <si>
    <t>Fondo de Previsión Presupuestal 2014 Ctro de Salud Urb.Sn Juan Baut.Tux/Loma Al. (RAMO 12)</t>
  </si>
  <si>
    <t>Fondo de Previsión Presupuestal 2014 Ctro Est. Oncología y Radioterapia Oax de Juárez (RAMO 12)</t>
  </si>
  <si>
    <t>Fondo De Protección Contra Gastos Catastróficos Hno 2015 (RAMO 12)</t>
  </si>
  <si>
    <t>Equipamiento, Mobiliario y Material PARA El CENDI 2 2015 (RAMO 12)</t>
  </si>
  <si>
    <t>Fondo para la Accesibilidad para las Personas con Discapacidad 2015. (RAMO 12)</t>
  </si>
  <si>
    <t>ZOFEMAT  (RAMO 13)</t>
  </si>
  <si>
    <t>Comité Técnico de Aguas Subterráneas de Valles Centrales A. C. (RAMO 16)</t>
  </si>
  <si>
    <t>Comité de Playas Limpias del Municipio de Santa María Huatulco (RAMO 16)</t>
  </si>
  <si>
    <t>Comité de Playas Limpias del Municipio de Santa María Colotepec (RAMO 16)</t>
  </si>
  <si>
    <t>Comité de Cuenca de los Ríos Copalita Tonameca (RAMO 16)</t>
  </si>
  <si>
    <t>Comité Playas Limpias del Municipio de San Pedro Mixtepec (RAMO 16)</t>
  </si>
  <si>
    <t>Comité de Cuenca del Rio Tehuantepec (RAMO 16)</t>
  </si>
  <si>
    <t>PROD/TF-T Y RC-2015 (RAMO 16)</t>
  </si>
  <si>
    <t>Brigada Rural 2015 (RAMO 16)</t>
  </si>
  <si>
    <t>PRODDER 2015 (RAMO 16)</t>
  </si>
  <si>
    <t>PROSSAPYS 2015 (RAMO 16)</t>
  </si>
  <si>
    <t>PROTAR 2015 (RAMO 16)</t>
  </si>
  <si>
    <t>APAZSU 2015 (RAMO 16)</t>
  </si>
  <si>
    <t>Agua Limpia 2015 (RAMO 16)</t>
  </si>
  <si>
    <t>PROME 2015 (RAMO 16)</t>
  </si>
  <si>
    <t>Estudio de  Factibilidad Ambiental para 5 Municipios del Istmo de Tehuantepec 2015 (RAMO 16)</t>
  </si>
  <si>
    <t>Adquisición de Camiones Recolectores de Basura Municipio Teotitlan de  Flores Magón 2015 (RAMO 16)</t>
  </si>
  <si>
    <t>Adquisición de Vehículos Recolectores de Basura Municipio del Estado de Oaxaca 2015 (RAMO 16)</t>
  </si>
  <si>
    <t>Asesoría para el Manejo Integral Residual Zona Conurbada de Oaxaca de Juárez 2015 (RAMO 16)</t>
  </si>
  <si>
    <t>Consejo de La Cuenca de la Costa de Oaxaca 2015 (RAMO 16)</t>
  </si>
  <si>
    <t>Comisión de Cuenta de los Ríos Atoyac y Salado 2015 (RAMO 16)</t>
  </si>
  <si>
    <t>Relleno Sanitario San Cristobal Amatlan 2015 (RAMO 16)</t>
  </si>
  <si>
    <t>Adquisición  de un Tomógrafo para el Diagnostico Arbóreo 2015 (RAMO 16)</t>
  </si>
  <si>
    <t>18º Feria  Internacional del Mezcal (RAMO 16)</t>
  </si>
  <si>
    <t>Acciones de Adaptación y Mitigación al Cambio Climático en el Corredor Biológico de Oaxaca 15 (RAMO 16)</t>
  </si>
  <si>
    <t>Instauración Proyecto  Estratégico Parque Ecológico el Crestón 15 (RAMO 16)</t>
  </si>
  <si>
    <t>Programa de Incentivos para la Operación de Plantas de Tratamiento de Aguas Residuales 2015 (RAMO 16)</t>
  </si>
  <si>
    <t>Cultura del Agua 2015  (RAMO 16)</t>
  </si>
  <si>
    <t>PAIMEF (RAMO 20)</t>
  </si>
  <si>
    <t>Cruzada Nacional Contra el Hambre 2015 UTVC (RAMO 20)</t>
  </si>
  <si>
    <t>Convenio de Coordinación de Desarrollo Turist.2015 (RAMO 21)</t>
  </si>
  <si>
    <t>Convenio de Coordinación para el Otorgamiento de un Subsidio-Pueblos Mágicos 2015 (RAMO 21)</t>
  </si>
  <si>
    <t>PROFIS (RAMO 23)</t>
  </si>
  <si>
    <t>Fondo de Infraestructura Deportiva (RAMO 23)</t>
  </si>
  <si>
    <t>Armonización Contable 2015 (RAMO 23)</t>
  </si>
  <si>
    <t>Programas de Desarrollo Regional PEF 2015 (RAMO 23)</t>
  </si>
  <si>
    <t>Fondo de Cultura 2015 (RAMO 23)</t>
  </si>
  <si>
    <t>Fondo de Pavimentación y Desarrollo Municipal 2015 (RAMO 23)</t>
  </si>
  <si>
    <t>Contingencias Económicas 2015 (RAMO 23)</t>
  </si>
  <si>
    <t>Contingencias Económicas Para Inversión 2015 Cuenta Dos  (RAMO 23)</t>
  </si>
  <si>
    <t>Contingencias Económicas Para Inversión 2015 (RAMO 23)</t>
  </si>
  <si>
    <t>Contingencias Económicas Para Inv. 2015 Cta.3 2015(RAMO 23)</t>
  </si>
  <si>
    <t>Contingencias Económicas 2015 Cuenta Dos (RAMO 23)</t>
  </si>
  <si>
    <t>Contingencias Económicas P/Inversión 2015 Cta. 4 (RAMO 23)</t>
  </si>
  <si>
    <t>Contingencias Económicas para Inversión Cuenta Cinco 2015  (RAMO 23)</t>
  </si>
  <si>
    <t>Contingencias Económicas 2015 Cuenta Tres   (RAMO 23)</t>
  </si>
  <si>
    <t>Fondo de Apoyo a Migrantes 2015 (RAMO 23)</t>
  </si>
  <si>
    <t>Fondo Metropolitano 2015 (RAMO 23)</t>
  </si>
  <si>
    <t>Fondo Productores de Hidrocarburos 2015 (RAMO 23)</t>
  </si>
  <si>
    <t>Fonregión 2015 (RAMO 23)</t>
  </si>
  <si>
    <t>Fondo Sur Sureste FONSUR 2015  (RAMO 23)</t>
  </si>
  <si>
    <t>Programa Atención A Personas con Discapacidad 2015 (RAMO 23)</t>
  </si>
  <si>
    <t>Proyectos de Desarrollo Regional Cuenta Tres 2015 (RAMO 23)</t>
  </si>
  <si>
    <t>Programas Regionales 2015 (RAMO 23)</t>
  </si>
  <si>
    <t>Proyectos de Desarrollo Regional Cuenta Dos 2015 (RAMO 23)</t>
  </si>
  <si>
    <t>Proyectos de Desarrollo Regional 2015 Cuenta Cuatro (Ramo 23)</t>
  </si>
  <si>
    <t>Contingencias Económicas Para Inversión 2015 Cuenta Seis  (RAMO 23)</t>
  </si>
  <si>
    <t>Implementaciòn Ref. Sistema Justicia Penal  (RAMO 36)</t>
  </si>
  <si>
    <t>Programa Nacional de Prevención del Delito (RAMO 36)</t>
  </si>
  <si>
    <t>Centros Para El Desarrollo De Las Mujeres (RAMO 36)</t>
  </si>
  <si>
    <t>Socorro de Ley 2014 (RAMO 36)</t>
  </si>
  <si>
    <t>Socorro de Ley 2015 (RAMO 36)</t>
  </si>
  <si>
    <t>Subsidio de la Policía Acreditable (SPA 2015) (RAMO 36)</t>
  </si>
  <si>
    <t>Subsidio para la Seguridad Pública Municipal 2015 (RAMO 36)</t>
  </si>
  <si>
    <t>AMSDE CONACYT (RAMO 38)</t>
  </si>
  <si>
    <t>Diseño y Construcción de un Prototipo de un Equipo Portátil para Diagnostico en Campo de los Módulos que Conforman el Pilotaje Automático (Pa)  De 135 Khz. CONACYT UTM (RAMO 38)</t>
  </si>
  <si>
    <t>Ingeniería Metabólica CONACYT UNSIS (RAMO 38)</t>
  </si>
  <si>
    <t>Simulación Dinámica CONACYT UNPA (RAMO 38)</t>
  </si>
  <si>
    <t>Mecanismos de Reacción de Quitinasas CONACYT - UNPA 2013 (RAMO 38)</t>
  </si>
  <si>
    <t>Síntesis de Epiditiodicetopiperazina CONACYT - UNPA 13 (RAMO 38)</t>
  </si>
  <si>
    <t>Estudio de la Respuesta Bioquímica y Molecular CONACYT - UNPA 2013 (RAMO 38)</t>
  </si>
  <si>
    <t>Biodiversidad Nomenclatural CONACYT - UMAR (RAMO 38)</t>
  </si>
  <si>
    <t>Innovación Tecnológica (RAMO 38)</t>
  </si>
  <si>
    <t>Estudios de Crocristalización CONACYT UNCA (RAMO 38)</t>
  </si>
  <si>
    <t>Manejo Fores.Comunitario y Sustent.CONACYT - UNSIJ (RAMO 38)</t>
  </si>
  <si>
    <t>Evaluación de la Fitotoxicidad CONACYT UNSIJ (RAMO 38)</t>
  </si>
  <si>
    <t>Mejora de la Ovinocultura en la Región del Papaloa (RAMO 38)</t>
  </si>
  <si>
    <t>Variación Estacional de Especies CONACYT-UMAR 2013 (RAMO 38)</t>
  </si>
  <si>
    <t>Estudio Ecológico y Genético CONACYT - UNSIJ (RAMO 38)</t>
  </si>
  <si>
    <t>Cantidad y Vulnerabilidad de Recurso Hídrico UNSIJ (RAMO 38)</t>
  </si>
  <si>
    <t>Diseño y Construcción de Aerogerador CONACYT UNIST (RAMO 38)</t>
  </si>
  <si>
    <t>Programa de Incorporación de  Mujeres Indígenas  en Posgrados para el Fortalecimiento Regional del Estado de Oaxaca 2014 (RAMO 38)</t>
  </si>
  <si>
    <t>Incorporación  de Maestras y Doctores a la Industria  para Fomentar la Competitividad y la Innovación 2014 (RAMo 38)</t>
  </si>
  <si>
    <t>Estancias Posdoctorales UNPA 2015 (RAMO 38)</t>
  </si>
  <si>
    <t>Por Oaxaca más Investigadores 2015 (RAMO 38)</t>
  </si>
  <si>
    <t>Club Escolar de Ciencias 2015 (RAMO 38)</t>
  </si>
  <si>
    <t>Estancias de Investigación Científica 2015 (RAMO 38)</t>
  </si>
  <si>
    <t>Tercer Encuentro de Jóvenes Investigadores 2015 (RAMO 38)</t>
  </si>
  <si>
    <t>Aldea Científica 2015 (RAMO 38)</t>
  </si>
  <si>
    <t>Fortalecimiento de Talentos Matemáticos 2015 CONACYT-UNPA2015 (RAMO 38)</t>
  </si>
  <si>
    <t>Apoyo al Fortalecimiento CONACYT - UMAR (RAMO 38)</t>
  </si>
  <si>
    <t>Programa de Incorporación de Mujeres Indígenas  para el Fortalecimiento Regional del  Estado de  Oaxaca 2015 (RAMO 38)</t>
  </si>
  <si>
    <t>Fortalecimiento de la Infraestructura CONACYT UNPA 2015 (RAMO 38)</t>
  </si>
  <si>
    <t>Adquisición de Equipo Científico CONACYT UNPA 2015 (RAMO 38)</t>
  </si>
  <si>
    <t>Integración de Equipo de Nutrición Animal CONACYT UNPA2015 (RAMO 38)</t>
  </si>
  <si>
    <t>Equipo para Fortalecer la Investigación CONACYT UNPA 2015 (RAMO 38)</t>
  </si>
  <si>
    <t>Adquisición de Espectrómetro CONACYT UNPA 2015 (RAMO 38)</t>
  </si>
  <si>
    <t>Adquisición de Equipo CONACYT UNPA 2015 (RAMO 38)</t>
  </si>
  <si>
    <t>Fortalecimiento de la Infraestructura CONACYT UTM (RAMO 38)</t>
  </si>
  <si>
    <t>Convocatoria del 1er Año de Estancias Posdoctorales Vinculadas al Fortalecimiento de la Calidad del Posgrado Nacional Convocatoria 2015 (1) CONACYT UNPA (RAMO 38)</t>
  </si>
  <si>
    <t>Estancias Posdoctorales 2014 (3) CONACYT UTM (RAMO 38)</t>
  </si>
  <si>
    <t>Elaboración de Películas CONACYT - UNPA 2013</t>
  </si>
  <si>
    <t>Análisis de los Microornos CONACYT - UNPA 2013</t>
  </si>
  <si>
    <t>Apoyo a Madres Mexicanas CONACYT UMAR 2015 (RAMO 38)</t>
  </si>
  <si>
    <t>Difusión y Divulgación de la Ciencia, la Tecnología y la Innovación en las Entidades Federativas, Oaxaca 2015 (RAMO 38)</t>
  </si>
  <si>
    <t>Desarrollo de un Software CONACYT UTM 2015 (RAMO 38)</t>
  </si>
  <si>
    <t>Estudio de la Dinámica Microbiana CONACYT UTM 2015 (RAMO 38)</t>
  </si>
  <si>
    <t>Apoyo de Cátedras CONACYT UMAR 2015 (RAMO 38)</t>
  </si>
  <si>
    <t>Apoyo de Cátedras Computo de Alto Rendimiento CONACYT UTM 2015  (RAMO 38)</t>
  </si>
  <si>
    <t>Adquirir el Equipo Necesario CONACYT UTM 2015 (RAMO 38)</t>
  </si>
  <si>
    <t>Actualización de la Infraestructura UTM 2015  (RAMO 38)</t>
  </si>
  <si>
    <t>Pemex 2015 (Donativo)</t>
  </si>
  <si>
    <t>Donativo Pemex 2015 (Donativo)</t>
  </si>
  <si>
    <t>Coplade Banco Mundial 2015 (Donativo)</t>
  </si>
  <si>
    <t>TRANSFERENCIAS ASIGNACIONES, SUBSIDIOS Y OTRAS AYUDAS</t>
  </si>
  <si>
    <t>Universidad del Mar (RAMO 11)</t>
  </si>
  <si>
    <t>Universidad Tecnológica de la Mixteca ( RAMO 11)</t>
  </si>
  <si>
    <t>Instituto de Capacitación y Productividad para el Trabajo (RAMO 11)</t>
  </si>
  <si>
    <t>Universidad Autónoma Benito Juárez de Oaxaca (RAMO 11)</t>
  </si>
  <si>
    <t>Universidad del Istmo (RAMO 11)</t>
  </si>
  <si>
    <t>Universidad del Papaloapam (RAMO 11)</t>
  </si>
  <si>
    <t>Universidad Sierra Sur (RAMO 11)</t>
  </si>
  <si>
    <t>Universidad de la Sierra Juárez  (RAMO 11)</t>
  </si>
  <si>
    <t>Centro de Estudios Científicos y Tecnológicos del Estado de Oaxaca (RAMO 11)</t>
  </si>
  <si>
    <t>Colegio de Bachilleres del Estado de Oaxaca (RAMO 11)</t>
  </si>
  <si>
    <t>Subsidio Universidad de la Cañada (RAMO 11)</t>
  </si>
  <si>
    <t>Universidad Tecnológica de los Valles Centrales de Oaxaca (RAMO11)</t>
  </si>
  <si>
    <t>Instituto Tecnológico Superior de Teposcolula (RAMO 11)</t>
  </si>
  <si>
    <t>Universidad Tecnológica Sierra Sur Oaxaca (RAMO 11)</t>
  </si>
  <si>
    <t>Saneamiento Financiero UABJO 2015 (RAMO 11)</t>
  </si>
  <si>
    <t>Colegio Superior Intercultural BIC 2015 (RAMO 11)</t>
  </si>
  <si>
    <t>Colegio Superior Intercultural - CECAM 2015 (RAMO 11)</t>
  </si>
  <si>
    <t>Instituto Tecnológico Superior de San Miguel el Grande (RAMO 11)</t>
  </si>
  <si>
    <t>Instituto Tecnológico Superior de Teposcolula 2015 (RAMO 11)</t>
  </si>
  <si>
    <t>OTROS INGRESOS</t>
  </si>
  <si>
    <t>Fondos: Fonrec y Profise</t>
  </si>
  <si>
    <t>Fondo de Reconstrucción de Entidades Federativas  (Fonrec 2012)</t>
  </si>
  <si>
    <t>Fondo de Reconstrucción de Entidades Federativas (Fonrec 2013)</t>
  </si>
  <si>
    <t>Fondo de Apoyo para la Infraestructura y Seguridad (Profise)</t>
  </si>
  <si>
    <t>Interes ganados de valores, Créditos, Bonos y Otros (Productos Financieros de Recursos Federales)</t>
  </si>
  <si>
    <t>Otros Ingresos</t>
  </si>
  <si>
    <t>GOBIERNO DEL ESTADO DE OAXACA</t>
  </si>
  <si>
    <t>Presupuesto de Egresos</t>
  </si>
  <si>
    <t>CLASIFICACIÓN POR TIPO Y OBJETO DE GASTO</t>
  </si>
  <si>
    <t>ENERO-DICIEMBRE 2015</t>
  </si>
  <si>
    <t>Concepto</t>
  </si>
  <si>
    <t>Presupuesto 2015</t>
  </si>
  <si>
    <t>Estatal</t>
  </si>
  <si>
    <t>Ramo 33</t>
  </si>
  <si>
    <t>Federal</t>
  </si>
  <si>
    <t>Devengado</t>
  </si>
  <si>
    <t>TOTAL GENERAL</t>
  </si>
  <si>
    <t>Gasto Corriente</t>
  </si>
  <si>
    <t>Gasto de Operación</t>
  </si>
  <si>
    <t>Servicios Personales</t>
  </si>
  <si>
    <t>Materiales y Suministros</t>
  </si>
  <si>
    <t>Servicios Generales</t>
  </si>
  <si>
    <t>Servicios de Mantenimiento Para Proyectos Pps</t>
  </si>
  <si>
    <t>Servicios Generales por Ingresos y Derechos Afectos a Fideicomisos</t>
  </si>
  <si>
    <t>Transferencias Corrientes</t>
  </si>
  <si>
    <t>Gasto de Capital</t>
  </si>
  <si>
    <t>Inversión Publica</t>
  </si>
  <si>
    <t>Bienes Muebles, Inmuebles E Intangibles</t>
  </si>
  <si>
    <t>Transferencias de Capital</t>
  </si>
  <si>
    <t xml:space="preserve">Transferencias, Asignaciones, Subsidios y Otras Ayudas </t>
  </si>
  <si>
    <t>Amortización de la Deuda y Disminución de Pasivos</t>
  </si>
  <si>
    <t>Amortización de La Deuda y Disminución de Pasivos</t>
  </si>
  <si>
    <t>Deuda Publica</t>
  </si>
  <si>
    <t>CLASIFICACIÓN OBJETO DE GASTO</t>
  </si>
  <si>
    <t>Aprob vs Devengado</t>
  </si>
  <si>
    <t>Aprobado</t>
  </si>
  <si>
    <t>$</t>
  </si>
  <si>
    <t>% real</t>
  </si>
  <si>
    <t xml:space="preserve">                                                   </t>
  </si>
  <si>
    <t xml:space="preserve">                   </t>
  </si>
  <si>
    <t>CLASIFICACIÓN FUNCIONAL</t>
  </si>
  <si>
    <t>FINALIDAD</t>
  </si>
  <si>
    <t xml:space="preserve">Devengado </t>
  </si>
  <si>
    <t>Gobierno</t>
  </si>
  <si>
    <t>Desarrollo Social</t>
  </si>
  <si>
    <t>Desarrollo Económico</t>
  </si>
  <si>
    <t>Otrans no Clasificadas en las Funciones Anteriores</t>
  </si>
  <si>
    <t>CLASIFICACIÓN FINALIDAD- FUNCIÓN (GOBIERNO)</t>
  </si>
  <si>
    <t>GOBIERNO</t>
  </si>
  <si>
    <t>Legislación</t>
  </si>
  <si>
    <t>Justicia</t>
  </si>
  <si>
    <t>Coordinación  de la Política de Gobierno</t>
  </si>
  <si>
    <t>Asuntos Financieros y Hacendarios</t>
  </si>
  <si>
    <t>Asuntos de Orden Público y de Seguridad</t>
  </si>
  <si>
    <t>Otros Servicios Generales</t>
  </si>
  <si>
    <t>CLASIFICACIÓN FINALIDAD- FUNCIÓN (DESARROLLO SOCIAL)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</si>
  <si>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</si>
  <si>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</si>
  <si>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</si>
  <si>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</si>
  <si>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</si>
  <si>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</si>
  <si>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</si>
  <si>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</si>
  <si>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CLASIFICACIÓN FINALIDAD- FUNCIÓN (DESARROLLO ECONÓMICO)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</si>
  <si>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</si>
  <si>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</si>
  <si>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</si>
  <si>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</si>
  <si>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</si>
  <si>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</si>
  <si>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</si>
  <si>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</si>
  <si>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</si>
  <si>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</si>
  <si>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CLASIFICACIÓN FINALIDAD- FUNCIÓN (OTRAS NO CLASIFICADAS EN FUNCIONES ANTERIORES)</t>
  </si>
  <si>
    <t>OTRAS NO CLASIFICADAS EN FUNCIONES ANTERIORES</t>
  </si>
  <si>
    <t>Transacciones de la Deuda Publica/Costo Financiero de la Deuda</t>
  </si>
  <si>
    <t>Transferencias, Participaciones y Aportaciones Entre Diferentes Niveles y Ordenes de Gobierno</t>
  </si>
  <si>
    <t>Adeudos de Ejercicios Fiscales Anteriores</t>
  </si>
  <si>
    <t>CLASIFICACIÓN FINALIDAD-FUNCIÓN (GOBIERNO)</t>
  </si>
  <si>
    <t>CLASIFICACIÓN FINALIDAD-FUNCIÓN (DESARROLLO SOCIAL)</t>
  </si>
  <si>
    <t>CLASIFICACIÓN FINALIDAD-FUNCIÓN (DESARROLLO ECONÓMICO)</t>
  </si>
  <si>
    <t>CLASIFICACIÓN FINALIDAD-FUNCIÓN (OTRAS NO CLASIFICADAS EN FUNCIONES ANTERIORES)</t>
  </si>
  <si>
    <t>PLAN ESTATAL DE DESARROLLO (PED)</t>
  </si>
  <si>
    <t>EJES</t>
  </si>
  <si>
    <t>Estado de Derecho, Gobernabilidad y Seguridad</t>
  </si>
  <si>
    <t>Crecimiento Económico, Competitividad y Empleo</t>
  </si>
  <si>
    <t>Desarrollo Social y Humano</t>
  </si>
  <si>
    <t>Gobierno Honesto y de Resultados</t>
  </si>
  <si>
    <t>PED (ESTADO DE DERECHO, GOBERNABILIDAD Y SEGURIDAD)</t>
  </si>
  <si>
    <t>ESTADO DE DERECHO, GOBERNABILIDAD Y SEGURIDAD</t>
  </si>
  <si>
    <t>Nueva Gobernabilidad Democrática</t>
  </si>
  <si>
    <t>Colaboración Entre Poderes y Consolidación Órganos Autónomos</t>
  </si>
  <si>
    <t>Fortalecimiento del Municipio</t>
  </si>
  <si>
    <t>Fortalecimiento de la Libre Determinación y Autonomía Indígena</t>
  </si>
  <si>
    <t>Certeza Jurídica y Justicia Para Todos</t>
  </si>
  <si>
    <t>Regularización de La Tenencia de la Tierra y Resolución de Conflictos Agrarios</t>
  </si>
  <si>
    <t>Seguridad Pública y Paz Social</t>
  </si>
  <si>
    <t>PED (CRECIMIENTO ECONÓMICO, COMPETITIVIDAD Y EMPLEO)</t>
  </si>
  <si>
    <t>CRECIMIENTO ECONÓMICO, COMPETITIVIDAD Y EMPLEO</t>
  </si>
  <si>
    <t>Inversión y Fomento Productivo</t>
  </si>
  <si>
    <t>Empleo Productivo y Mejor Remunerado</t>
  </si>
  <si>
    <t>Impulso a la Competitividad</t>
  </si>
  <si>
    <t>Apoyo al Desarrollo Agropecuario, Forestal y Pesquero</t>
  </si>
  <si>
    <t>Desarrollo Comunitario con Identidad Cultural</t>
  </si>
  <si>
    <t>Política Industrial y MIPyMES</t>
  </si>
  <si>
    <t>Turismo: Palanca del Desarrollo</t>
  </si>
  <si>
    <t>Ordenamiento Territorial E Infraestructuras</t>
  </si>
  <si>
    <t>PED (DESARROLLO SOCIAL Y HUMANO)</t>
  </si>
  <si>
    <t>DESARROLLO SOCIAL Y HUMANO</t>
  </si>
  <si>
    <t>Combate a la Pobreza, la Desigualdad y a la Marginación</t>
  </si>
  <si>
    <t>Educación: Factor de Progreso</t>
  </si>
  <si>
    <t>Arte, Cultura y Deporte</t>
  </si>
  <si>
    <t>Lengua, Cultura e Identidad Indígena</t>
  </si>
  <si>
    <t>Oaxaca Saludable</t>
  </si>
  <si>
    <t>Nuevas Realidades y Necesidades Sociales: Niños, Jóvenes, Adultos Mayores y Familias</t>
  </si>
  <si>
    <t>Atención a Grupos en Condiciones de Vulnerabilidad</t>
  </si>
  <si>
    <t>Apoyo a Migrantes</t>
  </si>
  <si>
    <t>PED (GOBIERNO HONESTO Y DE RESULTADOS)</t>
  </si>
  <si>
    <t>GOBIERNO HONESTO Y DE RESULTADOS</t>
  </si>
  <si>
    <t>Transparencia, Rendición de Cuentas y Combate a la Corrupción</t>
  </si>
  <si>
    <t>Fortalecimiento de las Finanzas y Eficiencia del Gasto Público</t>
  </si>
  <si>
    <t>Gobierno Eficaz y Eficiente</t>
  </si>
  <si>
    <t>Profesionalización y Desempeño de los Servidores Públicos</t>
  </si>
  <si>
    <t>Dignificación y Nueva Cultura del Servicio Público</t>
  </si>
  <si>
    <t>Coordinación Institucional</t>
  </si>
  <si>
    <t xml:space="preserve">TOTAL </t>
  </si>
  <si>
    <t>Mineria</t>
  </si>
  <si>
    <t>CLASIFICACIÓN ADMINISTRATIVA</t>
  </si>
  <si>
    <t>GRUPO</t>
  </si>
  <si>
    <t>PODERES Y ÓRGANOS AUTÓNOMOS</t>
  </si>
  <si>
    <t>ADMINISTRACIÓN PÚBLICA CENTRALIZADA</t>
  </si>
  <si>
    <t>ADMINISTRACIÓN PÚBLICA PARAESTATAL</t>
  </si>
  <si>
    <t>MUNICIPIOS</t>
  </si>
  <si>
    <t>CLASIFICACIÓN ADMINISTRATIVA (PODERES Y ÓRGANOS AUTÓNOMOS)</t>
  </si>
  <si>
    <t>CONGRESO DEL ESTADO</t>
  </si>
  <si>
    <t>AUDITORIA SUPERIOR DEL ESTADO DE OAXACA</t>
  </si>
  <si>
    <t>TRIBUNAL SUPERIOR DE JUSTICIA</t>
  </si>
  <si>
    <t>CONSEJO DE LA JUDICATURA</t>
  </si>
  <si>
    <t>DEFENSORIA DE LOS DERECHOS HUMANOS DEL PUEBLO DE OAXACA</t>
  </si>
  <si>
    <t>INSTITUTO ESTATAL ELECTORAL Y DE PARTICIPACION CIUDADANA</t>
  </si>
  <si>
    <t>UNIVERSIDAD AUTONOMA "BENITO JUAREZ" DE OAXACA</t>
  </si>
  <si>
    <t>COMISION ESTATAL DE ARBITRAJE MEDICO DE OAXACA</t>
  </si>
  <si>
    <t>INSTITUTO DE ACCESO A LA INFORMACIÓN PúBLICA Y PROTECCIÓN DE DATOS PERSONALES</t>
  </si>
  <si>
    <t>CLASIFICACIÓN ADMINISTRATIVA (ADMINISTRACIÓN PÚBLICA CENTRALIZADA)</t>
  </si>
  <si>
    <t>GUBERNATURA</t>
  </si>
  <si>
    <t>SECRETARIA GENERAL DE GOBIERNO</t>
  </si>
  <si>
    <t>PROCURADURIA GENERAL DE JUSTICIA  DEL ESTADO</t>
  </si>
  <si>
    <t>SECRETARIA DE SEGURIDAD PUBLICA</t>
  </si>
  <si>
    <t>SECRETARIA DE SALUD</t>
  </si>
  <si>
    <t>SECRETARIA DE LAS INFRAESTRUCTURAS Y EL ORDENAMIENTO TERRITORIAL SUSTENTABLE</t>
  </si>
  <si>
    <t>SECRETARIA DE TURISMO Y DESARROLLO ECONOMICO</t>
  </si>
  <si>
    <t>SECRETARIA DEL TRABAJO</t>
  </si>
  <si>
    <t>SECRETARIA DE LAS CULTURAS Y ARTES DE OAXACA</t>
  </si>
  <si>
    <t>SECRETARIA DE DESARROLLO SOCIAL Y HUMANO</t>
  </si>
  <si>
    <t>SECRETARIA DE ASUNTOS INDIGENAS</t>
  </si>
  <si>
    <t>SECRETARIA DE DESARROLLO AGROPECUARIO, FORESTAL, PESCA Y ACUACULTURA</t>
  </si>
  <si>
    <t>SECRETARIA DE FINANZAS</t>
  </si>
  <si>
    <t>FONDO DE INVERSION, PREVISION  Y PARI PASSU</t>
  </si>
  <si>
    <t>SECRETARIA DE FINANZAS-NORMATIVA</t>
  </si>
  <si>
    <t>SECRETARIA DE ADMINISTRACION</t>
  </si>
  <si>
    <t>SECRETARIA DE ADMINISTRACION-DIRECCION DE RECURSOS HUMANOS</t>
  </si>
  <si>
    <t>SECRETARIA DE LA CONTRALORIA Y TRANSPARENCIA GUBERNAMENTAL</t>
  </si>
  <si>
    <t>JEFATURA DE LA GUBERNATURA</t>
  </si>
  <si>
    <t>CONSEJERIA JURIDICA DEL GOBIERNO DEL ESTADO</t>
  </si>
  <si>
    <t>COORDINACION GENERAL DE EDUCACION MEDIA SUPERIOR Y SUPERIOR, CIENCIA Y TECNOLOGIA</t>
  </si>
  <si>
    <t>REPRESENTACION DEL GOBIERNO DEL ESTADO DE OAXACA EN EL DISTRITO FEDERAL</t>
  </si>
  <si>
    <t>COORDINACION DE COMUNICACION SOCIAL DEL PODER EJECUTIVO DEL ESTADO DE OAXACA</t>
  </si>
  <si>
    <t>SECRETARIA DE VIALIDAD Y TRANSPORTE</t>
  </si>
  <si>
    <t>COORDINACION PARA LA ATENCION DE LOS DERECHOS HUMANOS</t>
  </si>
  <si>
    <t>CORDINACIÓN GENERAL DEL COMITÉ ESTATAL DE PLANEACIÓN PARA EL DESARROLLO DE OAXACA</t>
  </si>
  <si>
    <t>SECRETARIADO EJECUTIVO DEL SISTEMA ESTATAL DE SEGURIDAD PÚBLICA.</t>
  </si>
  <si>
    <t>CLASIFICACIÓN ADMINISTRATIVA (ADMINISTRACIÓN PÚBLICA PARAESTATAL)</t>
  </si>
  <si>
    <t>CAMINOS Y AEROPISTAS DE OAXACA</t>
  </si>
  <si>
    <t>CASA DE LA CULTURA OAXAQUEÑA</t>
  </si>
  <si>
    <t>CENTRO DE DISEÑO DE OAXACA</t>
  </si>
  <si>
    <t>CENTRO DE LAS ARTES DE SAN AGUSTIN</t>
  </si>
  <si>
    <t>COLEGIO DE BACHILLERES DEL ESTADO DE OAXACA</t>
  </si>
  <si>
    <t>COLEGIO DE ESTUDIOS CIENTIFICOS Y TECNOLOGICOS DEL ESTADO DE OAXACA</t>
  </si>
  <si>
    <t>COLEGIO SUP. P/LA EDUC. INTEGRAL INTERCULTURAL DE OAXACA</t>
  </si>
  <si>
    <t>COMISION ESTATAL DE CULTURA FISICA Y DEPORTE</t>
  </si>
  <si>
    <t>COMISION ESTATAL DE VIVIENDA</t>
  </si>
  <si>
    <t>COMISION ESTATAL DEL AGUA</t>
  </si>
  <si>
    <t>COMISION ESTATAL P/PLANEACION Y LA PROG. DE LA EDUC. MEDIA SUPERIOR</t>
  </si>
  <si>
    <t>COMISION ESTATAL PARA LA PLANEACION  DE LA EDUCACION SUPERIOR (COEPES)</t>
  </si>
  <si>
    <t>COMISION P/LA REG. DE LA TENEN. DE LA TIERRA URB. DEL EDO. DE OAXACA</t>
  </si>
  <si>
    <t>CONSEJO ESTATAL DE PREVENCION Y CONTROL DEL SIDA</t>
  </si>
  <si>
    <t>CONSEJO ESTATAL DEL CAFE DE OAXACA</t>
  </si>
  <si>
    <t>CONSEJO OAXAQUEÑO DE CIENCIA Y TECNOLOGIA</t>
  </si>
  <si>
    <t>CORPORACION OAXAQUEÑA DE RADIO Y TELEVISION</t>
  </si>
  <si>
    <t>DIRECCION GENERAL DE POBLACION DE OAXACA</t>
  </si>
  <si>
    <t>HOSPITAL DE LA NIÑEZ OAXAQUEÑA</t>
  </si>
  <si>
    <t>INST. DE CAPAC. Y PRODUCTIVIDAD P/ EL TRABAJO DEL EDO. DE OAXACA</t>
  </si>
  <si>
    <t>INST. TECNOLOG. SUP. DE SAN MIGUEL EL GRANDE</t>
  </si>
  <si>
    <t>INSTITUTO DE ESTUDIOS DE BACHILLERATO DEL ESTADO DE OAXACA (IEBO)</t>
  </si>
  <si>
    <t>INSTITUTO DE LA MUJER OAXAQUEÑA</t>
  </si>
  <si>
    <t>INSTITUTO DEL PATRIMONIO CULTURAL DEL EDO. DE OAXACA</t>
  </si>
  <si>
    <t>INSTITUTO ESTATAL DE ECOLOGIA Y DESARROLLO SUSTENTABLE</t>
  </si>
  <si>
    <t>INSTITUTO ESTATAL DE EDUCACION PARA ADULTOS</t>
  </si>
  <si>
    <t>INSTITUTO ESTATAL DE EDUCACION PUBLICA DE OAXACA</t>
  </si>
  <si>
    <t>INSTITUTO ESTATAL DE PROTECCION CIVIL</t>
  </si>
  <si>
    <t>INSTITUTO OAXAQUEÑO CONSTRUCTOR DE INFRAESTRUCTURA FISICA EDUCATIVA (IOCIFED)</t>
  </si>
  <si>
    <t>INSTITUTO OAXAQUEÑO DE ATENCION AL MIGRANTE</t>
  </si>
  <si>
    <t>INSTITUTO OAXAQUEÑO DE LAS ARTESANIAS</t>
  </si>
  <si>
    <t>INSTITUTO TECNOLOGICO SUPERIOR DE TEPOSCOLULA</t>
  </si>
  <si>
    <t>OFICINA DE PENSIONES DEL ESTADO DE OAXACA</t>
  </si>
  <si>
    <t>SERVICIOS DE SALUD DEL ESTADO DE OAXACA</t>
  </si>
  <si>
    <t>UNIVERSIDAD DE CHALCATONGO</t>
  </si>
  <si>
    <t>UNIVERSIDAD DE LA CAÑADA</t>
  </si>
  <si>
    <t>UNIVERSIDAD DE LA COSTA</t>
  </si>
  <si>
    <t>UNIVERSIDAD DE LA SIERRA JUAREZ</t>
  </si>
  <si>
    <t>UNIVERSIDAD DE LA SIERRA SUR</t>
  </si>
  <si>
    <t>UNIVERSIDAD DEL ISTMO</t>
  </si>
  <si>
    <t>UNIVERSIDAD DEL MAR</t>
  </si>
  <si>
    <t>UNIVERSIDAD DEL PAPALOAPAN</t>
  </si>
  <si>
    <t>UNIVERSIDAD TECNOLOGICA DE LA MIXTECA</t>
  </si>
  <si>
    <t>UNIVERSIDAD TECNOLOGICA DE LOS VALLES CENTRALES</t>
  </si>
  <si>
    <t>NOVAUNIVERSITAS-OCOTLAN</t>
  </si>
  <si>
    <t>COORDINACION DE ESPACIOS CULTURALES  DEL ESTADO DE OAXACA</t>
  </si>
  <si>
    <t>UNIVERSIDAD TECNOLOGICA DE LA SIERRA SUR DE OAXACA</t>
  </si>
  <si>
    <t>INSTITUTO DE LA JUVENTUD DEL ESTADO DE OAXACA</t>
  </si>
  <si>
    <t>SISTEMA PARA EL DESARROLLO INTEGRAL DE LA FAMILIA DEL ESTADO DE OAXACA</t>
  </si>
  <si>
    <t xml:space="preserve">SERVICIOS DE AGUA POTABLE Y ALCANTARILLADO DE OAXACA </t>
  </si>
  <si>
    <t>COMISIÓN ESTATAL FORESTAL</t>
  </si>
  <si>
    <t>COMISIÓN DE LA VERDAD</t>
  </si>
  <si>
    <t>RÉGIMEN ESTATAL DE PROTECCIÓN SOCIAL EN SALUD DEL ESTADO DE OAXACA</t>
  </si>
  <si>
    <t>FIDEICOMISO PARA EL DESARROLLO LOGISTICO DEL ESTADO DE OAXACA</t>
  </si>
  <si>
    <t>FONDO PARA EL FOMENTO ESTATAL DE LAS ACTIVIDADES PRODUCTIVAS DE OAXACA</t>
  </si>
  <si>
    <t>OFICINA DE CONVENCIONES Y VISITANTES DE OAXACA "OCV OAXACA"</t>
  </si>
  <si>
    <t>CLASIFICACIÓN ADMINISTRATIVA (MUNICIPIOS)</t>
  </si>
  <si>
    <t>PARTICIPACIONES Y APORTACIONES</t>
  </si>
  <si>
    <t>INFRAESTRUCTUIRA SOCIAL Y MUNICIPAL (FISM)</t>
  </si>
  <si>
    <t>FORTALECIMIENTO DE LOS MUNICIPIOS (FORTAMUN)</t>
  </si>
  <si>
    <t>SUBSIDIO PARA LA SEGURIDAD PÚBLICA (SUBSEMUN)</t>
  </si>
  <si>
    <t>INVERSIÓN PÚBLICA</t>
  </si>
  <si>
    <t>INFORMACIÓN PRESUPUESTARIA</t>
  </si>
  <si>
    <t xml:space="preserve"> (  Pesos )</t>
  </si>
  <si>
    <t>ESTATAL</t>
  </si>
  <si>
    <t>RAMO 33</t>
  </si>
  <si>
    <t>FEDERAL</t>
  </si>
  <si>
    <t>PODER JUDICIAL</t>
  </si>
  <si>
    <t>ADMINISTRACION PUBLICA CENTRALIZADA</t>
  </si>
  <si>
    <t>PROCURADURÍA GENERAL DE JUSTICIA  DEL ESTADO</t>
  </si>
  <si>
    <t>SECRETARIA DE TURISMO Y DESARROLLO ECONÓMICO</t>
  </si>
  <si>
    <t>SECRETARIA DE ASUNTOS INDÍGENAS</t>
  </si>
  <si>
    <t>SECRETARIA DE DESARROLLO AGROPECUARIO, PESCA Y ACUACULTURA</t>
  </si>
  <si>
    <t>SECRETARIA DE ADMINISTRACIÓN</t>
  </si>
  <si>
    <t>COORDINACIÓN GENERAL DEL COMITÉ ESTATAL DE PLANEACIÓN PARA EL DESARROLLO DE OAXACA</t>
  </si>
  <si>
    <t>SECRETARIADO EJECUTIVO DEL SISTEMA ESTATAL DE SEGURIDAD PUBLICA</t>
  </si>
  <si>
    <t>ORGANISMOS PUBLICOS DESCENTRALIZADOS</t>
  </si>
  <si>
    <t>CENTRO DE LAS ARTES DE SAN AGUSTÍN</t>
  </si>
  <si>
    <t>COLEGIO DE ESTUDIOS CIENTÍFICOS Y TECNOLÓGICOS DEL ESTADO DE OAXACA</t>
  </si>
  <si>
    <t>COMISIÓN ESTATAL DE CULTURA FÍSICA Y DEPORTE</t>
  </si>
  <si>
    <t>COMISIÓN ESTATAL DE VIVIENDA</t>
  </si>
  <si>
    <t>COMISIÓN ESTATAL DEL AGUA</t>
  </si>
  <si>
    <t>CORPORACIÓN OAXAQUEÑA DE RADIO Y TELEVISIÓN</t>
  </si>
  <si>
    <t>INSTITUTO DE CAPACITACIÓN Y PRODUCTIVIDAD PARA EL TRABAJO DEL ESTADO DE OAXACA</t>
  </si>
  <si>
    <t>INSTITUTO ESTATAL DE ECOLOGÍA Y DESARROLLO SUSTENTABLE</t>
  </si>
  <si>
    <t>INSTITUTO ESTATAL DE EDUCACIÓN PARA ADULTOS</t>
  </si>
  <si>
    <t>COORDINACIÓN ESTATAL DE PROTECCIÓN CIVIL DE OAXACA</t>
  </si>
  <si>
    <t xml:space="preserve">INSTITUTO OAXAQUEÑO CONSTRUCTOR DE INFRAESTRUCTURA FÍSICA EDUCATIVA </t>
  </si>
  <si>
    <t>INSTITUTO OAXAQUEÑO DE ATENCIÓN AL MIGRANTE</t>
  </si>
  <si>
    <t>INSTITUTO OAXAQUEÑO DE LAS ARTESANÍAS</t>
  </si>
  <si>
    <t>UNIVERSIDAD DE LA SIERRA JUÁREZ</t>
  </si>
  <si>
    <t>UNIVERSIDAD TECNOLÓGICA DE LA MIXTECA</t>
  </si>
  <si>
    <t>UNIVERSIDAD TECNOLÓGICA DE LOS VALLES CENTRALES</t>
  </si>
  <si>
    <t>SERVICIOS DE AGUA POTABLE Y ALCANTARILLADO DE OAXACA</t>
  </si>
  <si>
    <t>FIDEICOMISOS PUBLICOS</t>
  </si>
  <si>
    <t>FIDEICOMISO PARA EL DESARROLLO LOGÍSTICO DEL ESTADO DE OAXACA</t>
  </si>
  <si>
    <t>ORGANOS AUTONOMOS</t>
  </si>
  <si>
    <t>DEFENSORÍA DE LOS DERECHOS HUMANOS DEL PUEBLO DE OAXACA</t>
  </si>
  <si>
    <t>UNIVERSIDAD AUTÓNOMA "BENITO JUÁREZ" DE OAXACA</t>
  </si>
  <si>
    <t>MUNICIPIOS INVERSION CONCERTADA - PLANEACION</t>
  </si>
  <si>
    <t>FONDO DE APORTACIONES FEDERALES</t>
  </si>
  <si>
    <t xml:space="preserve">EGERCIDO     2014 </t>
  </si>
  <si>
    <t>PRESUPUESTO</t>
  </si>
  <si>
    <t>PRESUPUESTO APROVADO</t>
  </si>
  <si>
    <t>2014              % REAL</t>
  </si>
  <si>
    <t>APROBADO</t>
  </si>
  <si>
    <t>DEVENGADO</t>
  </si>
  <si>
    <t>Nomina Educativa y Gasto Operativo</t>
  </si>
  <si>
    <t>Servicios de Salud</t>
  </si>
  <si>
    <t>Infraestructura Social</t>
  </si>
  <si>
    <t xml:space="preserve">      Municipal</t>
  </si>
  <si>
    <t xml:space="preserve">      Estatal</t>
  </si>
  <si>
    <t xml:space="preserve">Fortalecimiento de los Municipios y de las Demarcaciones Territoriales  del Distrito Federal       </t>
  </si>
  <si>
    <t>Múltiples</t>
  </si>
  <si>
    <t xml:space="preserve">      Asistencia Social</t>
  </si>
  <si>
    <t xml:space="preserve">      Infraestructura Educativa Básica</t>
  </si>
  <si>
    <t xml:space="preserve">      Infraestructura Educativa Superior</t>
  </si>
  <si>
    <t xml:space="preserve">      Infraestructura Media Superior</t>
  </si>
  <si>
    <t>Educación Tecnológica y de Adultos</t>
  </si>
  <si>
    <t>Seguridad Pública de los Estados y del Distrito Federal</t>
  </si>
  <si>
    <t>Fortalecimiento de las Entidades Federativas</t>
  </si>
  <si>
    <t>FONDO DE APORTACIONES PARA LA NOMINA EDUCATIVA Y GASTOS DE OPERACIÓN</t>
  </si>
  <si>
    <t>EGERCIDO</t>
  </si>
  <si>
    <t>VARICAIÓN        %</t>
  </si>
  <si>
    <t>GASTO CORRIENTE</t>
  </si>
  <si>
    <t>GASTO DE CAPITAL</t>
  </si>
  <si>
    <t xml:space="preserve">Bienes Muebles </t>
  </si>
  <si>
    <t>FONDO DE APORTACIONES PARA LA SALUD</t>
  </si>
  <si>
    <t>EJERCIDO</t>
  </si>
  <si>
    <t>VARIACIÓN        %</t>
  </si>
  <si>
    <t>Bienes Muebles e Inmbuebles</t>
  </si>
  <si>
    <t>Inversión Pública</t>
  </si>
  <si>
    <t>N/R: No Representativo</t>
  </si>
  <si>
    <t>FONDO DE APORTACIONES</t>
  </si>
  <si>
    <t>PARA LA INFRAESTRUCTURA SOCIAL</t>
  </si>
  <si>
    <t>(Pesos )</t>
  </si>
  <si>
    <t>Infraestructura Social Municipal</t>
  </si>
  <si>
    <t>Infraestructura Social Estatal</t>
  </si>
  <si>
    <t xml:space="preserve">  Inversión Pública</t>
  </si>
  <si>
    <t xml:space="preserve">  CFE</t>
  </si>
  <si>
    <t xml:space="preserve">  Deuda pública</t>
  </si>
  <si>
    <t>FONDO DE APORTACIONES PARA EL FORTALECIMIENTO</t>
  </si>
  <si>
    <t>DE LOS MUNICIPIOS Y DE LAS DEMARCACIONES TERRITORIALES</t>
  </si>
  <si>
    <t>DEL DISTRITO FEDERAL</t>
  </si>
  <si>
    <t>Fondo de Aportaciones para el Fortalecimiento de los Municipios y de las Demarcaciones Territoriales del Distrito Federal</t>
  </si>
  <si>
    <t>FONDO DE APORTACIONES MÚLTIPLES</t>
  </si>
  <si>
    <t>Asistencia Social</t>
  </si>
  <si>
    <t>Infraestructura Educativa Básica</t>
  </si>
  <si>
    <t>Infraestructura Educativa Superior</t>
  </si>
  <si>
    <t>Infraestructura Media Superior</t>
  </si>
  <si>
    <t>FONDO DE APORTACIONES PARA LA EDUCACIÓN TECNOLÓGICA Y DE ADULTOS</t>
  </si>
  <si>
    <t>Ayudas Sociales</t>
  </si>
  <si>
    <t>Gasto de Inversion</t>
  </si>
  <si>
    <t>n/r</t>
  </si>
  <si>
    <t>FONDO DE APORTACIONES PARA LA SEGURIDAD PÚBLICA DE LOS</t>
  </si>
  <si>
    <t>ESTADOS Y DEL DISTRITO FEDERAL</t>
  </si>
  <si>
    <t>Aportacion Federal</t>
  </si>
  <si>
    <t xml:space="preserve">FONDO DE APORTACIONES PARA EL FORTALECIMIENTO DE LAS ENTIDADES </t>
  </si>
  <si>
    <t>FEDERATIVAS</t>
  </si>
  <si>
    <t>Aportaciones del Estado al Fondo de Pensiones</t>
  </si>
  <si>
    <t>Comision Federal de Electricidad</t>
  </si>
  <si>
    <t>Deuda Pública</t>
  </si>
  <si>
    <t>SEGURO POPULAR</t>
  </si>
  <si>
    <t>UR 305</t>
  </si>
  <si>
    <t>UR 474</t>
  </si>
  <si>
    <t>TOTAL EJERCIDO AL 31 DE DICIEMBRE 2015</t>
  </si>
  <si>
    <t>SERVICIOS PERSONALES</t>
  </si>
  <si>
    <t>MATERIALES Y SUMINISTROS</t>
  </si>
  <si>
    <t>SERVICIOS GENERALES</t>
  </si>
  <si>
    <t>SUMAS</t>
  </si>
  <si>
    <t xml:space="preserve"> SALDO Y CARACTERÍSTICAS DE LA DEUDA PÚBLICA ESTATAL Y OBLIGACIONES DE PAGOS</t>
  </si>
  <si>
    <t>(cantidades en pesos)</t>
  </si>
  <si>
    <t>Deudor</t>
  </si>
  <si>
    <t>Acreedor</t>
  </si>
  <si>
    <t>Monto Contratado</t>
  </si>
  <si>
    <t>Saldo a      diciembre            2015</t>
  </si>
  <si>
    <t>Tasa  Interés</t>
  </si>
  <si>
    <t>Sobre-tasa</t>
  </si>
  <si>
    <t>Fecha  Sucripción</t>
  </si>
  <si>
    <t>Plazo Meses</t>
  </si>
  <si>
    <t>Fecha de Vencimiento</t>
  </si>
  <si>
    <t>Fuente de Pago</t>
  </si>
  <si>
    <t>Califiación Créditicia</t>
  </si>
  <si>
    <t>A. Deuda Pública a Largo Plazo</t>
  </si>
  <si>
    <t>GOBIERNO DEL ESTADO</t>
  </si>
  <si>
    <t xml:space="preserve">TENEDORES   CERT.  BURSÁTILES OAXACA11 </t>
  </si>
  <si>
    <t>TIIE 91 DIAS</t>
  </si>
  <si>
    <t>SP (mx AAA);   FITCH  (AAA mex);  HR  (HR AAA (E ))</t>
  </si>
  <si>
    <t>TENEDORES  CERT.  BURSÁTILES OAXACA13</t>
  </si>
  <si>
    <t>FAFEF - PARTICIPACIONES</t>
  </si>
  <si>
    <t xml:space="preserve">GOBIERNO DEL ESTADO     </t>
  </si>
  <si>
    <t>BANOBRAS</t>
  </si>
  <si>
    <t>FISE</t>
  </si>
  <si>
    <t>FAFEF - PARTICPACIONES</t>
  </si>
  <si>
    <t xml:space="preserve"> FITCH  AA+(mex)     </t>
  </si>
  <si>
    <r>
      <t>BANOBRAS</t>
    </r>
    <r>
      <rPr>
        <b/>
        <sz val="10"/>
        <rFont val="Arial"/>
        <family val="2"/>
      </rPr>
      <t xml:space="preserve"> /1</t>
    </r>
  </si>
  <si>
    <t>TASA BASE</t>
  </si>
  <si>
    <t>PARTICIPACIONES FGP</t>
  </si>
  <si>
    <t xml:space="preserve">INTERACCIONES </t>
  </si>
  <si>
    <t>TIIE 28 DIAS</t>
  </si>
  <si>
    <t xml:space="preserve"> PARTICIPACIONES  </t>
  </si>
  <si>
    <t xml:space="preserve"> INTERACCIONES</t>
  </si>
  <si>
    <t xml:space="preserve"> PARTICIPACIONES </t>
  </si>
  <si>
    <t xml:space="preserve">BBVA BANCOMER </t>
  </si>
  <si>
    <t xml:space="preserve"> FITCH   AA-(mex) </t>
  </si>
  <si>
    <t>SANTANDER</t>
  </si>
  <si>
    <t xml:space="preserve"> PARTICIPACIONES FGP</t>
  </si>
  <si>
    <t>B. Créditos Bono Cupón Cero  a Largo Plazo   /2</t>
  </si>
  <si>
    <t>BANOBRAS -  FONREC I</t>
  </si>
  <si>
    <t>6.84-8.04</t>
  </si>
  <si>
    <t xml:space="preserve">FITCH   AA(mex)  </t>
  </si>
  <si>
    <t>BANOBRAS - PROFISE</t>
  </si>
  <si>
    <t>6.91-7.07</t>
  </si>
  <si>
    <t>BANOBRAS  - FONREC II</t>
  </si>
  <si>
    <t>6.18 - 7.85</t>
  </si>
  <si>
    <t>BANOBRAS -  FONREC III</t>
  </si>
  <si>
    <t>6.58 - 7.63</t>
  </si>
  <si>
    <r>
      <t xml:space="preserve">BANOBRAS - JUSTICIA PENAL       </t>
    </r>
    <r>
      <rPr>
        <b/>
        <sz val="10"/>
        <rFont val="Arial"/>
        <family val="2"/>
      </rPr>
      <t>3/</t>
    </r>
  </si>
  <si>
    <t>7.10-7.14</t>
  </si>
  <si>
    <t>C.   Créditos Bancarios  a Corto Plazo  /4</t>
  </si>
  <si>
    <t>INTERACCIONES</t>
  </si>
  <si>
    <t>INGRESOS PROPIOS</t>
  </si>
  <si>
    <t>HSBC</t>
  </si>
  <si>
    <r>
      <rPr>
        <b/>
        <sz val="10"/>
        <rFont val="Arial"/>
        <family val="2"/>
      </rPr>
      <t>1/</t>
    </r>
    <r>
      <rPr>
        <sz val="10"/>
        <rFont val="Arial"/>
        <family val="2"/>
      </rPr>
      <t xml:space="preserve">   Financiamiento en proceso de inscripción ante la SHCP.</t>
    </r>
  </si>
  <si>
    <r>
      <t xml:space="preserve">2/  </t>
    </r>
    <r>
      <rPr>
        <sz val="10"/>
        <color theme="1"/>
        <rFont val="Arial"/>
        <family val="2"/>
      </rPr>
      <t>Créditos considerados como Obligaciones de Pago,  debido a que el Estado solamente paga intereses; el principal será cubierto con bonos cupón  cero consituidos por el Gobierno Federal.</t>
    </r>
  </si>
  <si>
    <r>
      <t xml:space="preserve">3/  </t>
    </r>
    <r>
      <rPr>
        <sz val="10"/>
        <color theme="1"/>
        <rFont val="Arial"/>
        <family val="2"/>
      </rPr>
      <t>Crédito en proceso de disposición, cuenta con 18 meses para disponer del recurso.</t>
    </r>
  </si>
  <si>
    <r>
      <t xml:space="preserve">4/  </t>
    </r>
    <r>
      <rPr>
        <sz val="10"/>
        <color theme="1"/>
        <rFont val="Arial"/>
        <family val="2"/>
      </rPr>
      <t>Créditos considerados como Obligaciones de Pago.</t>
    </r>
  </si>
  <si>
    <t>SALDO DE LA DEUDA  BRUTA O NETA DEL SECTOR PÚBLICO PRESUPUESTARIO POR VENCIMIENTO</t>
  </si>
  <si>
    <t>(Pesos)</t>
  </si>
  <si>
    <t xml:space="preserve">  Saldo a    diciembre           2014</t>
  </si>
  <si>
    <t xml:space="preserve">  Saldo a    diciembre           2015</t>
  </si>
  <si>
    <t>Variación respecto al saldo de  2014</t>
  </si>
  <si>
    <t>Importe</t>
  </si>
  <si>
    <t>% Real *</t>
  </si>
  <si>
    <t>1. Deuda Neta</t>
  </si>
  <si>
    <t>(3-2)</t>
  </si>
  <si>
    <t>2. Activos   1/</t>
  </si>
  <si>
    <t>3. Deuda Bruta</t>
  </si>
  <si>
    <t>Largo Plazo</t>
  </si>
  <si>
    <t xml:space="preserve">Certificados Bursátiles </t>
  </si>
  <si>
    <t>Banca de Desarrollo</t>
  </si>
  <si>
    <t>Banca Múltiple</t>
  </si>
  <si>
    <t xml:space="preserve">*Deflactado con el índice de precios  del consumidor </t>
  </si>
  <si>
    <r>
      <rPr>
        <b/>
        <sz val="9"/>
        <color theme="1"/>
        <rFont val="Arial"/>
        <family val="2"/>
      </rPr>
      <t>1/</t>
    </r>
    <r>
      <rPr>
        <sz val="9"/>
        <color theme="1"/>
        <rFont val="Arial"/>
        <family val="2"/>
      </rPr>
      <t xml:space="preserve">  Valor de mercado del  Bono Cupón Cero, adquirido en diciembre 2013, para el pago de la amortIzación voluntaria de la Emisión de Certificados Bursátiles Oaxaca 13.</t>
    </r>
  </si>
  <si>
    <t>CARACTERISTICAS  DE NUEVOS FINANCIAMIENTOS</t>
  </si>
  <si>
    <t>CRÉDITO                                    BBVA BANCOMER</t>
  </si>
  <si>
    <t>CRÉDITO                                     SANTANDER</t>
  </si>
  <si>
    <t>MONTO  SUSCRITO</t>
  </si>
  <si>
    <t>TASA DE INTERES</t>
  </si>
  <si>
    <t>TIIE  28 días + 1.08 pp</t>
  </si>
  <si>
    <t>TIIE  28 días + 0.64 pp</t>
  </si>
  <si>
    <t>PLAZO EN AÑOS</t>
  </si>
  <si>
    <t>20 años</t>
  </si>
  <si>
    <t>15 años</t>
  </si>
  <si>
    <t>FECHA DE SUSCRIPCION</t>
  </si>
  <si>
    <t>FECHA DE VENCIMIENTO</t>
  </si>
  <si>
    <t>PERIODO DE GRACIA</t>
  </si>
  <si>
    <t>2 años</t>
  </si>
  <si>
    <t>1 año</t>
  </si>
  <si>
    <t>FUENTE DE PAGO</t>
  </si>
  <si>
    <t>1.90% Particpaciones del Fondo General Particpaciones</t>
  </si>
  <si>
    <t>2.8% Particpaciones del Fondo General Particpaciones y el 33.21% de las Participaciones  Fideicomitidas del Fideicomiso F/0001 GBM (PPS)</t>
  </si>
  <si>
    <t>MECANICA DE PAGO</t>
  </si>
  <si>
    <t>Fideicomiso Irrevocable de Admon y Pago F/70049 Banca  Afirme</t>
  </si>
  <si>
    <t>MONTO DE FONDO DE RESERVA</t>
  </si>
  <si>
    <t>1.5 veces la amortización más alta de  capital e intereses</t>
  </si>
  <si>
    <t>3 veces servicio de la deuda</t>
  </si>
  <si>
    <t>COBERTURA</t>
  </si>
  <si>
    <t>CAP  con vencimiento  al 30 junio 2017,  precio ejercicio  7.0%, activo subyacente TIIE</t>
  </si>
  <si>
    <t>1/</t>
  </si>
  <si>
    <t>COSTO DE ESTRUCTURACIÓN</t>
  </si>
  <si>
    <t>1/ En proceso de contratación.</t>
  </si>
  <si>
    <r>
      <rPr>
        <b/>
        <sz val="11"/>
        <color theme="1"/>
        <rFont val="Arial"/>
        <family val="2"/>
      </rPr>
      <t>1/</t>
    </r>
    <r>
      <rPr>
        <sz val="11"/>
        <color theme="1"/>
        <rFont val="Arial"/>
        <family val="2"/>
      </rPr>
      <t xml:space="preserve">  Valor de mercado del  Bono Cupón Cero, adquirido en diciembre 2013, para el pago de la amortIzación voluntaria de la Emisión de Certificados Bursátiles Oaxaca 13.</t>
    </r>
  </si>
  <si>
    <t>ENDEUDAMIENTO NETO SECTOR PÚBLICO PRESUPUESTARIO</t>
  </si>
  <si>
    <t>Variación Respecto a :</t>
  </si>
  <si>
    <t>Registrado</t>
  </si>
  <si>
    <t>importe</t>
  </si>
  <si>
    <t>T o t a l</t>
  </si>
  <si>
    <t>(1+2)</t>
  </si>
  <si>
    <t>1. Sector Gobierno</t>
  </si>
  <si>
    <t>(A-B)</t>
  </si>
  <si>
    <t xml:space="preserve">A. </t>
  </si>
  <si>
    <t>Financiamiento</t>
  </si>
  <si>
    <t>Banca de Múltiple</t>
  </si>
  <si>
    <t xml:space="preserve">B. </t>
  </si>
  <si>
    <t>Amortizaciôn</t>
  </si>
  <si>
    <t>Certificados Bursátiles</t>
  </si>
  <si>
    <t>2. Sector Paraestatal No Financiero</t>
  </si>
  <si>
    <t>A.</t>
  </si>
  <si>
    <t>B.</t>
  </si>
  <si>
    <t>Amortización</t>
  </si>
  <si>
    <t>COSTO FINANCIERO DE LA DEUDA DEL SECTOR PÚBLICO PRESUPUESTARIO</t>
  </si>
  <si>
    <t>P  R  E  S  U  P  U  E  S  T  O</t>
  </si>
  <si>
    <t>% Real</t>
  </si>
  <si>
    <t>T O T A L</t>
  </si>
  <si>
    <t>Intereses</t>
  </si>
  <si>
    <t>Comisiones</t>
  </si>
  <si>
    <t xml:space="preserve">Gastos </t>
  </si>
  <si>
    <t>Costos por coberturas</t>
  </si>
  <si>
    <t>2. Sector Paraestal No Financiero</t>
  </si>
  <si>
    <t>SALDO Y COSTO FINANCIERO DE LOS CRÉDITOS BONO CUPÓN CERO</t>
  </si>
  <si>
    <t>SALDO A       DICIEMBRE                     2014</t>
  </si>
  <si>
    <t>ENDEUDAMIENTO</t>
  </si>
  <si>
    <t>SALDO A               DICIEMBRE                2015</t>
  </si>
  <si>
    <r>
      <t xml:space="preserve">COSTO FINANCIERO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/1</t>
    </r>
  </si>
  <si>
    <t>DISPOSICIÓN</t>
  </si>
  <si>
    <t>AMORTIZACIÓN</t>
  </si>
  <si>
    <t>NETO</t>
  </si>
  <si>
    <t>Crédito Bono Cupón Cero Largo Plazo</t>
  </si>
  <si>
    <t>Banobras- FONREC I</t>
  </si>
  <si>
    <t>Banobras- FONREC II</t>
  </si>
  <si>
    <t>Banobras- FONREC III</t>
  </si>
  <si>
    <t>Banobras- PROFISE</t>
  </si>
  <si>
    <t>Banobras- JUSTICIA PENAL</t>
  </si>
  <si>
    <r>
      <rPr>
        <b/>
        <sz val="8"/>
        <color theme="1"/>
        <rFont val="Arial"/>
        <family val="2"/>
      </rPr>
      <t xml:space="preserve">1/ </t>
    </r>
    <r>
      <rPr>
        <sz val="8"/>
        <color theme="1"/>
        <rFont val="Arial"/>
        <family val="2"/>
      </rPr>
      <t>El costo financierio incluye el pago de intereses y  gastos por servicios financieros</t>
    </r>
  </si>
  <si>
    <t>CARACTERISTICAS FINANCIERAS NUEVO CRÉDITO BONO CUPÓN CERO</t>
  </si>
  <si>
    <t>Crédito Banobras-Justicia Penal</t>
  </si>
  <si>
    <t>Acreditado</t>
  </si>
  <si>
    <t>BANOBRAS S.N.C.</t>
  </si>
  <si>
    <t>Monto  Contratado</t>
  </si>
  <si>
    <t>Tasa de Interés</t>
  </si>
  <si>
    <r>
      <t xml:space="preserve">Tasa base (determinado por Banobras)  +  Sobre tasa       </t>
    </r>
    <r>
      <rPr>
        <b/>
        <sz val="8"/>
        <rFont val="Arial"/>
        <family val="2"/>
      </rPr>
      <t xml:space="preserve"> /1</t>
    </r>
  </si>
  <si>
    <t>Sobre Tasa</t>
  </si>
  <si>
    <t>Plazo en años</t>
  </si>
  <si>
    <t>Fecha de suscripción</t>
  </si>
  <si>
    <t>22 mayo 2015</t>
  </si>
  <si>
    <t>26 octubre 2035</t>
  </si>
  <si>
    <t>Pago de Capital</t>
  </si>
  <si>
    <t>En una  sola exhibicion al vencimiento del credito, con recursos prorveniente de la redención de los bonos cupón cero</t>
  </si>
  <si>
    <t>Pago de Intereses</t>
  </si>
  <si>
    <t>Se devengaran de forma mensual</t>
  </si>
  <si>
    <t>Fondo de Reserva</t>
  </si>
  <si>
    <t>Equivalente a  1 mes de intereses ordinarios sobre saldos insolutos</t>
  </si>
  <si>
    <t>Mecanica de Pago</t>
  </si>
  <si>
    <t>Fideicomiso Irrevocable de Administración y Pago número 10754, fiduciario Banco Interacciones, S.A.</t>
  </si>
  <si>
    <r>
      <rPr>
        <b/>
        <sz val="8"/>
        <rFont val="Arial"/>
        <family val="2"/>
      </rPr>
      <t>0.80</t>
    </r>
    <r>
      <rPr>
        <sz val="8"/>
        <rFont val="Arial"/>
        <family val="2"/>
      </rPr>
      <t xml:space="preserve"> %  Participaciones del Fondo General de Participaciones</t>
    </r>
  </si>
  <si>
    <r>
      <rPr>
        <b/>
        <sz val="8"/>
        <color indexed="8"/>
        <rFont val="Arial"/>
        <family val="2"/>
      </rPr>
      <t>1 /</t>
    </r>
    <r>
      <rPr>
        <sz val="8"/>
        <color indexed="8"/>
        <rFont val="Arial"/>
        <family val="2"/>
      </rPr>
      <t xml:space="preserve"> La tasa base se derterminará en el momento de cada disposición.</t>
    </r>
  </si>
  <si>
    <t>RELACIÓN DE PROYECTOS</t>
  </si>
  <si>
    <t>Núm.</t>
  </si>
  <si>
    <t>Clave SETEC</t>
  </si>
  <si>
    <t>Nombre del Proyecto</t>
  </si>
  <si>
    <t>Monto dictaminado  (pesos)</t>
  </si>
  <si>
    <t>OAX-19-2014-5000-B</t>
  </si>
  <si>
    <t>Centro de Justicia Tanivet</t>
  </si>
  <si>
    <t>OAX-16-2014-5000-B</t>
  </si>
  <si>
    <t>Centro de Justicia Ejutla de Crespo</t>
  </si>
  <si>
    <t>OAX-20-2014-5000-B</t>
  </si>
  <si>
    <t>Centro de Justicia  Putla Villa de Guerrero</t>
  </si>
  <si>
    <t>OAX-21-2014-5000-B</t>
  </si>
  <si>
    <t>Centro de Justicia San Juan Bautista Tuxtepec</t>
  </si>
  <si>
    <t>OAX-22-2014-5000-B</t>
  </si>
  <si>
    <t>Centro de Justicia Huajuapan</t>
  </si>
  <si>
    <t>OAX-24-2014-5000-B</t>
  </si>
  <si>
    <t>Centro de Justicia  El Espinal</t>
  </si>
  <si>
    <t>OAX-23-2014-5000-B</t>
  </si>
  <si>
    <t>Centro de Justicia  Santa María Huatulco   1/</t>
  </si>
  <si>
    <t>Total</t>
  </si>
  <si>
    <t xml:space="preserve">1/   Al cierre del ejercicio se encuentra en proceso de autorización el cambio de ubicación de este centro, nueva propuesta en  Miahuatlán de Porfirio Díaz. </t>
  </si>
  <si>
    <t>SALDO Y COSTO FINANCIERO DE LOS CRÉDITOS BANCARIOS  A CORTO PLAZO</t>
  </si>
  <si>
    <t>SALDO A        DICIEMBRE           2014</t>
  </si>
  <si>
    <t>SALDO A        DICIEMBRE           2015</t>
  </si>
  <si>
    <t>Crédito Bancario  Corto plazo</t>
  </si>
  <si>
    <t>Santander</t>
  </si>
  <si>
    <t>Interacciones</t>
  </si>
  <si>
    <t>Banorte</t>
  </si>
  <si>
    <t>BBVA Bancomer</t>
  </si>
  <si>
    <r>
      <rPr>
        <b/>
        <sz val="8"/>
        <color theme="1"/>
        <rFont val="Arial"/>
        <family val="2"/>
      </rPr>
      <t xml:space="preserve">1/ </t>
    </r>
    <r>
      <rPr>
        <sz val="8"/>
        <color theme="1"/>
        <rFont val="Arial"/>
        <family val="2"/>
      </rPr>
      <t>El costo financiero incluye el pago de intereses y comisiones por servicios financieros</t>
    </r>
  </si>
  <si>
    <t>SERVICIO DE LA DEUDA PÚBLICA Y OBLIGACIONES DE PAGO POR FUENTE DE FINANCIAMIENTO</t>
  </si>
  <si>
    <t>R   E   C   U   R   S   O</t>
  </si>
  <si>
    <t>TOTALES</t>
  </si>
  <si>
    <t>FAFEF</t>
  </si>
  <si>
    <t>T o t  a  l</t>
  </si>
  <si>
    <t xml:space="preserve">              (1+2)</t>
  </si>
  <si>
    <t xml:space="preserve">        (1+2)</t>
  </si>
  <si>
    <t>1.  Deuda Pública Estatal (Capítulo 9000)</t>
  </si>
  <si>
    <t>Capital y/o  principal</t>
  </si>
  <si>
    <t>Gastos</t>
  </si>
  <si>
    <t>Costo por Coberturas</t>
  </si>
  <si>
    <t>2.  Obligaciones de Pago  (Capítulo 3000)</t>
  </si>
  <si>
    <t>Corto Plazo</t>
  </si>
  <si>
    <t>EVOLUCIÓN  DE LA DEUDA PÚBLICA MUNICIPAL</t>
  </si>
  <si>
    <t>SALDO A    DICIEMBRE         2014</t>
  </si>
  <si>
    <t>SALDO A     DICIEMBRE      2015</t>
  </si>
  <si>
    <t>Deuda Pública Municipal</t>
  </si>
  <si>
    <t>Banobras</t>
  </si>
  <si>
    <t>Indicadores de Postura Fiscal</t>
  </si>
  <si>
    <t>Del 01 de Enero al 31 de diciembre de 2015</t>
  </si>
  <si>
    <t>(pesos)</t>
  </si>
  <si>
    <t>Recaudado/Devengado</t>
  </si>
  <si>
    <t>I. Ingresos Presupuestarios (I=1+2)</t>
  </si>
  <si>
    <t>1.- Ingresos del Gobierno de la Entidad Federativa</t>
  </si>
  <si>
    <t>2. Ingresos del Sector Paraestatal</t>
  </si>
  <si>
    <t>II. Egresos Presupuestarios (II=3+4)</t>
  </si>
  <si>
    <t>3. Egresos del Gobierno de la Entidad Federativa</t>
  </si>
  <si>
    <t>4. Egresos del Sector Paraestatal</t>
  </si>
  <si>
    <t>III. Balance Presupuestario (Superávit o Déficit) (III=I-II)</t>
  </si>
  <si>
    <t>III. Balance presupuestario (Superávit o Déficit)</t>
  </si>
  <si>
    <t>IV. Intereses, Comisiones  y Gastos de la Deuda</t>
  </si>
  <si>
    <t>V. Balance Primario (Superávit o Déficit) (V=III-IV)</t>
  </si>
  <si>
    <t>A. Financiamiento</t>
  </si>
  <si>
    <t>B. Amortizacion de la Deuda</t>
  </si>
  <si>
    <t>C. E ndeudamiento ó desendeudamiento (C=A-B)</t>
  </si>
  <si>
    <t>1.- Los ingresos que se presentan son los ingresos Presupuestario totales sin incluir los ingresos por financiamientos. Los Ingresos del Gobierno de la Entidad Federativa corresponden a los del Poder Ejecutivo, Legislativo Judicial y Autonomos.</t>
  </si>
  <si>
    <t>2.- Los egresos que se presentan son los egresos presupuestarios totales sin incluir los egresos por amortización. Los egresos del Gobierno de la Entidad Federativa corresponden a los del Poder Ejecutivo, Legislativo, Judicial y Organos Autonomos.</t>
  </si>
  <si>
    <t>3.- Para Ingresos se reportan los ingresos recaudados; para egresos se reportan los egresos devengados</t>
  </si>
  <si>
    <t>CLASIFICACIÓN ECONÓMICA EN CUENTA DOBLE</t>
  </si>
  <si>
    <t>EGRESOS</t>
  </si>
  <si>
    <t>INGRESOS</t>
  </si>
  <si>
    <t>CUENTA CORRIENTE</t>
  </si>
  <si>
    <t>COSTO DIRECTO</t>
  </si>
  <si>
    <t>CONTRIBUCIONES DE EJERCICIOS ANTERIORES</t>
  </si>
  <si>
    <t>SERVICIOS DE LA DEUDA</t>
  </si>
  <si>
    <t>INTERESES, COMISIONES Y GASTOS</t>
  </si>
  <si>
    <t>TRANSFERENCIAS</t>
  </si>
  <si>
    <t>PARTICIPACIONES MUNICIPALES</t>
  </si>
  <si>
    <t>INGRESOS DE RECURSOS FEDERALES</t>
  </si>
  <si>
    <t>APORTACIONES A MUNICIPIOS</t>
  </si>
  <si>
    <t>ENTIDADES</t>
  </si>
  <si>
    <t>APORTACIONES RAMO 33</t>
  </si>
  <si>
    <t>SUMAN LOS GASTOS CORRIENTES</t>
  </si>
  <si>
    <t>AHORRO EN CUENTA CORRIENTE</t>
  </si>
  <si>
    <t>TRANSFERENCIAS, ASIGNACIONES, SUBSIDIOS Y OTRAS AYUDAS</t>
  </si>
  <si>
    <t>SUMA IGUAL A LOS INGRESOS CORRIENTES</t>
  </si>
  <si>
    <t>SUMA LOS INGRESOS CORRIENTES</t>
  </si>
  <si>
    <t>CUENTA DE CAPITAL</t>
  </si>
  <si>
    <t>BIENES MUEBLES E INMUEBLES</t>
  </si>
  <si>
    <t>OBRAS PÚBLICAS</t>
  </si>
  <si>
    <t>SUMA LOS INGRESOS DE CAPITAL</t>
  </si>
  <si>
    <t>DÉFICIT EN CUENTA DE CAPITAL</t>
  </si>
  <si>
    <t>SUMA</t>
  </si>
  <si>
    <t>SUMA IGUAL A LOS GASTOS DE CAPITAL</t>
  </si>
  <si>
    <t>DEUDA PÚBLICA</t>
  </si>
  <si>
    <t>FINANCIAMIENTO</t>
  </si>
  <si>
    <t>DEUDA PÚBLICA DIRECTA</t>
  </si>
  <si>
    <t>SUMA LA DEUDA PÚBLICA</t>
  </si>
  <si>
    <t>INGRESOS POR FINANCIAMIENTO</t>
  </si>
  <si>
    <t>ENDEUDAMIENTO NETO</t>
  </si>
  <si>
    <t>SUMA IGUAL A LOS FINANCIAMIENTOS</t>
  </si>
  <si>
    <t>SUMA LOS FINANCIAMIENTOS</t>
  </si>
  <si>
    <t>DETERMINACIÓN DEL RESULTADO PRESUPUESTAL</t>
  </si>
  <si>
    <t>SUPERAVIT PRESUPUESTAL</t>
  </si>
  <si>
    <t>RESULTADO PRESUPUESTAL</t>
  </si>
  <si>
    <t>13.- INFORMACION PRESUPUESTARIA</t>
  </si>
  <si>
    <t>13.1.- ESTADO ANALITICO DE INGRESOS PRESUPUESTARIOS</t>
  </si>
  <si>
    <t>ESTADO ANALÍTICO DE INGRESOS PRESUPUESTARIOS</t>
  </si>
  <si>
    <t>(EN PESOS)</t>
  </si>
  <si>
    <t>Rubro de Ingresos</t>
  </si>
  <si>
    <t>Ingreso</t>
  </si>
  <si>
    <t>Estimado</t>
  </si>
  <si>
    <t xml:space="preserve">Ampliaciones y Reducciones                        </t>
  </si>
  <si>
    <t>Modificado</t>
  </si>
  <si>
    <t>Recaudado</t>
  </si>
  <si>
    <t>Diferencia</t>
  </si>
  <si>
    <t>(1)</t>
  </si>
  <si>
    <t>(2)</t>
  </si>
  <si>
    <t>(3=1+2)</t>
  </si>
  <si>
    <t>(4)</t>
  </si>
  <si>
    <t>(5)</t>
  </si>
  <si>
    <t>(6=5-1)</t>
  </si>
  <si>
    <t>Cuotas y Aportaciones de Seguridad Social</t>
  </si>
  <si>
    <t>Corriente</t>
  </si>
  <si>
    <t>Capital</t>
  </si>
  <si>
    <t>Ingresos por Ventas de Bienes y Servicios</t>
  </si>
  <si>
    <t>Contribuciones no Comprendidas en las Fracciones de la Ley de Ingresos Causados en Ejercicios Fiscales Anteriores Pendientes de Liquidació o Pago</t>
  </si>
  <si>
    <t>Ingresos Derivados de Financiamiento</t>
  </si>
  <si>
    <t>Ingresos excedentes</t>
  </si>
  <si>
    <t>Estado Analítico de Ingresos Por Fuente de Financiamiento</t>
  </si>
  <si>
    <t>Ingresos del Gobierno</t>
  </si>
  <si>
    <t>Ingresos de Organismos y Empresas</t>
  </si>
  <si>
    <t xml:space="preserve">Ingresos por Ventas de Bienes y Servicios </t>
  </si>
  <si>
    <t>Ingresos Derivados de financiamiento</t>
  </si>
</sst>
</file>

<file path=xl/styles.xml><?xml version="1.0" encoding="utf-8"?>
<styleSheet xmlns="http://schemas.openxmlformats.org/spreadsheetml/2006/main">
  <numFmts count="23"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(* #,##0.00_);_(* \(#,##0.00\);_(* &quot;-&quot;??_);_(@_)"/>
    <numFmt numFmtId="166" formatCode="#,##0.0"/>
    <numFmt numFmtId="167" formatCode="_-* #,##0_-;\-* #,##0_-;_-* &quot;-&quot;??_-;_-@_-"/>
    <numFmt numFmtId="168" formatCode="#,##0_ ;\-#,##0\ "/>
    <numFmt numFmtId="169" formatCode="_-&quot;$&quot;* #,##0_-;\-&quot;$&quot;* #,##0_-;_-&quot;$&quot;* &quot;-&quot;??_-;_-@_-"/>
    <numFmt numFmtId="170" formatCode="#,##0.00_);\-#,##0.00"/>
    <numFmt numFmtId="171" formatCode="0.0%"/>
    <numFmt numFmtId="172" formatCode="[$-80A]d&quot; de &quot;mmmm&quot; de &quot;yyyy;@"/>
    <numFmt numFmtId="173" formatCode="#,##0_);\-#,##0"/>
    <numFmt numFmtId="174" formatCode="#,##0.00_ ;\-#,##0.00\ "/>
    <numFmt numFmtId="175" formatCode="d\-mmm\-yy"/>
    <numFmt numFmtId="176" formatCode="General_)"/>
    <numFmt numFmtId="177" formatCode="*-;*-;*-;*-"/>
    <numFmt numFmtId="178" formatCode="dd\-mm\-yy"/>
    <numFmt numFmtId="179" formatCode="_(* #,##0_);_(* \(#,##0\);_(* &quot;-&quot;??_);_(@_)"/>
    <numFmt numFmtId="180" formatCode="00"/>
    <numFmt numFmtId="181" formatCode="#,##0.0_ ;\-#,##0.0\ "/>
    <numFmt numFmtId="182" formatCode="0.0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sz val="5"/>
      <name val="Arial"/>
      <family val="2"/>
    </font>
    <font>
      <b/>
      <sz val="5"/>
      <name val="Arial"/>
      <family val="2"/>
    </font>
    <font>
      <u/>
      <sz val="8"/>
      <name val="Arial"/>
      <family val="2"/>
    </font>
    <font>
      <sz val="5"/>
      <name val="Times New Roman"/>
      <family val="1"/>
    </font>
    <font>
      <sz val="6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u/>
      <sz val="10"/>
      <name val="Arial"/>
      <family val="2"/>
    </font>
    <font>
      <sz val="7"/>
      <name val="Arial"/>
      <family val="2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u/>
      <sz val="10.6"/>
      <color theme="1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Cambria"/>
      <family val="1"/>
    </font>
    <font>
      <sz val="10"/>
      <color theme="1"/>
      <name val="Times New Roman"/>
      <family val="1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color rgb="FF000000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theme="0" tint="-0.249977111117893"/>
      <name val="Arial"/>
      <family val="2"/>
    </font>
    <font>
      <b/>
      <sz val="8"/>
      <color indexed="8"/>
      <name val="Arial Narrow"/>
      <family val="2"/>
    </font>
    <font>
      <b/>
      <sz val="8"/>
      <color theme="0" tint="-0.249977111117893"/>
      <name val="Arial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7"/>
      <name val="Times New Roman"/>
      <family val="1"/>
    </font>
    <font>
      <b/>
      <u/>
      <sz val="8"/>
      <color indexed="8"/>
      <name val="Arial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b/>
      <sz val="15"/>
      <color indexed="44"/>
      <name val="Calibri"/>
      <family val="2"/>
    </font>
    <font>
      <b/>
      <sz val="13"/>
      <color indexed="44"/>
      <name val="Calibri"/>
      <family val="2"/>
    </font>
    <font>
      <b/>
      <sz val="11"/>
      <color indexed="44"/>
      <name val="Calibri"/>
      <family val="2"/>
    </font>
    <font>
      <sz val="10"/>
      <color rgb="FF9C0006"/>
      <name val="Arial"/>
      <family val="2"/>
    </font>
    <font>
      <sz val="10"/>
      <color indexed="20"/>
      <name val="Arial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color rgb="FF00000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b/>
      <sz val="10"/>
      <color indexed="63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i/>
      <sz val="10"/>
      <color rgb="FF7F7F7F"/>
      <name val="Arial"/>
      <family val="2"/>
    </font>
    <font>
      <i/>
      <sz val="10"/>
      <color indexed="23"/>
      <name val="Arial"/>
      <family val="2"/>
    </font>
    <font>
      <b/>
      <sz val="18"/>
      <color indexed="44"/>
      <name val="Cambria"/>
      <family val="2"/>
    </font>
    <font>
      <b/>
      <sz val="15"/>
      <color theme="3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7"/>
      <color theme="1"/>
      <name val="Arial"/>
      <family val="2"/>
    </font>
    <font>
      <b/>
      <sz val="8"/>
      <color theme="0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5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name val="Arial"/>
      <family val="2"/>
    </font>
    <font>
      <b/>
      <sz val="14"/>
      <name val="Calibri"/>
      <family val="2"/>
      <scheme val="minor"/>
    </font>
    <font>
      <b/>
      <sz val="17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4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4"/>
      </top>
      <bottom style="double">
        <color indexed="4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518">
    <xf numFmtId="0" fontId="0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9" fillId="0" borderId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0" borderId="0"/>
    <xf numFmtId="0" fontId="41" fillId="0" borderId="0"/>
    <xf numFmtId="43" fontId="3" fillId="0" borderId="0" applyFont="0" applyFill="0" applyBorder="0" applyAlignment="0" applyProtection="0"/>
    <xf numFmtId="0" fontId="3" fillId="0" borderId="0"/>
    <xf numFmtId="0" fontId="44" fillId="0" borderId="0"/>
    <xf numFmtId="0" fontId="45" fillId="0" borderId="0"/>
    <xf numFmtId="0" fontId="3" fillId="0" borderId="0" applyNumberFormat="0" applyFill="0" applyBorder="0" applyAlignment="0" applyProtection="0"/>
    <xf numFmtId="176" fontId="3" fillId="0" borderId="0"/>
    <xf numFmtId="176" fontId="53" fillId="0" borderId="0"/>
    <xf numFmtId="176" fontId="3" fillId="0" borderId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38" borderId="0" applyNumberFormat="0" applyBorder="0" applyAlignment="0" applyProtection="0"/>
    <xf numFmtId="0" fontId="52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5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52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52" fillId="14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1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2" fillId="14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2" fillId="1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15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2" fillId="1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2" fillId="22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15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52" fillId="22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52" fillId="26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5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2" fillId="26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2" fillId="3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5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2" fillId="3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5" borderId="0" applyNumberFormat="0" applyBorder="0" applyAlignment="0" applyProtection="0"/>
    <xf numFmtId="0" fontId="34" fillId="40" borderId="0" applyNumberFormat="0" applyBorder="0" applyAlignment="0" applyProtection="0"/>
    <xf numFmtId="0" fontId="34" fillId="38" borderId="0" applyNumberFormat="0" applyBorder="0" applyAlignment="0" applyProtection="0"/>
    <xf numFmtId="0" fontId="52" fillId="11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15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52" fillId="11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52" fillId="1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15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52" fillId="1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52" fillId="1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5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52" fillId="1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52" fillId="23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15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52" fillId="23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52" fillId="27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15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52" fillId="27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52" fillId="31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5" fillId="50" borderId="0" applyNumberFormat="0" applyBorder="0" applyAlignment="0" applyProtection="0"/>
    <xf numFmtId="0" fontId="1" fillId="31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52" fillId="31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54" fillId="51" borderId="0" applyNumberFormat="0" applyBorder="0" applyAlignment="0" applyProtection="0"/>
    <xf numFmtId="0" fontId="54" fillId="46" borderId="0" applyNumberFormat="0" applyBorder="0" applyAlignment="0" applyProtection="0"/>
    <xf numFmtId="0" fontId="54" fillId="47" borderId="0" applyNumberFormat="0" applyBorder="0" applyAlignment="0" applyProtection="0"/>
    <xf numFmtId="0" fontId="54" fillId="45" borderId="0" applyNumberFormat="0" applyBorder="0" applyAlignment="0" applyProtection="0"/>
    <xf numFmtId="0" fontId="54" fillId="51" borderId="0" applyNumberFormat="0" applyBorder="0" applyAlignment="0" applyProtection="0"/>
    <xf numFmtId="0" fontId="54" fillId="38" borderId="0" applyNumberFormat="0" applyBorder="0" applyAlignment="0" applyProtection="0"/>
    <xf numFmtId="0" fontId="55" fillId="1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6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5" fillId="1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5" fillId="1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6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5" fillId="1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5" fillId="2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6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5" fillId="2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5" fillId="24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6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5" fillId="24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5" fillId="28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6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5" fillId="28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5" fillId="32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6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5" fillId="32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48" borderId="0" applyNumberFormat="0" applyBorder="0" applyAlignment="0" applyProtection="0"/>
    <xf numFmtId="0" fontId="54" fillId="55" borderId="0" applyNumberFormat="0" applyBorder="0" applyAlignment="0" applyProtection="0"/>
    <xf numFmtId="0" fontId="54" fillId="56" borderId="0" applyNumberFormat="0" applyBorder="0" applyAlignment="0" applyProtection="0"/>
    <xf numFmtId="0" fontId="54" fillId="57" borderId="0" applyNumberFormat="0" applyBorder="0" applyAlignment="0" applyProtection="0"/>
    <xf numFmtId="0" fontId="54" fillId="51" borderId="0" applyNumberFormat="0" applyBorder="0" applyAlignment="0" applyProtection="0"/>
    <xf numFmtId="0" fontId="54" fillId="58" borderId="0" applyNumberFormat="0" applyBorder="0" applyAlignment="0" applyProtection="0"/>
    <xf numFmtId="0" fontId="57" fillId="42" borderId="0" applyNumberFormat="0" applyBorder="0" applyAlignment="0" applyProtection="0"/>
    <xf numFmtId="0" fontId="58" fillId="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8" fillId="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1" fillId="37" borderId="63" applyNumberFormat="0" applyAlignment="0" applyProtection="0"/>
    <xf numFmtId="0" fontId="62" fillId="6" borderId="4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3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2" fillId="6" borderId="4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61" fillId="45" borderId="63" applyNumberFormat="0" applyAlignment="0" applyProtection="0"/>
    <xf numFmtId="0" fontId="47" fillId="7" borderId="7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5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47" fillId="7" borderId="7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4" fillId="59" borderId="64" applyNumberFormat="0" applyAlignment="0" applyProtection="0"/>
    <xf numFmtId="0" fontId="66" fillId="0" borderId="6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8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6" fillId="0" borderId="6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7" fillId="0" borderId="65" applyNumberFormat="0" applyFill="0" applyAlignment="0" applyProtection="0"/>
    <xf numFmtId="0" fontId="64" fillId="59" borderId="64" applyNumberFormat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5" fillId="9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6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5" fillId="9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5" fillId="13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6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5" fillId="13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5" fillId="17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6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5" fillId="17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5" fillId="21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6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5" fillId="21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5" fillId="25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6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5" fillId="25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5" fillId="29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6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5" fillId="29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72" fillId="5" borderId="4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4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2" fillId="5" borderId="4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0" fontId="73" fillId="38" borderId="63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59" fillId="43" borderId="0" applyNumberFormat="0" applyBorder="0" applyAlignment="0" applyProtection="0"/>
    <xf numFmtId="0" fontId="76" fillId="0" borderId="66" applyNumberFormat="0" applyFill="0" applyAlignment="0" applyProtection="0"/>
    <xf numFmtId="0" fontId="77" fillId="0" borderId="67" applyNumberFormat="0" applyFill="0" applyAlignment="0" applyProtection="0"/>
    <xf numFmtId="0" fontId="78" fillId="0" borderId="68" applyNumberFormat="0" applyFill="0" applyAlignment="0" applyProtection="0"/>
    <xf numFmtId="0" fontId="78" fillId="0" borderId="0" applyNumberFormat="0" applyFill="0" applyBorder="0" applyAlignment="0" applyProtection="0"/>
    <xf numFmtId="0" fontId="79" fillId="3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80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79" fillId="3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73" fillId="38" borderId="63" applyNumberFormat="0" applyAlignment="0" applyProtection="0"/>
    <xf numFmtId="177" fontId="53" fillId="0" borderId="0" applyFont="0" applyFill="0" applyBorder="0" applyAlignment="0" applyProtection="0"/>
    <xf numFmtId="0" fontId="67" fillId="0" borderId="65" applyNumberFormat="0" applyFill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81" fillId="4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1" fillId="4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0"/>
    <xf numFmtId="0" fontId="83" fillId="0" borderId="0"/>
    <xf numFmtId="0" fontId="3" fillId="0" borderId="0"/>
    <xf numFmtId="0" fontId="3" fillId="0" borderId="0"/>
    <xf numFmtId="0" fontId="6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8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39" fontId="53" fillId="0" borderId="0"/>
    <xf numFmtId="0" fontId="52" fillId="8" borderId="8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52" fillId="8" borderId="8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3" fillId="39" borderId="69" applyNumberFormat="0" applyFont="0" applyAlignment="0" applyProtection="0"/>
    <xf numFmtId="0" fontId="86" fillId="37" borderId="70" applyNumberFormat="0" applyAlignment="0" applyProtection="0"/>
    <xf numFmtId="0" fontId="3" fillId="61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7" fillId="6" borderId="5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8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7" fillId="6" borderId="5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86" fillId="45" borderId="70" applyNumberFormat="0" applyAlignment="0" applyProtection="0"/>
    <xf numFmtId="0" fontId="2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6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4" fillId="0" borderId="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5" fillId="0" borderId="71" applyNumberFormat="0" applyFill="0" applyAlignment="0" applyProtection="0"/>
    <xf numFmtId="0" fontId="97" fillId="0" borderId="2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9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7" fillId="0" borderId="2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98" fillId="0" borderId="67" applyNumberFormat="0" applyFill="0" applyAlignment="0" applyProtection="0"/>
    <xf numFmtId="0" fontId="69" fillId="0" borderId="3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1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69" fillId="0" borderId="3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70" fillId="0" borderId="72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4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50" fillId="0" borderId="9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101" fillId="0" borderId="73" applyNumberFormat="0" applyFill="0" applyAlignment="0" applyProtection="0"/>
    <xf numFmtId="0" fontId="3" fillId="62" borderId="0"/>
    <xf numFmtId="0" fontId="8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341">
    <xf numFmtId="0" fontId="0" fillId="0" borderId="0" xfId="0"/>
    <xf numFmtId="0" fontId="3" fillId="0" borderId="0" xfId="4"/>
    <xf numFmtId="0" fontId="3" fillId="0" borderId="0" xfId="4" applyAlignment="1"/>
    <xf numFmtId="0" fontId="6" fillId="0" borderId="0" xfId="4" applyFont="1" applyAlignment="1"/>
    <xf numFmtId="0" fontId="6" fillId="0" borderId="10" xfId="4" applyFont="1" applyBorder="1" applyAlignment="1"/>
    <xf numFmtId="0" fontId="7" fillId="0" borderId="18" xfId="4" applyFont="1" applyBorder="1" applyAlignment="1">
      <alignment horizontal="center"/>
    </xf>
    <xf numFmtId="0" fontId="7" fillId="0" borderId="12" xfId="4" applyFont="1" applyBorder="1" applyAlignment="1">
      <alignment horizontal="center"/>
    </xf>
    <xf numFmtId="0" fontId="7" fillId="0" borderId="20" xfId="4" applyFont="1" applyBorder="1" applyAlignment="1">
      <alignment horizontal="center"/>
    </xf>
    <xf numFmtId="0" fontId="7" fillId="0" borderId="19" xfId="4" applyFont="1" applyBorder="1" applyAlignment="1">
      <alignment horizontal="center"/>
    </xf>
    <xf numFmtId="0" fontId="9" fillId="0" borderId="11" xfId="4" applyFont="1" applyBorder="1"/>
    <xf numFmtId="3" fontId="9" fillId="0" borderId="21" xfId="4" applyNumberFormat="1" applyFont="1" applyBorder="1" applyAlignment="1">
      <alignment horizontal="right"/>
    </xf>
    <xf numFmtId="2" fontId="7" fillId="0" borderId="21" xfId="4" applyNumberFormat="1" applyFont="1" applyBorder="1" applyAlignment="1">
      <alignment horizontal="right"/>
    </xf>
    <xf numFmtId="2" fontId="7" fillId="0" borderId="17" xfId="4" applyNumberFormat="1" applyFont="1" applyBorder="1" applyAlignment="1">
      <alignment horizontal="right"/>
    </xf>
    <xf numFmtId="43" fontId="0" fillId="0" borderId="0" xfId="1" applyFont="1"/>
    <xf numFmtId="0" fontId="8" fillId="0" borderId="0" xfId="4" applyFont="1"/>
    <xf numFmtId="0" fontId="10" fillId="0" borderId="17" xfId="4" applyFont="1" applyBorder="1"/>
    <xf numFmtId="0" fontId="10" fillId="0" borderId="22" xfId="4" applyFont="1" applyBorder="1" applyAlignment="1">
      <alignment horizontal="right"/>
    </xf>
    <xf numFmtId="3" fontId="11" fillId="0" borderId="22" xfId="4" applyNumberFormat="1" applyFont="1" applyBorder="1" applyAlignment="1">
      <alignment horizontal="right"/>
    </xf>
    <xf numFmtId="2" fontId="11" fillId="0" borderId="22" xfId="4" applyNumberFormat="1" applyFont="1" applyBorder="1" applyAlignment="1">
      <alignment horizontal="right"/>
    </xf>
    <xf numFmtId="0" fontId="10" fillId="0" borderId="0" xfId="4" applyFont="1"/>
    <xf numFmtId="0" fontId="9" fillId="0" borderId="17" xfId="4" applyFont="1" applyBorder="1"/>
    <xf numFmtId="3" fontId="9" fillId="0" borderId="22" xfId="4" applyNumberFormat="1" applyFont="1" applyFill="1" applyBorder="1" applyAlignment="1">
      <alignment horizontal="right"/>
    </xf>
    <xf numFmtId="3" fontId="9" fillId="0" borderId="22" xfId="4" applyNumberFormat="1" applyFont="1" applyBorder="1" applyAlignment="1">
      <alignment horizontal="right"/>
    </xf>
    <xf numFmtId="2" fontId="7" fillId="0" borderId="22" xfId="4" applyNumberFormat="1" applyFont="1" applyBorder="1" applyAlignment="1">
      <alignment horizontal="right"/>
    </xf>
    <xf numFmtId="0" fontId="8" fillId="0" borderId="17" xfId="4" applyFont="1" applyBorder="1"/>
    <xf numFmtId="3" fontId="8" fillId="0" borderId="22" xfId="4" applyNumberFormat="1" applyFont="1" applyBorder="1" applyAlignment="1">
      <alignment horizontal="right"/>
    </xf>
    <xf numFmtId="2" fontId="8" fillId="0" borderId="22" xfId="4" applyNumberFormat="1" applyFont="1" applyBorder="1" applyAlignment="1">
      <alignment horizontal="right"/>
    </xf>
    <xf numFmtId="2" fontId="8" fillId="0" borderId="17" xfId="4" applyNumberFormat="1" applyFont="1" applyBorder="1" applyAlignment="1">
      <alignment horizontal="right"/>
    </xf>
    <xf numFmtId="3" fontId="12" fillId="0" borderId="22" xfId="4" applyNumberFormat="1" applyFont="1" applyBorder="1" applyAlignment="1">
      <alignment horizontal="right"/>
    </xf>
    <xf numFmtId="0" fontId="8" fillId="0" borderId="17" xfId="4" applyFont="1" applyBorder="1" applyAlignment="1">
      <alignment horizontal="left" vertical="center" wrapText="1"/>
    </xf>
    <xf numFmtId="3" fontId="8" fillId="0" borderId="22" xfId="4" applyNumberFormat="1" applyFont="1" applyFill="1" applyBorder="1" applyAlignment="1">
      <alignment horizontal="right" vertical="center"/>
    </xf>
    <xf numFmtId="3" fontId="8" fillId="0" borderId="22" xfId="4" applyNumberFormat="1" applyFont="1" applyBorder="1" applyAlignment="1">
      <alignment horizontal="right" vertical="center"/>
    </xf>
    <xf numFmtId="2" fontId="8" fillId="0" borderId="22" xfId="4" applyNumberFormat="1" applyFont="1" applyBorder="1" applyAlignment="1">
      <alignment horizontal="right" vertical="center"/>
    </xf>
    <xf numFmtId="3" fontId="8" fillId="0" borderId="22" xfId="4" applyNumberFormat="1" applyFont="1" applyFill="1" applyBorder="1" applyAlignment="1">
      <alignment horizontal="right"/>
    </xf>
    <xf numFmtId="2" fontId="8" fillId="0" borderId="22" xfId="4" applyNumberFormat="1" applyFont="1" applyFill="1" applyBorder="1" applyAlignment="1">
      <alignment horizontal="right"/>
    </xf>
    <xf numFmtId="0" fontId="8" fillId="0" borderId="17" xfId="4" applyFont="1" applyBorder="1" applyAlignment="1">
      <alignment horizontal="right"/>
    </xf>
    <xf numFmtId="0" fontId="9" fillId="0" borderId="17" xfId="4" applyFont="1" applyBorder="1" applyAlignment="1">
      <alignment horizontal="left" vertical="top" wrapText="1"/>
    </xf>
    <xf numFmtId="0" fontId="12" fillId="0" borderId="17" xfId="4" applyFont="1" applyBorder="1"/>
    <xf numFmtId="0" fontId="11" fillId="0" borderId="22" xfId="4" applyFont="1" applyBorder="1" applyAlignment="1">
      <alignment horizontal="right"/>
    </xf>
    <xf numFmtId="3" fontId="10" fillId="0" borderId="22" xfId="4" applyNumberFormat="1" applyFont="1" applyBorder="1" applyAlignment="1">
      <alignment horizontal="right"/>
    </xf>
    <xf numFmtId="2" fontId="10" fillId="0" borderId="22" xfId="4" applyNumberFormat="1" applyFont="1" applyBorder="1" applyAlignment="1">
      <alignment horizontal="right"/>
    </xf>
    <xf numFmtId="0" fontId="8" fillId="0" borderId="17" xfId="4" applyFont="1" applyBorder="1" applyAlignment="1">
      <alignment wrapText="1"/>
    </xf>
    <xf numFmtId="0" fontId="13" fillId="0" borderId="17" xfId="4" applyFont="1" applyBorder="1"/>
    <xf numFmtId="0" fontId="13" fillId="0" borderId="22" xfId="4" applyFont="1" applyBorder="1" applyAlignment="1">
      <alignment horizontal="right"/>
    </xf>
    <xf numFmtId="3" fontId="3" fillId="0" borderId="0" xfId="4" applyNumberFormat="1" applyAlignment="1"/>
    <xf numFmtId="0" fontId="12" fillId="0" borderId="17" xfId="4" applyFont="1" applyBorder="1" applyAlignment="1">
      <alignment horizontal="left" vertical="top" wrapText="1"/>
    </xf>
    <xf numFmtId="0" fontId="9" fillId="0" borderId="17" xfId="4" applyFont="1" applyBorder="1" applyAlignment="1">
      <alignment wrapText="1"/>
    </xf>
    <xf numFmtId="3" fontId="9" fillId="0" borderId="19" xfId="4" applyNumberFormat="1" applyFont="1" applyBorder="1" applyAlignment="1">
      <alignment horizontal="right"/>
    </xf>
    <xf numFmtId="0" fontId="6" fillId="0" borderId="23" xfId="4" applyFont="1" applyBorder="1"/>
    <xf numFmtId="0" fontId="6" fillId="0" borderId="0" xfId="4" applyFont="1"/>
    <xf numFmtId="3" fontId="6" fillId="0" borderId="0" xfId="4" applyNumberFormat="1" applyFont="1"/>
    <xf numFmtId="3" fontId="3" fillId="0" borderId="0" xfId="4" applyNumberFormat="1"/>
    <xf numFmtId="43" fontId="3" fillId="0" borderId="0" xfId="1"/>
    <xf numFmtId="0" fontId="6" fillId="0" borderId="24" xfId="4" applyFont="1" applyBorder="1"/>
    <xf numFmtId="0" fontId="7" fillId="0" borderId="26" xfId="4" applyFont="1" applyBorder="1" applyAlignment="1">
      <alignment horizontal="center"/>
    </xf>
    <xf numFmtId="17" fontId="7" fillId="0" borderId="26" xfId="4" applyNumberFormat="1" applyFont="1" applyBorder="1" applyAlignment="1">
      <alignment horizontal="center"/>
    </xf>
    <xf numFmtId="0" fontId="9" fillId="0" borderId="29" xfId="4" applyFont="1" applyBorder="1"/>
    <xf numFmtId="3" fontId="9" fillId="0" borderId="30" xfId="4" applyNumberFormat="1" applyFont="1" applyBorder="1" applyAlignment="1">
      <alignment horizontal="right"/>
    </xf>
    <xf numFmtId="0" fontId="9" fillId="0" borderId="30" xfId="4" applyFont="1" applyBorder="1" applyAlignment="1">
      <alignment horizontal="right"/>
    </xf>
    <xf numFmtId="0" fontId="6" fillId="0" borderId="29" xfId="4" applyFont="1" applyBorder="1"/>
    <xf numFmtId="0" fontId="6" fillId="0" borderId="30" xfId="4" applyFont="1" applyBorder="1" applyAlignment="1">
      <alignment horizontal="right"/>
    </xf>
    <xf numFmtId="3" fontId="8" fillId="0" borderId="30" xfId="4" applyNumberFormat="1" applyFont="1" applyBorder="1" applyAlignment="1">
      <alignment horizontal="right"/>
    </xf>
    <xf numFmtId="0" fontId="8" fillId="0" borderId="30" xfId="4" applyFont="1" applyBorder="1" applyAlignment="1">
      <alignment horizontal="right"/>
    </xf>
    <xf numFmtId="0" fontId="8" fillId="0" borderId="29" xfId="4" applyFont="1" applyBorder="1"/>
    <xf numFmtId="0" fontId="8" fillId="0" borderId="27" xfId="4" applyFont="1" applyBorder="1"/>
    <xf numFmtId="0" fontId="6" fillId="0" borderId="26" xfId="4" applyFont="1" applyBorder="1" applyAlignment="1">
      <alignment horizontal="right"/>
    </xf>
    <xf numFmtId="0" fontId="6" fillId="0" borderId="27" xfId="4" applyFont="1" applyBorder="1"/>
    <xf numFmtId="3" fontId="8" fillId="0" borderId="26" xfId="4" applyNumberFormat="1" applyFont="1" applyBorder="1" applyAlignment="1">
      <alignment horizontal="right"/>
    </xf>
    <xf numFmtId="0" fontId="8" fillId="0" borderId="26" xfId="4" applyFont="1" applyBorder="1" applyAlignment="1">
      <alignment horizontal="right"/>
    </xf>
    <xf numFmtId="0" fontId="8" fillId="0" borderId="0" xfId="4" applyFont="1" applyBorder="1"/>
    <xf numFmtId="3" fontId="8" fillId="0" borderId="0" xfId="4" applyNumberFormat="1" applyFont="1" applyBorder="1" applyAlignment="1">
      <alignment horizontal="right"/>
    </xf>
    <xf numFmtId="0" fontId="8" fillId="0" borderId="0" xfId="4" applyFont="1" applyBorder="1" applyAlignment="1">
      <alignment horizontal="right"/>
    </xf>
    <xf numFmtId="3" fontId="8" fillId="0" borderId="0" xfId="4" applyNumberFormat="1" applyFont="1"/>
    <xf numFmtId="166" fontId="8" fillId="0" borderId="30" xfId="4" applyNumberFormat="1" applyFont="1" applyBorder="1" applyAlignment="1">
      <alignment horizontal="right"/>
    </xf>
    <xf numFmtId="3" fontId="8" fillId="0" borderId="29" xfId="4" applyNumberFormat="1" applyFont="1" applyBorder="1"/>
    <xf numFmtId="3" fontId="8" fillId="0" borderId="27" xfId="4" applyNumberFormat="1" applyFont="1" applyBorder="1"/>
    <xf numFmtId="166" fontId="8" fillId="0" borderId="27" xfId="4" applyNumberFormat="1" applyFont="1" applyBorder="1" applyAlignment="1">
      <alignment horizontal="right"/>
    </xf>
    <xf numFmtId="0" fontId="6" fillId="0" borderId="0" xfId="4" applyFont="1" applyBorder="1"/>
    <xf numFmtId="0" fontId="7" fillId="0" borderId="25" xfId="4" applyFont="1" applyBorder="1" applyAlignment="1">
      <alignment horizontal="center"/>
    </xf>
    <xf numFmtId="0" fontId="7" fillId="0" borderId="27" xfId="4" applyFont="1" applyBorder="1" applyAlignment="1">
      <alignment horizontal="center"/>
    </xf>
    <xf numFmtId="0" fontId="9" fillId="0" borderId="25" xfId="4" applyFont="1" applyBorder="1"/>
    <xf numFmtId="3" fontId="9" fillId="0" borderId="30" xfId="4" applyNumberFormat="1" applyFont="1" applyFill="1" applyBorder="1" applyAlignment="1">
      <alignment horizontal="right"/>
    </xf>
    <xf numFmtId="4" fontId="7" fillId="0" borderId="32" xfId="4" applyNumberFormat="1" applyFont="1" applyBorder="1" applyAlignment="1">
      <alignment horizontal="right"/>
    </xf>
    <xf numFmtId="2" fontId="8" fillId="0" borderId="0" xfId="4" applyNumberFormat="1" applyFont="1"/>
    <xf numFmtId="0" fontId="6" fillId="0" borderId="30" xfId="4" applyFont="1" applyFill="1" applyBorder="1" applyAlignment="1">
      <alignment horizontal="right"/>
    </xf>
    <xf numFmtId="4" fontId="6" fillId="0" borderId="30" xfId="4" applyNumberFormat="1" applyFont="1" applyBorder="1" applyAlignment="1">
      <alignment horizontal="right"/>
    </xf>
    <xf numFmtId="3" fontId="8" fillId="0" borderId="34" xfId="4" applyNumberFormat="1" applyFont="1" applyBorder="1" applyAlignment="1">
      <alignment wrapText="1"/>
    </xf>
    <xf numFmtId="3" fontId="8" fillId="0" borderId="29" xfId="4" applyNumberFormat="1" applyFont="1" applyFill="1" applyBorder="1" applyAlignment="1">
      <alignment horizontal="right" wrapText="1"/>
    </xf>
    <xf numFmtId="4" fontId="8" fillId="0" borderId="30" xfId="4" applyNumberFormat="1" applyFont="1" applyBorder="1" applyAlignment="1">
      <alignment horizontal="right"/>
    </xf>
    <xf numFmtId="43" fontId="8" fillId="0" borderId="0" xfId="1" applyNumberFormat="1" applyFont="1"/>
    <xf numFmtId="4" fontId="3" fillId="0" borderId="0" xfId="4" applyNumberFormat="1"/>
    <xf numFmtId="0" fontId="8" fillId="0" borderId="22" xfId="4" applyFont="1" applyBorder="1" applyAlignment="1">
      <alignment wrapText="1"/>
    </xf>
    <xf numFmtId="3" fontId="8" fillId="0" borderId="33" xfId="4" applyNumberFormat="1" applyFont="1" applyBorder="1" applyAlignment="1">
      <alignment wrapText="1"/>
    </xf>
    <xf numFmtId="3" fontId="8" fillId="0" borderId="27" xfId="4" applyNumberFormat="1" applyFont="1" applyBorder="1" applyAlignment="1">
      <alignment horizontal="right" wrapText="1"/>
    </xf>
    <xf numFmtId="4" fontId="8" fillId="0" borderId="27" xfId="4" applyNumberFormat="1" applyFont="1" applyBorder="1" applyAlignment="1">
      <alignment horizontal="right"/>
    </xf>
    <xf numFmtId="0" fontId="17" fillId="0" borderId="0" xfId="4" applyFont="1"/>
    <xf numFmtId="0" fontId="5" fillId="0" borderId="0" xfId="4" applyFont="1" applyAlignment="1">
      <alignment horizontal="center"/>
    </xf>
    <xf numFmtId="0" fontId="3" fillId="0" borderId="0" xfId="4" applyAlignment="1">
      <alignment vertical="center"/>
    </xf>
    <xf numFmtId="0" fontId="3" fillId="0" borderId="0" xfId="4" applyAlignment="1">
      <alignment vertical="center" wrapText="1"/>
    </xf>
    <xf numFmtId="0" fontId="9" fillId="0" borderId="21" xfId="4" applyFont="1" applyBorder="1" applyAlignment="1"/>
    <xf numFmtId="3" fontId="9" fillId="0" borderId="11" xfId="4" applyNumberFormat="1" applyFont="1" applyBorder="1" applyAlignment="1">
      <alignment horizontal="right"/>
    </xf>
    <xf numFmtId="2" fontId="7" fillId="0" borderId="11" xfId="4" applyNumberFormat="1" applyFont="1" applyBorder="1" applyAlignment="1">
      <alignment horizontal="right"/>
    </xf>
    <xf numFmtId="0" fontId="3" fillId="0" borderId="17" xfId="4" applyBorder="1"/>
    <xf numFmtId="0" fontId="7" fillId="0" borderId="22" xfId="4" applyFont="1" applyBorder="1" applyAlignment="1"/>
    <xf numFmtId="3" fontId="9" fillId="0" borderId="17" xfId="4" applyNumberFormat="1" applyFont="1" applyBorder="1" applyAlignment="1"/>
    <xf numFmtId="3" fontId="9" fillId="0" borderId="35" xfId="4" applyNumberFormat="1" applyFont="1" applyBorder="1" applyAlignment="1"/>
    <xf numFmtId="3" fontId="9" fillId="0" borderId="22" xfId="4" applyNumberFormat="1" applyFont="1" applyBorder="1" applyAlignment="1"/>
    <xf numFmtId="0" fontId="8" fillId="0" borderId="22" xfId="4" applyFont="1" applyBorder="1" applyAlignment="1"/>
    <xf numFmtId="3" fontId="8" fillId="0" borderId="17" xfId="4" applyNumberFormat="1" applyFont="1" applyFill="1" applyBorder="1" applyAlignment="1">
      <alignment horizontal="right"/>
    </xf>
    <xf numFmtId="2" fontId="8" fillId="0" borderId="17" xfId="4" applyNumberFormat="1" applyFont="1" applyFill="1" applyBorder="1" applyAlignment="1">
      <alignment horizontal="right"/>
    </xf>
    <xf numFmtId="0" fontId="7" fillId="0" borderId="22" xfId="4" applyFont="1" applyBorder="1" applyAlignment="1">
      <alignment wrapText="1"/>
    </xf>
    <xf numFmtId="3" fontId="9" fillId="0" borderId="17" xfId="4" applyNumberFormat="1" applyFont="1" applyFill="1" applyBorder="1" applyAlignment="1">
      <alignment horizontal="right"/>
    </xf>
    <xf numFmtId="3" fontId="7" fillId="0" borderId="17" xfId="4" applyNumberFormat="1" applyFont="1" applyFill="1" applyBorder="1" applyAlignment="1">
      <alignment horizontal="right"/>
    </xf>
    <xf numFmtId="3" fontId="7" fillId="0" borderId="22" xfId="4" applyNumberFormat="1" applyFont="1" applyFill="1" applyBorder="1" applyAlignment="1">
      <alignment horizontal="right"/>
    </xf>
    <xf numFmtId="3" fontId="7" fillId="0" borderId="22" xfId="4" applyNumberFormat="1" applyFont="1" applyBorder="1" applyAlignment="1">
      <alignment horizontal="right"/>
    </xf>
    <xf numFmtId="0" fontId="8" fillId="0" borderId="22" xfId="4" applyFont="1" applyFill="1" applyBorder="1" applyAlignment="1">
      <alignment wrapText="1"/>
    </xf>
    <xf numFmtId="3" fontId="8" fillId="0" borderId="17" xfId="4" applyNumberFormat="1" applyFont="1" applyBorder="1" applyAlignment="1">
      <alignment horizontal="right"/>
    </xf>
    <xf numFmtId="0" fontId="3" fillId="0" borderId="36" xfId="4" applyFont="1" applyBorder="1" applyAlignment="1"/>
    <xf numFmtId="0" fontId="8" fillId="0" borderId="19" xfId="4" applyFont="1" applyBorder="1" applyAlignment="1"/>
    <xf numFmtId="0" fontId="8" fillId="0" borderId="37" xfId="4" applyFont="1" applyBorder="1" applyAlignment="1"/>
    <xf numFmtId="0" fontId="8" fillId="0" borderId="36" xfId="4" applyFont="1" applyBorder="1" applyAlignment="1"/>
    <xf numFmtId="0" fontId="8" fillId="0" borderId="36" xfId="4" applyFont="1" applyBorder="1" applyAlignment="1">
      <alignment horizontal="right"/>
    </xf>
    <xf numFmtId="0" fontId="8" fillId="0" borderId="19" xfId="4" applyFont="1" applyBorder="1" applyAlignment="1">
      <alignment horizontal="right"/>
    </xf>
    <xf numFmtId="0" fontId="14" fillId="0" borderId="23" xfId="4" applyFont="1" applyBorder="1" applyAlignment="1"/>
    <xf numFmtId="0" fontId="6" fillId="0" borderId="23" xfId="4" applyFont="1" applyBorder="1" applyAlignment="1"/>
    <xf numFmtId="0" fontId="14" fillId="0" borderId="0" xfId="4" applyFont="1" applyAlignment="1"/>
    <xf numFmtId="0" fontId="9" fillId="0" borderId="11" xfId="4" applyFont="1" applyBorder="1" applyAlignment="1"/>
    <xf numFmtId="0" fontId="6" fillId="0" borderId="17" xfId="4" applyFont="1" applyBorder="1" applyAlignment="1"/>
    <xf numFmtId="0" fontId="6" fillId="0" borderId="17" xfId="4" applyFont="1" applyBorder="1" applyAlignment="1">
      <alignment horizontal="right"/>
    </xf>
    <xf numFmtId="0" fontId="6" fillId="0" borderId="22" xfId="4" applyFont="1" applyBorder="1" applyAlignment="1">
      <alignment horizontal="right"/>
    </xf>
    <xf numFmtId="2" fontId="6" fillId="0" borderId="22" xfId="4" applyNumberFormat="1" applyFont="1" applyBorder="1" applyAlignment="1">
      <alignment horizontal="right"/>
    </xf>
    <xf numFmtId="2" fontId="6" fillId="0" borderId="17" xfId="4" applyNumberFormat="1" applyFont="1" applyBorder="1" applyAlignment="1">
      <alignment horizontal="right"/>
    </xf>
    <xf numFmtId="0" fontId="8" fillId="0" borderId="17" xfId="4" applyFont="1" applyBorder="1" applyAlignment="1"/>
    <xf numFmtId="3" fontId="8" fillId="0" borderId="35" xfId="4" applyNumberFormat="1" applyFont="1" applyBorder="1" applyAlignment="1"/>
    <xf numFmtId="3" fontId="8" fillId="0" borderId="17" xfId="4" applyNumberFormat="1" applyFont="1" applyBorder="1" applyAlignment="1"/>
    <xf numFmtId="0" fontId="6" fillId="0" borderId="35" xfId="4" applyFont="1" applyBorder="1" applyAlignment="1">
      <alignment horizontal="right"/>
    </xf>
    <xf numFmtId="3" fontId="8" fillId="0" borderId="35" xfId="4" applyNumberFormat="1" applyFont="1" applyBorder="1" applyAlignment="1">
      <alignment horizontal="right"/>
    </xf>
    <xf numFmtId="0" fontId="3" fillId="0" borderId="17" xfId="4" applyBorder="1" applyAlignment="1"/>
    <xf numFmtId="0" fontId="3" fillId="0" borderId="0" xfId="4" applyBorder="1" applyAlignment="1"/>
    <xf numFmtId="0" fontId="8" fillId="0" borderId="17" xfId="4" applyFont="1" applyFill="1" applyBorder="1" applyAlignment="1"/>
    <xf numFmtId="3" fontId="9" fillId="0" borderId="17" xfId="4" applyNumberFormat="1" applyFont="1" applyBorder="1" applyAlignment="1">
      <alignment horizontal="right"/>
    </xf>
    <xf numFmtId="0" fontId="8" fillId="0" borderId="17" xfId="4" applyFont="1" applyBorder="1" applyAlignment="1">
      <alignment horizontal="left" vertical="center" wrapText="1" indent="1"/>
    </xf>
    <xf numFmtId="2" fontId="8" fillId="0" borderId="17" xfId="4" applyNumberFormat="1" applyFont="1" applyBorder="1" applyAlignment="1">
      <alignment horizontal="right" vertical="center"/>
    </xf>
    <xf numFmtId="0" fontId="8" fillId="0" borderId="17" xfId="4" applyFont="1" applyFill="1" applyBorder="1" applyAlignment="1">
      <alignment horizontal="left"/>
    </xf>
    <xf numFmtId="0" fontId="8" fillId="0" borderId="17" xfId="4" applyFont="1" applyBorder="1" applyAlignment="1">
      <alignment horizontal="left"/>
    </xf>
    <xf numFmtId="0" fontId="6" fillId="0" borderId="19" xfId="4" applyFont="1" applyBorder="1" applyAlignment="1"/>
    <xf numFmtId="0" fontId="6" fillId="0" borderId="19" xfId="4" applyFont="1" applyFill="1" applyBorder="1" applyAlignment="1">
      <alignment horizontal="right"/>
    </xf>
    <xf numFmtId="0" fontId="6" fillId="0" borderId="36" xfId="4" applyFont="1" applyBorder="1" applyAlignment="1">
      <alignment horizontal="right"/>
    </xf>
    <xf numFmtId="0" fontId="6" fillId="0" borderId="36" xfId="4" applyFont="1" applyBorder="1" applyAlignment="1">
      <alignment horizontal="center"/>
    </xf>
    <xf numFmtId="0" fontId="6" fillId="0" borderId="19" xfId="4" applyFont="1" applyBorder="1" applyAlignment="1">
      <alignment horizontal="center"/>
    </xf>
    <xf numFmtId="43" fontId="18" fillId="0" borderId="0" xfId="1" applyFont="1" applyAlignment="1"/>
    <xf numFmtId="0" fontId="19" fillId="0" borderId="0" xfId="58" applyAlignment="1">
      <alignment horizontal="left"/>
    </xf>
    <xf numFmtId="0" fontId="19" fillId="0" borderId="0" xfId="58"/>
    <xf numFmtId="0" fontId="19" fillId="0" borderId="32" xfId="58" applyBorder="1"/>
    <xf numFmtId="0" fontId="19" fillId="0" borderId="34" xfId="58" applyBorder="1"/>
    <xf numFmtId="0" fontId="19" fillId="0" borderId="0" xfId="58" applyBorder="1" applyAlignment="1">
      <alignment horizontal="left"/>
    </xf>
    <xf numFmtId="0" fontId="19" fillId="0" borderId="0" xfId="58" applyBorder="1"/>
    <xf numFmtId="0" fontId="19" fillId="0" borderId="30" xfId="58" applyBorder="1"/>
    <xf numFmtId="0" fontId="21" fillId="0" borderId="0" xfId="58" applyFont="1" applyBorder="1" applyAlignment="1">
      <alignment horizontal="left"/>
    </xf>
    <xf numFmtId="0" fontId="21" fillId="0" borderId="0" xfId="58" applyFont="1" applyBorder="1" applyAlignment="1">
      <alignment horizontal="center"/>
    </xf>
    <xf numFmtId="3" fontId="21" fillId="0" borderId="0" xfId="58" applyNumberFormat="1" applyFont="1" applyBorder="1" applyAlignment="1">
      <alignment horizontal="right"/>
    </xf>
    <xf numFmtId="0" fontId="3" fillId="0" borderId="0" xfId="58" applyFont="1"/>
    <xf numFmtId="0" fontId="3" fillId="0" borderId="0" xfId="58" applyFont="1" applyBorder="1"/>
    <xf numFmtId="0" fontId="3" fillId="0" borderId="0" xfId="58" applyFont="1" applyFill="1" applyBorder="1"/>
    <xf numFmtId="3" fontId="3" fillId="0" borderId="0" xfId="58" applyNumberFormat="1" applyFont="1" applyBorder="1" applyAlignment="1">
      <alignment horizontal="right"/>
    </xf>
    <xf numFmtId="0" fontId="21" fillId="0" borderId="34" xfId="4" applyFont="1" applyBorder="1" applyAlignment="1"/>
    <xf numFmtId="3" fontId="3" fillId="0" borderId="0" xfId="58" applyNumberFormat="1" applyFont="1" applyFill="1" applyBorder="1" applyAlignment="1">
      <alignment horizontal="left"/>
    </xf>
    <xf numFmtId="0" fontId="21" fillId="0" borderId="34" xfId="58" applyFont="1" applyBorder="1"/>
    <xf numFmtId="3" fontId="19" fillId="0" borderId="0" xfId="58" applyNumberFormat="1" applyAlignment="1">
      <alignment horizontal="left"/>
    </xf>
    <xf numFmtId="3" fontId="22" fillId="0" borderId="0" xfId="58" applyNumberFormat="1" applyFont="1" applyFill="1" applyBorder="1" applyAlignment="1">
      <alignment horizontal="left"/>
    </xf>
    <xf numFmtId="0" fontId="21" fillId="0" borderId="39" xfId="58" applyFont="1" applyBorder="1"/>
    <xf numFmtId="0" fontId="3" fillId="0" borderId="10" xfId="58" applyFont="1" applyFill="1" applyBorder="1"/>
    <xf numFmtId="0" fontId="21" fillId="0" borderId="10" xfId="58" applyFont="1" applyFill="1" applyBorder="1" applyAlignment="1">
      <alignment horizontal="center"/>
    </xf>
    <xf numFmtId="3" fontId="3" fillId="0" borderId="10" xfId="58" applyNumberFormat="1" applyFont="1" applyFill="1" applyBorder="1" applyAlignment="1">
      <alignment horizontal="right"/>
    </xf>
    <xf numFmtId="0" fontId="19" fillId="0" borderId="40" xfId="58" applyBorder="1"/>
    <xf numFmtId="0" fontId="21" fillId="0" borderId="0" xfId="58" applyFont="1" applyFill="1" applyBorder="1" applyAlignment="1">
      <alignment horizontal="center"/>
    </xf>
    <xf numFmtId="3" fontId="3" fillId="0" borderId="0" xfId="58" applyNumberFormat="1" applyFont="1" applyFill="1" applyBorder="1" applyAlignment="1">
      <alignment horizontal="right"/>
    </xf>
    <xf numFmtId="0" fontId="21" fillId="0" borderId="34" xfId="58" applyFont="1" applyFill="1" applyBorder="1"/>
    <xf numFmtId="0" fontId="3" fillId="0" borderId="0" xfId="58" applyFont="1" applyFill="1" applyBorder="1" applyAlignment="1">
      <alignment vertical="justify"/>
    </xf>
    <xf numFmtId="0" fontId="19" fillId="0" borderId="30" xfId="58" applyFill="1" applyBorder="1"/>
    <xf numFmtId="3" fontId="19" fillId="0" borderId="0" xfId="58" applyNumberFormat="1" applyFill="1" applyAlignment="1">
      <alignment horizontal="left"/>
    </xf>
    <xf numFmtId="0" fontId="19" fillId="0" borderId="0" xfId="58" applyFill="1"/>
    <xf numFmtId="0" fontId="21" fillId="0" borderId="34" xfId="4" applyFont="1" applyFill="1" applyBorder="1" applyAlignment="1"/>
    <xf numFmtId="0" fontId="19" fillId="0" borderId="0" xfId="58" applyFill="1" applyAlignment="1">
      <alignment horizontal="left"/>
    </xf>
    <xf numFmtId="3" fontId="19" fillId="0" borderId="0" xfId="58" applyNumberFormat="1" applyBorder="1"/>
    <xf numFmtId="0" fontId="3" fillId="0" borderId="0" xfId="4" applyFont="1" applyBorder="1"/>
    <xf numFmtId="0" fontId="3" fillId="0" borderId="0" xfId="58" applyFont="1" applyBorder="1" applyAlignment="1">
      <alignment horizontal="left"/>
    </xf>
    <xf numFmtId="0" fontId="19" fillId="0" borderId="34" xfId="58" applyBorder="1" applyAlignment="1">
      <alignment horizontal="right"/>
    </xf>
    <xf numFmtId="0" fontId="21" fillId="0" borderId="0" xfId="4" applyFont="1" applyFill="1" applyBorder="1" applyAlignment="1">
      <alignment horizontal="right" wrapText="1"/>
    </xf>
    <xf numFmtId="0" fontId="21" fillId="0" borderId="0" xfId="58" applyFont="1" applyBorder="1" applyAlignment="1">
      <alignment horizontal="right"/>
    </xf>
    <xf numFmtId="3" fontId="21" fillId="0" borderId="23" xfId="58" applyNumberFormat="1" applyFont="1" applyBorder="1" applyAlignment="1">
      <alignment horizontal="right"/>
    </xf>
    <xf numFmtId="0" fontId="19" fillId="0" borderId="30" xfId="58" applyBorder="1" applyAlignment="1">
      <alignment horizontal="right"/>
    </xf>
    <xf numFmtId="0" fontId="19" fillId="0" borderId="0" xfId="58" applyAlignment="1">
      <alignment horizontal="right"/>
    </xf>
    <xf numFmtId="0" fontId="21" fillId="0" borderId="0" xfId="58" applyFont="1" applyBorder="1"/>
    <xf numFmtId="3" fontId="21" fillId="0" borderId="41" xfId="58" applyNumberFormat="1" applyFont="1" applyBorder="1"/>
    <xf numFmtId="3" fontId="19" fillId="0" borderId="0" xfId="58" applyNumberFormat="1"/>
    <xf numFmtId="0" fontId="19" fillId="0" borderId="33" xfId="58" applyBorder="1"/>
    <xf numFmtId="0" fontId="3" fillId="0" borderId="24" xfId="58" applyFont="1" applyBorder="1" applyAlignment="1">
      <alignment horizontal="left"/>
    </xf>
    <xf numFmtId="0" fontId="19" fillId="0" borderId="24" xfId="58" applyBorder="1"/>
    <xf numFmtId="0" fontId="19" fillId="0" borderId="26" xfId="58" applyBorder="1"/>
    <xf numFmtId="0" fontId="3" fillId="0" borderId="0" xfId="58" applyFont="1" applyAlignment="1">
      <alignment horizontal="left"/>
    </xf>
    <xf numFmtId="43" fontId="19" fillId="0" borderId="0" xfId="58" applyNumberFormat="1"/>
    <xf numFmtId="0" fontId="21" fillId="0" borderId="34" xfId="58" applyFont="1" applyBorder="1" applyAlignment="1">
      <alignment horizontal="center"/>
    </xf>
    <xf numFmtId="0" fontId="21" fillId="0" borderId="34" xfId="58" applyFont="1" applyBorder="1" applyAlignment="1">
      <alignment horizontal="left"/>
    </xf>
    <xf numFmtId="0" fontId="3" fillId="0" borderId="0" xfId="58" applyFont="1" applyBorder="1" applyAlignment="1">
      <alignment horizontal="left" wrapText="1"/>
    </xf>
    <xf numFmtId="3" fontId="3" fillId="0" borderId="0" xfId="58" applyNumberFormat="1" applyFont="1" applyBorder="1" applyAlignment="1">
      <alignment horizontal="left" wrapText="1"/>
    </xf>
    <xf numFmtId="3" fontId="19" fillId="0" borderId="10" xfId="58" applyNumberFormat="1" applyBorder="1"/>
    <xf numFmtId="0" fontId="21" fillId="0" borderId="0" xfId="58" applyFont="1" applyBorder="1" applyAlignment="1">
      <alignment horizontal="right" wrapText="1"/>
    </xf>
    <xf numFmtId="3" fontId="19" fillId="0" borderId="24" xfId="58" applyNumberFormat="1" applyBorder="1"/>
    <xf numFmtId="3" fontId="21" fillId="0" borderId="0" xfId="58" applyNumberFormat="1" applyFont="1" applyBorder="1"/>
    <xf numFmtId="0" fontId="18" fillId="0" borderId="0" xfId="4" applyFont="1" applyBorder="1" applyAlignment="1">
      <alignment horizontal="left" wrapText="1"/>
    </xf>
    <xf numFmtId="3" fontId="18" fillId="0" borderId="0" xfId="4" applyNumberFormat="1" applyFont="1" applyBorder="1" applyAlignment="1">
      <alignment horizontal="right"/>
    </xf>
    <xf numFmtId="3" fontId="3" fillId="0" borderId="0" xfId="58" applyNumberFormat="1" applyFont="1"/>
    <xf numFmtId="43" fontId="21" fillId="0" borderId="0" xfId="58" applyNumberFormat="1" applyFont="1" applyBorder="1" applyAlignment="1">
      <alignment horizontal="center"/>
    </xf>
    <xf numFmtId="3" fontId="17" fillId="0" borderId="0" xfId="58" applyNumberFormat="1" applyFont="1" applyBorder="1" applyAlignment="1">
      <alignment horizontal="right"/>
    </xf>
    <xf numFmtId="3" fontId="3" fillId="0" borderId="0" xfId="58" applyNumberFormat="1" applyFont="1" applyAlignment="1">
      <alignment horizontal="left" indent="1"/>
    </xf>
    <xf numFmtId="0" fontId="8" fillId="0" borderId="0" xfId="58" applyFont="1" applyBorder="1" applyAlignment="1">
      <alignment horizontal="left" indent="4"/>
    </xf>
    <xf numFmtId="167" fontId="8" fillId="0" borderId="0" xfId="1" applyNumberFormat="1" applyFont="1" applyFill="1" applyBorder="1" applyAlignment="1">
      <alignment horizontal="center"/>
    </xf>
    <xf numFmtId="0" fontId="3" fillId="0" borderId="34" xfId="58" applyFont="1" applyBorder="1"/>
    <xf numFmtId="43" fontId="21" fillId="0" borderId="0" xfId="1" applyFont="1"/>
    <xf numFmtId="3" fontId="19" fillId="0" borderId="0" xfId="58" applyNumberFormat="1" applyBorder="1" applyAlignment="1">
      <alignment horizontal="right"/>
    </xf>
    <xf numFmtId="43" fontId="23" fillId="0" borderId="0" xfId="1" applyFont="1"/>
    <xf numFmtId="3" fontId="21" fillId="0" borderId="42" xfId="58" applyNumberFormat="1" applyFont="1" applyBorder="1"/>
    <xf numFmtId="0" fontId="3" fillId="0" borderId="0" xfId="58" applyFont="1" applyBorder="1" applyAlignment="1">
      <alignment horizontal="center"/>
    </xf>
    <xf numFmtId="0" fontId="3" fillId="0" borderId="30" xfId="58" applyFont="1" applyBorder="1"/>
    <xf numFmtId="0" fontId="3" fillId="0" borderId="34" xfId="58" applyFont="1" applyBorder="1" applyAlignment="1">
      <alignment horizontal="left"/>
    </xf>
    <xf numFmtId="0" fontId="3" fillId="0" borderId="0" xfId="58" applyFont="1" applyBorder="1" applyAlignment="1">
      <alignment horizontal="left" vertical="justify"/>
    </xf>
    <xf numFmtId="167" fontId="3" fillId="0" borderId="0" xfId="1" applyNumberFormat="1" applyFont="1" applyBorder="1" applyAlignment="1">
      <alignment horizontal="left"/>
    </xf>
    <xf numFmtId="0" fontId="3" fillId="0" borderId="30" xfId="58" applyFont="1" applyBorder="1" applyAlignment="1">
      <alignment horizontal="left"/>
    </xf>
    <xf numFmtId="0" fontId="9" fillId="0" borderId="17" xfId="4" applyFont="1" applyBorder="1" applyAlignment="1"/>
    <xf numFmtId="3" fontId="8" fillId="0" borderId="22" xfId="4" applyNumberFormat="1" applyFont="1" applyBorder="1" applyAlignment="1"/>
    <xf numFmtId="3" fontId="9" fillId="0" borderId="22" xfId="4" applyNumberFormat="1" applyFont="1" applyBorder="1" applyAlignment="1">
      <alignment wrapText="1"/>
    </xf>
    <xf numFmtId="2" fontId="7" fillId="0" borderId="22" xfId="4" applyNumberFormat="1" applyFont="1" applyBorder="1" applyAlignment="1">
      <alignment horizontal="right" wrapText="1"/>
    </xf>
    <xf numFmtId="0" fontId="3" fillId="0" borderId="0" xfId="4" applyAlignment="1">
      <alignment wrapText="1"/>
    </xf>
    <xf numFmtId="3" fontId="8" fillId="0" borderId="22" xfId="4" applyNumberFormat="1" applyFont="1" applyBorder="1" applyAlignment="1">
      <alignment wrapText="1"/>
    </xf>
    <xf numFmtId="3" fontId="8" fillId="0" borderId="22" xfId="4" applyNumberFormat="1" applyFont="1" applyBorder="1" applyAlignment="1">
      <alignment horizontal="right" wrapText="1"/>
    </xf>
    <xf numFmtId="2" fontId="8" fillId="0" borderId="22" xfId="4" applyNumberFormat="1" applyFont="1" applyBorder="1" applyAlignment="1">
      <alignment horizontal="right" wrapText="1"/>
    </xf>
    <xf numFmtId="3" fontId="8" fillId="0" borderId="22" xfId="4" applyNumberFormat="1" applyFont="1" applyFill="1" applyBorder="1" applyAlignment="1">
      <alignment wrapText="1"/>
    </xf>
    <xf numFmtId="2" fontId="8" fillId="0" borderId="17" xfId="4" applyNumberFormat="1" applyFont="1" applyBorder="1" applyAlignment="1">
      <alignment horizontal="right" wrapText="1"/>
    </xf>
    <xf numFmtId="3" fontId="12" fillId="0" borderId="22" xfId="4" applyNumberFormat="1" applyFont="1" applyBorder="1" applyAlignment="1">
      <alignment wrapText="1"/>
    </xf>
    <xf numFmtId="0" fontId="8" fillId="0" borderId="17" xfId="4" applyFont="1" applyBorder="1" applyAlignment="1">
      <alignment horizontal="left" wrapText="1"/>
    </xf>
    <xf numFmtId="168" fontId="8" fillId="0" borderId="22" xfId="1" applyNumberFormat="1" applyFont="1" applyFill="1" applyBorder="1" applyAlignment="1">
      <alignment wrapText="1"/>
    </xf>
    <xf numFmtId="3" fontId="8" fillId="0" borderId="22" xfId="4" applyNumberFormat="1" applyFont="1" applyFill="1" applyBorder="1" applyAlignment="1">
      <alignment horizontal="right" wrapText="1"/>
    </xf>
    <xf numFmtId="3" fontId="8" fillId="0" borderId="17" xfId="4" applyNumberFormat="1" applyFont="1" applyBorder="1" applyAlignment="1">
      <alignment horizontal="right" wrapText="1"/>
    </xf>
    <xf numFmtId="0" fontId="21" fillId="0" borderId="0" xfId="4" applyFont="1" applyAlignment="1">
      <alignment wrapText="1"/>
    </xf>
    <xf numFmtId="2" fontId="7" fillId="0" borderId="17" xfId="4" applyNumberFormat="1" applyFont="1" applyBorder="1" applyAlignment="1">
      <alignment horizontal="right" wrapText="1"/>
    </xf>
    <xf numFmtId="0" fontId="8" fillId="0" borderId="19" xfId="4" applyFont="1" applyBorder="1" applyAlignment="1">
      <alignment wrapText="1"/>
    </xf>
    <xf numFmtId="3" fontId="8" fillId="0" borderId="19" xfId="4" applyNumberFormat="1" applyFont="1" applyBorder="1" applyAlignment="1">
      <alignment wrapText="1"/>
    </xf>
    <xf numFmtId="2" fontId="8" fillId="0" borderId="36" xfId="4" applyNumberFormat="1" applyFont="1" applyBorder="1" applyAlignment="1">
      <alignment horizontal="right" wrapText="1"/>
    </xf>
    <xf numFmtId="2" fontId="8" fillId="0" borderId="19" xfId="4" applyNumberFormat="1" applyFont="1" applyBorder="1" applyAlignment="1">
      <alignment horizontal="right" wrapText="1"/>
    </xf>
    <xf numFmtId="0" fontId="6" fillId="0" borderId="0" xfId="4" applyFont="1" applyBorder="1" applyAlignment="1"/>
    <xf numFmtId="3" fontId="8" fillId="0" borderId="0" xfId="4" applyNumberFormat="1" applyFont="1" applyAlignment="1"/>
    <xf numFmtId="0" fontId="24" fillId="0" borderId="0" xfId="59" applyAlignment="1" applyProtection="1"/>
    <xf numFmtId="167" fontId="8" fillId="0" borderId="0" xfId="1" applyNumberFormat="1" applyFont="1" applyAlignment="1"/>
    <xf numFmtId="0" fontId="8" fillId="0" borderId="0" xfId="4" applyFont="1" applyAlignment="1"/>
    <xf numFmtId="2" fontId="8" fillId="0" borderId="35" xfId="4" applyNumberFormat="1" applyFont="1" applyBorder="1" applyAlignment="1">
      <alignment horizontal="right"/>
    </xf>
    <xf numFmtId="0" fontId="27" fillId="0" borderId="0" xfId="0" applyFont="1"/>
    <xf numFmtId="0" fontId="28" fillId="0" borderId="0" xfId="0" applyFont="1" applyBorder="1" applyAlignment="1">
      <alignment vertical="center"/>
    </xf>
    <xf numFmtId="0" fontId="29" fillId="0" borderId="17" xfId="0" applyFont="1" applyBorder="1" applyAlignment="1">
      <alignment vertical="center" wrapText="1"/>
    </xf>
    <xf numFmtId="3" fontId="29" fillId="0" borderId="11" xfId="0" applyNumberFormat="1" applyFont="1" applyBorder="1" applyAlignment="1">
      <alignment horizontal="right" vertical="center" wrapText="1"/>
    </xf>
    <xf numFmtId="2" fontId="30" fillId="0" borderId="11" xfId="0" applyNumberFormat="1" applyFont="1" applyBorder="1" applyAlignment="1">
      <alignment horizontal="right" vertical="center" wrapText="1"/>
    </xf>
    <xf numFmtId="2" fontId="30" fillId="0" borderId="43" xfId="0" applyNumberFormat="1" applyFont="1" applyBorder="1" applyAlignment="1">
      <alignment horizontal="right" vertical="center"/>
    </xf>
    <xf numFmtId="3" fontId="8" fillId="0" borderId="22" xfId="4" applyNumberFormat="1" applyFont="1" applyBorder="1" applyAlignment="1">
      <alignment vertical="center" wrapText="1"/>
    </xf>
    <xf numFmtId="3" fontId="8" fillId="0" borderId="17" xfId="4" applyNumberFormat="1" applyFont="1" applyBorder="1" applyAlignment="1">
      <alignment vertical="center" wrapText="1"/>
    </xf>
    <xf numFmtId="3" fontId="31" fillId="0" borderId="17" xfId="0" applyNumberFormat="1" applyFont="1" applyBorder="1" applyAlignment="1">
      <alignment horizontal="right" vertical="center" wrapText="1"/>
    </xf>
    <xf numFmtId="2" fontId="31" fillId="0" borderId="17" xfId="0" applyNumberFormat="1" applyFont="1" applyBorder="1" applyAlignment="1">
      <alignment horizontal="right" vertical="center" wrapText="1"/>
    </xf>
    <xf numFmtId="2" fontId="31" fillId="0" borderId="35" xfId="0" applyNumberFormat="1" applyFont="1" applyBorder="1" applyAlignment="1">
      <alignment horizontal="right" vertical="center"/>
    </xf>
    <xf numFmtId="0" fontId="31" fillId="0" borderId="17" xfId="0" applyFont="1" applyBorder="1" applyAlignment="1">
      <alignment vertical="center" wrapText="1"/>
    </xf>
    <xf numFmtId="3" fontId="12" fillId="0" borderId="22" xfId="4" applyNumberFormat="1" applyFont="1" applyBorder="1" applyAlignment="1">
      <alignment horizontal="right" vertical="center" wrapText="1"/>
    </xf>
    <xf numFmtId="3" fontId="12" fillId="0" borderId="17" xfId="4" applyNumberFormat="1" applyFont="1" applyBorder="1" applyAlignment="1">
      <alignment horizontal="right" vertical="center" wrapText="1"/>
    </xf>
    <xf numFmtId="3" fontId="12" fillId="0" borderId="17" xfId="4" applyNumberFormat="1" applyFont="1" applyBorder="1" applyAlignment="1">
      <alignment vertical="center" wrapText="1"/>
    </xf>
    <xf numFmtId="3" fontId="8" fillId="0" borderId="22" xfId="4" applyNumberFormat="1" applyFont="1" applyFill="1" applyBorder="1" applyAlignment="1">
      <alignment vertical="center" wrapText="1"/>
    </xf>
    <xf numFmtId="168" fontId="8" fillId="0" borderId="17" xfId="1" applyNumberFormat="1" applyFont="1" applyFill="1" applyBorder="1" applyAlignment="1">
      <alignment wrapText="1"/>
    </xf>
    <xf numFmtId="3" fontId="8" fillId="0" borderId="17" xfId="4" applyNumberFormat="1" applyFont="1" applyBorder="1" applyAlignment="1">
      <alignment wrapText="1"/>
    </xf>
    <xf numFmtId="3" fontId="8" fillId="0" borderId="17" xfId="4" applyNumberFormat="1" applyFont="1" applyFill="1" applyBorder="1" applyAlignment="1">
      <alignment horizontal="right" vertical="center" wrapText="1"/>
    </xf>
    <xf numFmtId="3" fontId="8" fillId="0" borderId="17" xfId="4" applyNumberFormat="1" applyFont="1" applyFill="1" applyBorder="1" applyAlignment="1">
      <alignment vertical="center" wrapText="1"/>
    </xf>
    <xf numFmtId="0" fontId="31" fillId="0" borderId="19" xfId="0" applyFont="1" applyBorder="1" applyAlignment="1">
      <alignment vertical="center" wrapText="1"/>
    </xf>
    <xf numFmtId="3" fontId="8" fillId="0" borderId="36" xfId="4" applyNumberFormat="1" applyFont="1" applyBorder="1" applyAlignment="1">
      <alignment vertical="center" wrapText="1"/>
    </xf>
    <xf numFmtId="3" fontId="8" fillId="0" borderId="19" xfId="4" applyNumberFormat="1" applyFont="1" applyBorder="1" applyAlignment="1">
      <alignment horizontal="right" vertical="center" wrapText="1"/>
    </xf>
    <xf numFmtId="3" fontId="8" fillId="0" borderId="19" xfId="4" applyNumberFormat="1" applyFont="1" applyBorder="1" applyAlignment="1">
      <alignment vertical="center" wrapText="1"/>
    </xf>
    <xf numFmtId="2" fontId="31" fillId="0" borderId="19" xfId="0" applyNumberFormat="1" applyFont="1" applyBorder="1" applyAlignment="1">
      <alignment horizontal="right" vertical="center" wrapText="1"/>
    </xf>
    <xf numFmtId="2" fontId="31" fillId="0" borderId="37" xfId="0" applyNumberFormat="1" applyFont="1" applyBorder="1" applyAlignment="1">
      <alignment horizontal="right" vertical="center"/>
    </xf>
    <xf numFmtId="0" fontId="31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right" vertical="center" wrapText="1"/>
    </xf>
    <xf numFmtId="0" fontId="32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" fillId="0" borderId="0" xfId="38" applyFill="1"/>
    <xf numFmtId="0" fontId="3" fillId="0" borderId="0" xfId="38" applyFill="1" applyBorder="1"/>
    <xf numFmtId="0" fontId="3" fillId="0" borderId="0" xfId="38" applyFont="1" applyFill="1" applyAlignment="1">
      <alignment horizontal="center" wrapText="1"/>
    </xf>
    <xf numFmtId="0" fontId="3" fillId="0" borderId="0" xfId="38" applyFont="1" applyFill="1" applyAlignment="1">
      <alignment horizontal="center"/>
    </xf>
    <xf numFmtId="0" fontId="7" fillId="0" borderId="12" xfId="38" applyFont="1" applyFill="1" applyBorder="1" applyAlignment="1">
      <alignment horizontal="center" vertical="center" wrapText="1"/>
    </xf>
    <xf numFmtId="0" fontId="7" fillId="0" borderId="20" xfId="38" applyFont="1" applyFill="1" applyBorder="1" applyAlignment="1">
      <alignment horizontal="center" vertical="center"/>
    </xf>
    <xf numFmtId="0" fontId="7" fillId="0" borderId="16" xfId="38" applyFont="1" applyFill="1" applyBorder="1" applyAlignment="1">
      <alignment horizontal="center" vertical="center"/>
    </xf>
    <xf numFmtId="0" fontId="3" fillId="0" borderId="0" xfId="38" applyFill="1" applyAlignment="1">
      <alignment vertical="center"/>
    </xf>
    <xf numFmtId="0" fontId="3" fillId="0" borderId="0" xfId="38" applyFill="1" applyBorder="1" applyAlignment="1">
      <alignment vertical="center"/>
    </xf>
    <xf numFmtId="0" fontId="9" fillId="0" borderId="11" xfId="38" applyFont="1" applyFill="1" applyBorder="1" applyAlignment="1">
      <alignment vertical="center" wrapText="1"/>
    </xf>
    <xf numFmtId="169" fontId="9" fillId="0" borderId="11" xfId="2" applyNumberFormat="1" applyFont="1" applyFill="1" applyBorder="1" applyAlignment="1">
      <alignment horizontal="right" vertical="center"/>
    </xf>
    <xf numFmtId="4" fontId="9" fillId="0" borderId="43" xfId="38" applyNumberFormat="1" applyFont="1" applyFill="1" applyBorder="1" applyAlignment="1">
      <alignment horizontal="right" vertical="center"/>
    </xf>
    <xf numFmtId="43" fontId="0" fillId="0" borderId="0" xfId="7" applyFont="1" applyFill="1" applyBorder="1" applyAlignment="1">
      <alignment vertical="center"/>
    </xf>
    <xf numFmtId="0" fontId="33" fillId="0" borderId="34" xfId="0" applyFont="1" applyBorder="1" applyAlignment="1">
      <alignment vertical="center" wrapText="1"/>
    </xf>
    <xf numFmtId="167" fontId="31" fillId="0" borderId="17" xfId="13" applyNumberFormat="1" applyFont="1" applyFill="1" applyBorder="1"/>
    <xf numFmtId="2" fontId="8" fillId="0" borderId="35" xfId="38" applyNumberFormat="1" applyFont="1" applyFill="1" applyBorder="1" applyAlignment="1">
      <alignment vertical="top"/>
    </xf>
    <xf numFmtId="0" fontId="3" fillId="0" borderId="0" xfId="38" applyFill="1" applyAlignment="1">
      <alignment vertical="top"/>
    </xf>
    <xf numFmtId="0" fontId="3" fillId="0" borderId="0" xfId="38" applyFill="1" applyBorder="1" applyAlignment="1">
      <alignment vertical="top"/>
    </xf>
    <xf numFmtId="167" fontId="31" fillId="0" borderId="17" xfId="13" applyNumberFormat="1" applyFont="1" applyFill="1" applyBorder="1" applyAlignment="1">
      <alignment vertical="center"/>
    </xf>
    <xf numFmtId="2" fontId="8" fillId="0" borderId="35" xfId="38" applyNumberFormat="1" applyFont="1" applyFill="1" applyBorder="1" applyAlignment="1">
      <alignment vertical="center"/>
    </xf>
    <xf numFmtId="0" fontId="33" fillId="0" borderId="34" xfId="0" applyFont="1" applyBorder="1" applyAlignment="1">
      <alignment wrapText="1"/>
    </xf>
    <xf numFmtId="167" fontId="31" fillId="0" borderId="17" xfId="13" applyNumberFormat="1" applyFont="1" applyFill="1" applyBorder="1" applyAlignment="1"/>
    <xf numFmtId="2" fontId="8" fillId="0" borderId="35" xfId="38" applyNumberFormat="1" applyFont="1" applyFill="1" applyBorder="1" applyAlignment="1"/>
    <xf numFmtId="0" fontId="3" fillId="0" borderId="0" xfId="38" applyFill="1" applyAlignment="1"/>
    <xf numFmtId="0" fontId="3" fillId="0" borderId="0" xfId="38" applyFill="1" applyBorder="1" applyAlignment="1"/>
    <xf numFmtId="43" fontId="0" fillId="0" borderId="0" xfId="13" applyFont="1" applyFill="1"/>
    <xf numFmtId="0" fontId="18" fillId="0" borderId="0" xfId="38" applyFont="1" applyFill="1"/>
    <xf numFmtId="0" fontId="18" fillId="0" borderId="0" xfId="38" applyFont="1" applyFill="1" applyBorder="1"/>
    <xf numFmtId="43" fontId="3" fillId="0" borderId="0" xfId="38" applyNumberFormat="1" applyFill="1" applyBorder="1" applyAlignment="1">
      <alignment vertical="top"/>
    </xf>
    <xf numFmtId="0" fontId="8" fillId="0" borderId="34" xfId="0" applyFont="1" applyBorder="1" applyAlignment="1">
      <alignment vertical="center" wrapText="1"/>
    </xf>
    <xf numFmtId="0" fontId="31" fillId="0" borderId="33" xfId="0" applyFont="1" applyBorder="1" applyAlignment="1">
      <alignment vertical="center" wrapText="1"/>
    </xf>
    <xf numFmtId="167" fontId="31" fillId="0" borderId="19" xfId="13" applyNumberFormat="1" applyFont="1" applyFill="1" applyBorder="1" applyAlignment="1">
      <alignment vertical="center"/>
    </xf>
    <xf numFmtId="2" fontId="8" fillId="0" borderId="37" xfId="38" applyNumberFormat="1" applyFont="1" applyFill="1" applyBorder="1" applyAlignment="1">
      <alignment vertical="top"/>
    </xf>
    <xf numFmtId="0" fontId="3" fillId="0" borderId="0" xfId="38" applyFont="1" applyFill="1" applyAlignment="1">
      <alignment wrapText="1"/>
    </xf>
    <xf numFmtId="167" fontId="3" fillId="0" borderId="0" xfId="38" applyNumberFormat="1" applyFont="1" applyFill="1"/>
    <xf numFmtId="0" fontId="3" fillId="0" borderId="0" xfId="38" applyFont="1" applyFill="1"/>
    <xf numFmtId="0" fontId="3" fillId="0" borderId="0" xfId="38" applyFill="1" applyAlignment="1">
      <alignment wrapText="1"/>
    </xf>
    <xf numFmtId="0" fontId="6" fillId="0" borderId="0" xfId="38" applyFont="1" applyFill="1" applyAlignment="1">
      <alignment horizontal="center" wrapText="1"/>
    </xf>
    <xf numFmtId="0" fontId="6" fillId="0" borderId="0" xfId="38" applyFont="1" applyFill="1" applyAlignment="1">
      <alignment horizontal="center"/>
    </xf>
    <xf numFmtId="0" fontId="7" fillId="0" borderId="20" xfId="38" applyFont="1" applyFill="1" applyBorder="1" applyAlignment="1">
      <alignment horizontal="center" wrapText="1"/>
    </xf>
    <xf numFmtId="0" fontId="7" fillId="0" borderId="20" xfId="38" applyFont="1" applyFill="1" applyBorder="1" applyAlignment="1">
      <alignment horizontal="center"/>
    </xf>
    <xf numFmtId="0" fontId="7" fillId="0" borderId="16" xfId="38" applyFont="1" applyFill="1" applyBorder="1" applyAlignment="1">
      <alignment horizontal="center"/>
    </xf>
    <xf numFmtId="0" fontId="9" fillId="0" borderId="11" xfId="38" applyFont="1" applyFill="1" applyBorder="1" applyAlignment="1">
      <alignment wrapText="1"/>
    </xf>
    <xf numFmtId="169" fontId="9" fillId="0" borderId="11" xfId="2" applyNumberFormat="1" applyFont="1" applyFill="1" applyBorder="1" applyAlignment="1">
      <alignment horizontal="right"/>
    </xf>
    <xf numFmtId="4" fontId="9" fillId="0" borderId="43" xfId="38" applyNumberFormat="1" applyFont="1" applyFill="1" applyBorder="1" applyAlignment="1">
      <alignment horizontal="right"/>
    </xf>
    <xf numFmtId="43" fontId="0" fillId="0" borderId="0" xfId="7" applyFont="1" applyFill="1" applyBorder="1"/>
    <xf numFmtId="0" fontId="33" fillId="0" borderId="17" xfId="0" applyFont="1" applyBorder="1" applyAlignment="1">
      <alignment vertical="center" wrapText="1"/>
    </xf>
    <xf numFmtId="0" fontId="33" fillId="0" borderId="19" xfId="0" applyFont="1" applyBorder="1" applyAlignment="1">
      <alignment vertical="center" wrapText="1"/>
    </xf>
    <xf numFmtId="167" fontId="31" fillId="0" borderId="19" xfId="13" applyNumberFormat="1" applyFont="1" applyFill="1" applyBorder="1"/>
    <xf numFmtId="0" fontId="8" fillId="0" borderId="0" xfId="38" applyFont="1" applyFill="1" applyAlignment="1">
      <alignment wrapText="1"/>
    </xf>
    <xf numFmtId="167" fontId="8" fillId="0" borderId="0" xfId="38" applyNumberFormat="1" applyFont="1" applyFill="1"/>
    <xf numFmtId="0" fontId="8" fillId="0" borderId="0" xfId="38" applyFont="1" applyFill="1"/>
    <xf numFmtId="0" fontId="9" fillId="0" borderId="17" xfId="4" applyFont="1" applyBorder="1" applyAlignment="1">
      <alignment vertical="center"/>
    </xf>
    <xf numFmtId="0" fontId="8" fillId="0" borderId="22" xfId="4" applyFont="1" applyBorder="1" applyAlignment="1">
      <alignment vertical="center"/>
    </xf>
    <xf numFmtId="3" fontId="8" fillId="0" borderId="22" xfId="4" applyNumberFormat="1" applyFont="1" applyBorder="1" applyAlignment="1">
      <alignment vertical="center"/>
    </xf>
    <xf numFmtId="2" fontId="7" fillId="0" borderId="22" xfId="4" applyNumberFormat="1" applyFont="1" applyBorder="1" applyAlignment="1">
      <alignment horizontal="right" vertical="center"/>
    </xf>
    <xf numFmtId="2" fontId="7" fillId="0" borderId="17" xfId="4" applyNumberFormat="1" applyFont="1" applyBorder="1" applyAlignment="1">
      <alignment horizontal="right" vertical="center"/>
    </xf>
    <xf numFmtId="0" fontId="9" fillId="0" borderId="17" xfId="4" applyFont="1" applyBorder="1" applyAlignment="1">
      <alignment vertical="center" wrapText="1"/>
    </xf>
    <xf numFmtId="3" fontId="9" fillId="0" borderId="22" xfId="4" applyNumberFormat="1" applyFont="1" applyBorder="1" applyAlignment="1">
      <alignment vertical="center" wrapText="1"/>
    </xf>
    <xf numFmtId="3" fontId="9" fillId="0" borderId="22" xfId="4" applyNumberFormat="1" applyFont="1" applyBorder="1" applyAlignment="1">
      <alignment horizontal="right" vertical="center" wrapText="1"/>
    </xf>
    <xf numFmtId="0" fontId="8" fillId="0" borderId="17" xfId="4" applyFont="1" applyBorder="1" applyAlignment="1">
      <alignment vertical="center" wrapText="1"/>
    </xf>
    <xf numFmtId="3" fontId="8" fillId="0" borderId="22" xfId="4" applyNumberFormat="1" applyFont="1" applyBorder="1" applyAlignment="1">
      <alignment horizontal="right" vertical="center" wrapText="1"/>
    </xf>
    <xf numFmtId="2" fontId="8" fillId="0" borderId="22" xfId="4" applyNumberFormat="1" applyFont="1" applyBorder="1" applyAlignment="1">
      <alignment horizontal="right" vertical="center" wrapText="1"/>
    </xf>
    <xf numFmtId="43" fontId="0" fillId="0" borderId="0" xfId="0" applyNumberFormat="1"/>
    <xf numFmtId="0" fontId="7" fillId="0" borderId="17" xfId="4" applyFont="1" applyBorder="1" applyAlignment="1">
      <alignment vertical="center" wrapText="1"/>
    </xf>
    <xf numFmtId="3" fontId="7" fillId="0" borderId="22" xfId="4" applyNumberFormat="1" applyFont="1" applyBorder="1" applyAlignment="1">
      <alignment vertical="center" wrapText="1"/>
    </xf>
    <xf numFmtId="3" fontId="7" fillId="0" borderId="22" xfId="4" applyNumberFormat="1" applyFont="1" applyBorder="1" applyAlignment="1">
      <alignment horizontal="right" vertical="center" wrapText="1"/>
    </xf>
    <xf numFmtId="2" fontId="7" fillId="0" borderId="22" xfId="4" applyNumberFormat="1" applyFont="1" applyBorder="1" applyAlignment="1">
      <alignment horizontal="right" vertical="center" wrapText="1"/>
    </xf>
    <xf numFmtId="3" fontId="7" fillId="0" borderId="22" xfId="4" applyNumberFormat="1" applyFont="1" applyFill="1" applyBorder="1" applyAlignment="1">
      <alignment vertical="center" wrapText="1"/>
    </xf>
    <xf numFmtId="2" fontId="7" fillId="0" borderId="19" xfId="4" applyNumberFormat="1" applyFont="1" applyBorder="1" applyAlignment="1">
      <alignment horizontal="right" vertical="center"/>
    </xf>
    <xf numFmtId="3" fontId="0" fillId="0" borderId="0" xfId="0" applyNumberFormat="1"/>
    <xf numFmtId="0" fontId="35" fillId="0" borderId="0" xfId="0" applyNumberFormat="1" applyFont="1" applyFill="1" applyBorder="1" applyAlignment="1" applyProtection="1">
      <alignment horizontal="centerContinuous" vertical="center" wrapText="1"/>
    </xf>
    <xf numFmtId="0" fontId="31" fillId="0" borderId="0" xfId="0" applyFont="1"/>
    <xf numFmtId="0" fontId="35" fillId="0" borderId="0" xfId="0" applyFont="1" applyAlignment="1">
      <alignment horizontal="centerContinuous" vertical="center" wrapText="1"/>
    </xf>
    <xf numFmtId="0" fontId="35" fillId="0" borderId="0" xfId="0" applyNumberFormat="1" applyFont="1" applyFill="1" applyBorder="1" applyAlignment="1" applyProtection="1">
      <alignment vertical="center" wrapText="1"/>
    </xf>
    <xf numFmtId="0" fontId="35" fillId="0" borderId="0" xfId="0" applyNumberFormat="1" applyFont="1" applyFill="1" applyBorder="1" applyAlignment="1" applyProtection="1">
      <alignment vertical="center"/>
    </xf>
    <xf numFmtId="170" fontId="36" fillId="0" borderId="0" xfId="0" applyNumberFormat="1" applyFont="1" applyAlignment="1">
      <alignment horizontal="right" vertical="center"/>
    </xf>
    <xf numFmtId="0" fontId="8" fillId="0" borderId="20" xfId="0" applyNumberFormat="1" applyFont="1" applyFill="1" applyBorder="1" applyAlignment="1" applyProtection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vertical="center"/>
    </xf>
    <xf numFmtId="3" fontId="7" fillId="0" borderId="20" xfId="0" applyNumberFormat="1" applyFont="1" applyFill="1" applyBorder="1" applyAlignment="1">
      <alignment horizontal="right" vertical="center"/>
    </xf>
    <xf numFmtId="0" fontId="8" fillId="0" borderId="21" xfId="0" applyNumberFormat="1" applyFont="1" applyFill="1" applyBorder="1" applyAlignment="1" applyProtection="1">
      <alignment vertical="center" wrapText="1"/>
    </xf>
    <xf numFmtId="0" fontId="8" fillId="0" borderId="43" xfId="0" applyNumberFormat="1" applyFont="1" applyFill="1" applyBorder="1" applyAlignment="1" applyProtection="1">
      <alignment vertical="center" wrapText="1"/>
    </xf>
    <xf numFmtId="0" fontId="8" fillId="0" borderId="11" xfId="0" applyNumberFormat="1" applyFont="1" applyFill="1" applyBorder="1" applyAlignment="1" applyProtection="1">
      <alignment vertical="center"/>
    </xf>
    <xf numFmtId="3" fontId="7" fillId="0" borderId="35" xfId="0" applyNumberFormat="1" applyFont="1" applyFill="1" applyBorder="1" applyAlignment="1">
      <alignment vertical="center"/>
    </xf>
    <xf numFmtId="3" fontId="7" fillId="0" borderId="17" xfId="0" applyNumberFormat="1" applyFont="1" applyFill="1" applyBorder="1" applyAlignment="1">
      <alignment vertical="center"/>
    </xf>
    <xf numFmtId="3" fontId="8" fillId="0" borderId="35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0" fontId="31" fillId="0" borderId="22" xfId="0" applyFont="1" applyBorder="1" applyAlignment="1">
      <alignment wrapText="1"/>
    </xf>
    <xf numFmtId="0" fontId="30" fillId="0" borderId="35" xfId="0" applyFont="1" applyBorder="1" applyAlignment="1">
      <alignment wrapText="1"/>
    </xf>
    <xf numFmtId="3" fontId="7" fillId="0" borderId="17" xfId="0" applyNumberFormat="1" applyFont="1" applyFill="1" applyBorder="1" applyAlignment="1">
      <alignment horizontal="right" vertical="center"/>
    </xf>
    <xf numFmtId="3" fontId="7" fillId="0" borderId="35" xfId="0" applyNumberFormat="1" applyFont="1" applyFill="1" applyBorder="1" applyAlignment="1">
      <alignment horizontal="right" vertical="center"/>
    </xf>
    <xf numFmtId="0" fontId="31" fillId="0" borderId="35" xfId="0" applyFont="1" applyBorder="1" applyAlignment="1">
      <alignment wrapText="1"/>
    </xf>
    <xf numFmtId="3" fontId="8" fillId="0" borderId="17" xfId="0" applyNumberFormat="1" applyFont="1" applyFill="1" applyBorder="1" applyAlignment="1">
      <alignment horizontal="right" vertical="center"/>
    </xf>
    <xf numFmtId="0" fontId="31" fillId="0" borderId="22" xfId="0" applyFont="1" applyBorder="1" applyAlignment="1">
      <alignment horizontal="center" wrapText="1"/>
    </xf>
    <xf numFmtId="0" fontId="31" fillId="0" borderId="36" xfId="0" applyFont="1" applyBorder="1" applyAlignment="1">
      <alignment horizontal="center" wrapText="1"/>
    </xf>
    <xf numFmtId="0" fontId="31" fillId="0" borderId="37" xfId="0" applyFont="1" applyBorder="1" applyAlignment="1">
      <alignment wrapText="1"/>
    </xf>
    <xf numFmtId="3" fontId="8" fillId="0" borderId="37" xfId="0" applyNumberFormat="1" applyFont="1" applyFill="1" applyBorder="1" applyAlignment="1">
      <alignment vertical="center"/>
    </xf>
    <xf numFmtId="3" fontId="8" fillId="0" borderId="19" xfId="0" applyNumberFormat="1" applyFont="1" applyFill="1" applyBorder="1" applyAlignment="1">
      <alignment vertical="center"/>
    </xf>
    <xf numFmtId="3" fontId="8" fillId="0" borderId="19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horizontal="left" vertical="center" wrapText="1"/>
    </xf>
    <xf numFmtId="3" fontId="35" fillId="0" borderId="0" xfId="0" applyNumberFormat="1" applyFont="1" applyAlignment="1">
      <alignment vertical="center"/>
    </xf>
    <xf numFmtId="3" fontId="35" fillId="0" borderId="0" xfId="0" applyNumberFormat="1" applyFont="1" applyAlignment="1">
      <alignment horizontal="right" vertical="center"/>
    </xf>
    <xf numFmtId="0" fontId="37" fillId="0" borderId="0" xfId="0" applyNumberFormat="1" applyFont="1" applyFill="1" applyBorder="1" applyAlignment="1" applyProtection="1">
      <alignment vertical="center"/>
    </xf>
    <xf numFmtId="0" fontId="35" fillId="0" borderId="0" xfId="0" applyNumberFormat="1" applyFont="1" applyFill="1" applyBorder="1" applyAlignment="1" applyProtection="1">
      <alignment horizontal="centerContinuous" vertical="center"/>
    </xf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 vertical="center" wrapText="1"/>
    </xf>
    <xf numFmtId="0" fontId="36" fillId="0" borderId="0" xfId="0" applyFont="1" applyAlignment="1">
      <alignment horizontal="centerContinuous" vertical="center"/>
    </xf>
    <xf numFmtId="170" fontId="38" fillId="0" borderId="0" xfId="0" applyNumberFormat="1" applyFont="1" applyAlignment="1">
      <alignment horizontal="right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20" xfId="0" applyNumberFormat="1" applyFont="1" applyFill="1" applyBorder="1" applyAlignment="1" applyProtection="1">
      <alignment horizontal="center" vertical="center"/>
    </xf>
    <xf numFmtId="2" fontId="7" fillId="0" borderId="20" xfId="3" applyNumberFormat="1" applyFont="1" applyFill="1" applyBorder="1" applyAlignment="1">
      <alignment horizontal="right" vertical="center"/>
    </xf>
    <xf numFmtId="0" fontId="35" fillId="0" borderId="21" xfId="0" applyNumberFormat="1" applyFont="1" applyFill="1" applyBorder="1" applyAlignment="1" applyProtection="1">
      <alignment vertical="center" wrapText="1"/>
    </xf>
    <xf numFmtId="0" fontId="35" fillId="0" borderId="43" xfId="0" applyNumberFormat="1" applyFont="1" applyFill="1" applyBorder="1" applyAlignment="1" applyProtection="1">
      <alignment vertical="center" wrapText="1"/>
    </xf>
    <xf numFmtId="0" fontId="35" fillId="0" borderId="11" xfId="0" applyNumberFormat="1" applyFont="1" applyFill="1" applyBorder="1" applyAlignment="1" applyProtection="1">
      <alignment vertical="center"/>
    </xf>
    <xf numFmtId="2" fontId="35" fillId="0" borderId="11" xfId="0" applyNumberFormat="1" applyFont="1" applyFill="1" applyBorder="1" applyAlignment="1" applyProtection="1">
      <alignment vertical="center"/>
    </xf>
    <xf numFmtId="3" fontId="39" fillId="0" borderId="0" xfId="0" applyNumberFormat="1" applyFont="1" applyAlignment="1">
      <alignment horizontal="center" vertical="center"/>
    </xf>
    <xf numFmtId="3" fontId="36" fillId="0" borderId="17" xfId="0" applyNumberFormat="1" applyFont="1" applyFill="1" applyBorder="1" applyAlignment="1">
      <alignment vertical="center"/>
    </xf>
    <xf numFmtId="2" fontId="36" fillId="0" borderId="17" xfId="3" applyNumberFormat="1" applyFont="1" applyFill="1" applyBorder="1" applyAlignment="1">
      <alignment vertical="center"/>
    </xf>
    <xf numFmtId="0" fontId="37" fillId="0" borderId="0" xfId="0" applyFont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2" fontId="35" fillId="0" borderId="17" xfId="3" applyNumberFormat="1" applyFont="1" applyFill="1" applyBorder="1" applyAlignment="1">
      <alignment horizontal="right" vertical="center"/>
    </xf>
    <xf numFmtId="0" fontId="39" fillId="0" borderId="0" xfId="0" applyFont="1" applyAlignment="1">
      <alignment vertical="center"/>
    </xf>
    <xf numFmtId="3" fontId="36" fillId="0" borderId="17" xfId="0" applyNumberFormat="1" applyFont="1" applyFill="1" applyBorder="1" applyAlignment="1">
      <alignment horizontal="right" vertical="center"/>
    </xf>
    <xf numFmtId="2" fontId="36" fillId="0" borderId="17" xfId="3" applyNumberFormat="1" applyFont="1" applyFill="1" applyBorder="1" applyAlignment="1">
      <alignment horizontal="right" vertical="center"/>
    </xf>
    <xf numFmtId="3" fontId="35" fillId="0" borderId="17" xfId="0" applyNumberFormat="1" applyFont="1" applyFill="1" applyBorder="1" applyAlignment="1">
      <alignment horizontal="right" vertical="center"/>
    </xf>
    <xf numFmtId="3" fontId="35" fillId="0" borderId="19" xfId="0" applyNumberFormat="1" applyFont="1" applyFill="1" applyBorder="1" applyAlignment="1">
      <alignment vertical="center"/>
    </xf>
    <xf numFmtId="3" fontId="35" fillId="0" borderId="19" xfId="0" applyNumberFormat="1" applyFont="1" applyFill="1" applyBorder="1" applyAlignment="1">
      <alignment horizontal="right" vertical="center"/>
    </xf>
    <xf numFmtId="2" fontId="35" fillId="0" borderId="19" xfId="3" applyNumberFormat="1" applyFont="1" applyFill="1" applyBorder="1" applyAlignment="1">
      <alignment horizontal="right" vertical="center"/>
    </xf>
    <xf numFmtId="3" fontId="35" fillId="0" borderId="0" xfId="0" applyNumberFormat="1" applyFont="1" applyFill="1" applyBorder="1" applyAlignment="1" applyProtection="1">
      <alignment vertical="center"/>
    </xf>
    <xf numFmtId="0" fontId="31" fillId="0" borderId="0" xfId="0" applyFont="1" applyAlignment="1">
      <alignment horizontal="centerContinuous"/>
    </xf>
    <xf numFmtId="0" fontId="36" fillId="0" borderId="0" xfId="0" applyNumberFormat="1" applyFont="1" applyFill="1" applyBorder="1" applyAlignment="1" applyProtection="1">
      <alignment horizontal="centerContinuous" vertical="center"/>
    </xf>
    <xf numFmtId="0" fontId="35" fillId="0" borderId="0" xfId="0" applyFont="1" applyAlignment="1">
      <alignment horizontal="right" vertical="center"/>
    </xf>
    <xf numFmtId="0" fontId="7" fillId="33" borderId="20" xfId="0" applyFont="1" applyFill="1" applyBorder="1" applyAlignment="1">
      <alignment horizontal="center" vertical="center"/>
    </xf>
    <xf numFmtId="0" fontId="8" fillId="33" borderId="20" xfId="0" applyNumberFormat="1" applyFont="1" applyFill="1" applyBorder="1" applyAlignment="1" applyProtection="1">
      <alignment horizontal="center" vertical="center"/>
    </xf>
    <xf numFmtId="0" fontId="8" fillId="33" borderId="20" xfId="0" applyFont="1" applyFill="1" applyBorder="1" applyAlignment="1">
      <alignment horizontal="center" vertical="center"/>
    </xf>
    <xf numFmtId="0" fontId="7" fillId="33" borderId="0" xfId="0" applyNumberFormat="1" applyFont="1" applyFill="1" applyBorder="1" applyAlignment="1" applyProtection="1">
      <alignment horizontal="center" vertical="center" wrapText="1"/>
    </xf>
    <xf numFmtId="0" fontId="7" fillId="33" borderId="0" xfId="0" applyNumberFormat="1" applyFont="1" applyFill="1" applyBorder="1" applyAlignment="1" applyProtection="1">
      <alignment vertical="center"/>
    </xf>
    <xf numFmtId="0" fontId="7" fillId="33" borderId="20" xfId="0" applyFont="1" applyFill="1" applyBorder="1" applyAlignment="1">
      <alignment horizontal="center" vertical="center" wrapText="1"/>
    </xf>
    <xf numFmtId="3" fontId="7" fillId="33" borderId="20" xfId="0" applyNumberFormat="1" applyFont="1" applyFill="1" applyBorder="1" applyAlignment="1">
      <alignment horizontal="right" vertical="center"/>
    </xf>
    <xf numFmtId="2" fontId="7" fillId="33" borderId="20" xfId="3" applyNumberFormat="1" applyFont="1" applyFill="1" applyBorder="1" applyAlignment="1">
      <alignment horizontal="right" vertical="center"/>
    </xf>
    <xf numFmtId="0" fontId="8" fillId="33" borderId="11" xfId="0" applyNumberFormat="1" applyFont="1" applyFill="1" applyBorder="1" applyAlignment="1" applyProtection="1">
      <alignment vertical="center"/>
    </xf>
    <xf numFmtId="9" fontId="8" fillId="33" borderId="11" xfId="3" applyFont="1" applyFill="1" applyBorder="1" applyAlignment="1" applyProtection="1">
      <alignment vertical="center"/>
    </xf>
    <xf numFmtId="0" fontId="8" fillId="33" borderId="17" xfId="0" applyFont="1" applyFill="1" applyBorder="1" applyAlignment="1">
      <alignment vertical="center" wrapText="1"/>
    </xf>
    <xf numFmtId="3" fontId="8" fillId="33" borderId="17" xfId="0" applyNumberFormat="1" applyFont="1" applyFill="1" applyBorder="1" applyAlignment="1" applyProtection="1">
      <alignment vertical="center"/>
    </xf>
    <xf numFmtId="2" fontId="8" fillId="33" borderId="17" xfId="3" applyNumberFormat="1" applyFont="1" applyFill="1" applyBorder="1" applyAlignment="1" applyProtection="1">
      <alignment vertical="center"/>
    </xf>
    <xf numFmtId="0" fontId="8" fillId="33" borderId="19" xfId="0" applyFont="1" applyFill="1" applyBorder="1" applyAlignment="1">
      <alignment vertical="center" wrapText="1"/>
    </xf>
    <xf numFmtId="3" fontId="8" fillId="33" borderId="19" xfId="0" applyNumberFormat="1" applyFont="1" applyFill="1" applyBorder="1" applyAlignment="1" applyProtection="1">
      <alignment vertical="center"/>
    </xf>
    <xf numFmtId="2" fontId="8" fillId="33" borderId="19" xfId="3" applyNumberFormat="1" applyFont="1" applyFill="1" applyBorder="1" applyAlignment="1" applyProtection="1">
      <alignment vertical="center"/>
    </xf>
    <xf numFmtId="4" fontId="7" fillId="33" borderId="20" xfId="3" applyNumberFormat="1" applyFont="1" applyFill="1" applyBorder="1" applyAlignment="1">
      <alignment horizontal="right" vertical="center"/>
    </xf>
    <xf numFmtId="4" fontId="8" fillId="33" borderId="11" xfId="0" applyNumberFormat="1" applyFont="1" applyFill="1" applyBorder="1" applyAlignment="1" applyProtection="1">
      <alignment vertical="center"/>
    </xf>
    <xf numFmtId="0" fontId="31" fillId="34" borderId="17" xfId="0" applyFont="1" applyFill="1" applyBorder="1" applyAlignment="1">
      <alignment vertical="center" wrapText="1"/>
    </xf>
    <xf numFmtId="4" fontId="8" fillId="33" borderId="17" xfId="3" applyNumberFormat="1" applyFont="1" applyFill="1" applyBorder="1" applyAlignment="1" applyProtection="1">
      <alignment vertical="center"/>
    </xf>
    <xf numFmtId="0" fontId="31" fillId="34" borderId="19" xfId="0" applyFont="1" applyFill="1" applyBorder="1" applyAlignment="1">
      <alignment vertical="center" wrapText="1"/>
    </xf>
    <xf numFmtId="4" fontId="8" fillId="33" borderId="19" xfId="3" applyNumberFormat="1" applyFont="1" applyFill="1" applyBorder="1" applyAlignment="1" applyProtection="1">
      <alignment vertical="center"/>
    </xf>
    <xf numFmtId="0" fontId="7" fillId="0" borderId="20" xfId="0" applyFont="1" applyFill="1" applyBorder="1" applyAlignment="1">
      <alignment horizontal="center" vertical="center" wrapText="1"/>
    </xf>
    <xf numFmtId="2" fontId="8" fillId="0" borderId="11" xfId="0" applyNumberFormat="1" applyFont="1" applyFill="1" applyBorder="1" applyAlignment="1" applyProtection="1">
      <alignment vertical="center"/>
    </xf>
    <xf numFmtId="3" fontId="8" fillId="0" borderId="17" xfId="0" applyNumberFormat="1" applyFont="1" applyFill="1" applyBorder="1" applyAlignment="1" applyProtection="1">
      <alignment vertical="center" wrapText="1"/>
    </xf>
    <xf numFmtId="2" fontId="8" fillId="0" borderId="17" xfId="3" applyNumberFormat="1" applyFont="1" applyFill="1" applyBorder="1" applyAlignment="1" applyProtection="1">
      <alignment vertical="center" wrapText="1"/>
    </xf>
    <xf numFmtId="3" fontId="35" fillId="0" borderId="0" xfId="0" applyNumberFormat="1" applyFont="1" applyFill="1" applyBorder="1" applyAlignment="1" applyProtection="1">
      <alignment vertical="center" wrapText="1"/>
    </xf>
    <xf numFmtId="3" fontId="8" fillId="0" borderId="19" xfId="0" applyNumberFormat="1" applyFont="1" applyFill="1" applyBorder="1" applyAlignment="1" applyProtection="1">
      <alignment vertical="center" wrapText="1"/>
    </xf>
    <xf numFmtId="2" fontId="8" fillId="0" borderId="19" xfId="3" applyNumberFormat="1" applyFont="1" applyFill="1" applyBorder="1" applyAlignment="1" applyProtection="1">
      <alignment vertical="center" wrapText="1"/>
    </xf>
    <xf numFmtId="3" fontId="8" fillId="0" borderId="17" xfId="0" applyNumberFormat="1" applyFont="1" applyFill="1" applyBorder="1" applyAlignment="1" applyProtection="1">
      <alignment vertical="center"/>
    </xf>
    <xf numFmtId="2" fontId="8" fillId="0" borderId="17" xfId="3" applyNumberFormat="1" applyFont="1" applyFill="1" applyBorder="1" applyAlignment="1" applyProtection="1">
      <alignment vertical="center"/>
    </xf>
    <xf numFmtId="2" fontId="8" fillId="0" borderId="17" xfId="3" applyNumberFormat="1" applyFont="1" applyFill="1" applyBorder="1" applyAlignment="1">
      <alignment horizontal="right" vertical="center"/>
    </xf>
    <xf numFmtId="2" fontId="8" fillId="0" borderId="17" xfId="3" applyNumberFormat="1" applyFont="1" applyFill="1" applyBorder="1" applyAlignment="1" applyProtection="1">
      <alignment horizontal="right" vertical="center"/>
    </xf>
    <xf numFmtId="3" fontId="8" fillId="0" borderId="19" xfId="0" applyNumberFormat="1" applyFont="1" applyFill="1" applyBorder="1" applyAlignment="1" applyProtection="1">
      <alignment vertical="center"/>
    </xf>
    <xf numFmtId="2" fontId="8" fillId="0" borderId="19" xfId="3" applyNumberFormat="1" applyFont="1" applyFill="1" applyBorder="1" applyAlignment="1" applyProtection="1">
      <alignment vertical="center"/>
    </xf>
    <xf numFmtId="0" fontId="31" fillId="0" borderId="17" xfId="0" applyFont="1" applyBorder="1" applyAlignment="1">
      <alignment wrapText="1"/>
    </xf>
    <xf numFmtId="3" fontId="8" fillId="0" borderId="17" xfId="0" applyNumberFormat="1" applyFont="1" applyFill="1" applyBorder="1" applyAlignment="1" applyProtection="1">
      <alignment wrapText="1"/>
    </xf>
    <xf numFmtId="2" fontId="8" fillId="0" borderId="17" xfId="3" applyNumberFormat="1" applyFont="1" applyFill="1" applyBorder="1" applyAlignment="1" applyProtection="1">
      <alignment wrapText="1"/>
    </xf>
    <xf numFmtId="3" fontId="35" fillId="0" borderId="0" xfId="0" applyNumberFormat="1" applyFont="1" applyFill="1" applyBorder="1" applyAlignment="1" applyProtection="1">
      <alignment wrapText="1"/>
    </xf>
    <xf numFmtId="0" fontId="35" fillId="0" borderId="0" xfId="0" applyNumberFormat="1" applyFont="1" applyFill="1" applyBorder="1" applyAlignment="1" applyProtection="1">
      <alignment wrapText="1"/>
    </xf>
    <xf numFmtId="0" fontId="31" fillId="0" borderId="19" xfId="0" applyFont="1" applyBorder="1" applyAlignment="1">
      <alignment wrapText="1"/>
    </xf>
    <xf numFmtId="3" fontId="8" fillId="0" borderId="19" xfId="0" applyNumberFormat="1" applyFont="1" applyFill="1" applyBorder="1" applyAlignment="1" applyProtection="1">
      <alignment wrapText="1"/>
    </xf>
    <xf numFmtId="2" fontId="8" fillId="0" borderId="19" xfId="3" applyNumberFormat="1" applyFont="1" applyFill="1" applyBorder="1" applyAlignment="1" applyProtection="1">
      <alignment horizontal="right" wrapText="1"/>
    </xf>
    <xf numFmtId="0" fontId="31" fillId="0" borderId="0" xfId="0" applyFont="1" applyAlignment="1">
      <alignment wrapText="1"/>
    </xf>
    <xf numFmtId="3" fontId="7" fillId="0" borderId="20" xfId="0" applyNumberFormat="1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vertical="center" wrapText="1"/>
    </xf>
    <xf numFmtId="9" fontId="8" fillId="0" borderId="17" xfId="3" applyFont="1" applyFill="1" applyBorder="1" applyAlignment="1" applyProtection="1">
      <alignment vertical="center"/>
    </xf>
    <xf numFmtId="0" fontId="8" fillId="0" borderId="19" xfId="0" applyFont="1" applyFill="1" applyBorder="1" applyAlignment="1">
      <alignment vertical="center" wrapText="1"/>
    </xf>
    <xf numFmtId="9" fontId="8" fillId="0" borderId="19" xfId="3" applyFont="1" applyFill="1" applyBorder="1" applyAlignment="1" applyProtection="1">
      <alignment vertical="center"/>
    </xf>
    <xf numFmtId="9" fontId="35" fillId="0" borderId="0" xfId="0" applyNumberFormat="1" applyFont="1" applyFill="1" applyBorder="1" applyAlignment="1" applyProtection="1">
      <alignment vertical="center"/>
    </xf>
    <xf numFmtId="0" fontId="8" fillId="0" borderId="22" xfId="0" applyFont="1" applyFill="1" applyBorder="1" applyAlignment="1">
      <alignment vertical="center" wrapText="1"/>
    </xf>
    <xf numFmtId="9" fontId="8" fillId="0" borderId="17" xfId="3" applyNumberFormat="1" applyFont="1" applyFill="1" applyBorder="1" applyAlignment="1" applyProtection="1">
      <alignment vertical="center"/>
    </xf>
    <xf numFmtId="9" fontId="8" fillId="0" borderId="19" xfId="3" applyNumberFormat="1" applyFont="1" applyFill="1" applyBorder="1" applyAlignment="1" applyProtection="1">
      <alignment vertical="center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Border="1" applyAlignment="1" applyProtection="1">
      <alignment vertical="center"/>
    </xf>
    <xf numFmtId="9" fontId="8" fillId="0" borderId="0" xfId="3" applyFont="1" applyFill="1" applyBorder="1" applyAlignment="1" applyProtection="1">
      <alignment vertical="center"/>
    </xf>
    <xf numFmtId="10" fontId="8" fillId="0" borderId="0" xfId="3" applyNumberFormat="1" applyFont="1" applyFill="1" applyBorder="1" applyAlignment="1" applyProtection="1">
      <alignment vertical="center"/>
    </xf>
    <xf numFmtId="171" fontId="8" fillId="0" borderId="0" xfId="3" applyNumberFormat="1" applyFont="1" applyFill="1" applyBorder="1" applyAlignment="1" applyProtection="1">
      <alignment vertical="center"/>
    </xf>
    <xf numFmtId="9" fontId="8" fillId="0" borderId="17" xfId="3" applyFont="1" applyFill="1" applyBorder="1" applyAlignment="1" applyProtection="1">
      <alignment vertical="center" wrapText="1"/>
    </xf>
    <xf numFmtId="9" fontId="8" fillId="0" borderId="19" xfId="3" applyFont="1" applyFill="1" applyBorder="1" applyAlignment="1" applyProtection="1">
      <alignment vertical="center" wrapText="1"/>
    </xf>
    <xf numFmtId="0" fontId="8" fillId="0" borderId="0" xfId="0" applyNumberFormat="1" applyFont="1" applyFill="1" applyBorder="1" applyAlignment="1" applyProtection="1">
      <alignment horizontal="centerContinuous" vertical="center" wrapText="1"/>
    </xf>
    <xf numFmtId="0" fontId="8" fillId="0" borderId="0" xfId="0" applyNumberFormat="1" applyFont="1" applyFill="1" applyBorder="1" applyAlignment="1" applyProtection="1">
      <alignment horizontal="centerContinuous" vertical="center"/>
    </xf>
    <xf numFmtId="0" fontId="8" fillId="0" borderId="0" xfId="0" applyFont="1" applyFill="1" applyAlignment="1">
      <alignment horizontal="centerContinuous"/>
    </xf>
    <xf numFmtId="0" fontId="8" fillId="0" borderId="0" xfId="0" applyFont="1" applyFill="1"/>
    <xf numFmtId="0" fontId="8" fillId="0" borderId="0" xfId="0" applyFont="1" applyFill="1" applyAlignment="1">
      <alignment horizontal="centerContinuous" vertical="center" wrapText="1"/>
    </xf>
    <xf numFmtId="0" fontId="7" fillId="0" borderId="0" xfId="0" applyFont="1" applyFill="1" applyAlignment="1">
      <alignment horizontal="centerContinuous" vertical="center" wrapText="1"/>
    </xf>
    <xf numFmtId="0" fontId="7" fillId="0" borderId="0" xfId="0" applyNumberFormat="1" applyFont="1" applyFill="1" applyBorder="1" applyAlignment="1" applyProtection="1">
      <alignment horizontal="centerContinuous" vertical="center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>
      <alignment horizontal="right" vertical="center"/>
    </xf>
    <xf numFmtId="0" fontId="8" fillId="0" borderId="0" xfId="37" applyFont="1" applyFill="1"/>
    <xf numFmtId="0" fontId="7" fillId="0" borderId="0" xfId="64" applyFont="1" applyFill="1" applyAlignment="1">
      <alignment vertical="center"/>
    </xf>
    <xf numFmtId="0" fontId="7" fillId="0" borderId="0" xfId="37" applyNumberFormat="1" applyFont="1" applyFill="1" applyBorder="1" applyAlignment="1" applyProtection="1">
      <alignment horizontal="center" vertical="center" wrapText="1"/>
    </xf>
    <xf numFmtId="0" fontId="7" fillId="0" borderId="0" xfId="37" applyNumberFormat="1" applyFont="1" applyFill="1" applyBorder="1" applyAlignment="1" applyProtection="1">
      <alignment horizontal="center" vertical="center"/>
    </xf>
    <xf numFmtId="0" fontId="7" fillId="0" borderId="0" xfId="37" applyFont="1" applyFill="1" applyAlignment="1">
      <alignment horizontal="center" vertical="center"/>
    </xf>
    <xf numFmtId="4" fontId="8" fillId="0" borderId="0" xfId="37" applyNumberFormat="1" applyFont="1" applyFill="1" applyBorder="1" applyAlignment="1" applyProtection="1">
      <alignment horizontal="center" vertical="center"/>
    </xf>
    <xf numFmtId="0" fontId="7" fillId="0" borderId="12" xfId="37" applyFont="1" applyFill="1" applyBorder="1" applyAlignment="1">
      <alignment horizontal="center" vertical="center" wrapText="1"/>
    </xf>
    <xf numFmtId="3" fontId="7" fillId="0" borderId="20" xfId="37" applyNumberFormat="1" applyFont="1" applyFill="1" applyBorder="1" applyAlignment="1">
      <alignment horizontal="right" vertical="center"/>
    </xf>
    <xf numFmtId="2" fontId="7" fillId="0" borderId="20" xfId="3" applyNumberFormat="1" applyFont="1" applyFill="1" applyBorder="1" applyAlignment="1">
      <alignment horizontal="center" vertical="center"/>
    </xf>
    <xf numFmtId="0" fontId="7" fillId="0" borderId="11" xfId="64" applyFont="1" applyFill="1" applyBorder="1" applyAlignment="1">
      <alignment vertical="center" wrapText="1"/>
    </xf>
    <xf numFmtId="3" fontId="7" fillId="0" borderId="11" xfId="64" applyNumberFormat="1" applyFont="1" applyFill="1" applyBorder="1" applyAlignment="1">
      <alignment vertical="center" wrapText="1"/>
    </xf>
    <xf numFmtId="2" fontId="7" fillId="0" borderId="11" xfId="64" applyNumberFormat="1" applyFont="1" applyFill="1" applyBorder="1" applyAlignment="1">
      <alignment horizontal="center" vertical="center" wrapText="1"/>
    </xf>
    <xf numFmtId="2" fontId="7" fillId="0" borderId="11" xfId="64" applyNumberFormat="1" applyFont="1" applyFill="1" applyBorder="1" applyAlignment="1">
      <alignment vertical="center" wrapText="1"/>
    </xf>
    <xf numFmtId="3" fontId="8" fillId="0" borderId="17" xfId="64" applyNumberFormat="1" applyFont="1" applyFill="1" applyBorder="1" applyAlignment="1">
      <alignment horizontal="right" vertical="center" wrapText="1"/>
    </xf>
    <xf numFmtId="2" fontId="8" fillId="0" borderId="17" xfId="3" applyNumberFormat="1" applyFont="1" applyFill="1" applyBorder="1" applyAlignment="1">
      <alignment horizontal="center" vertical="center" wrapText="1"/>
    </xf>
    <xf numFmtId="0" fontId="7" fillId="0" borderId="0" xfId="64" applyFont="1" applyFill="1" applyAlignment="1">
      <alignment vertical="center" wrapText="1"/>
    </xf>
    <xf numFmtId="3" fontId="8" fillId="0" borderId="19" xfId="64" applyNumberFormat="1" applyFont="1" applyFill="1" applyBorder="1" applyAlignment="1">
      <alignment horizontal="right" vertical="center" wrapText="1"/>
    </xf>
    <xf numFmtId="2" fontId="8" fillId="0" borderId="19" xfId="3" applyNumberFormat="1" applyFont="1" applyFill="1" applyBorder="1" applyAlignment="1">
      <alignment horizontal="center" vertical="center" wrapText="1"/>
    </xf>
    <xf numFmtId="0" fontId="7" fillId="0" borderId="11" xfId="64" applyFont="1" applyFill="1" applyBorder="1" applyAlignment="1">
      <alignment vertical="center"/>
    </xf>
    <xf numFmtId="3" fontId="7" fillId="0" borderId="11" xfId="64" applyNumberFormat="1" applyFont="1" applyFill="1" applyBorder="1" applyAlignment="1">
      <alignment vertical="center"/>
    </xf>
    <xf numFmtId="2" fontId="7" fillId="0" borderId="11" xfId="64" applyNumberFormat="1" applyFont="1" applyFill="1" applyBorder="1" applyAlignment="1">
      <alignment horizontal="center" vertical="center"/>
    </xf>
    <xf numFmtId="2" fontId="7" fillId="0" borderId="11" xfId="64" applyNumberFormat="1" applyFont="1" applyFill="1" applyBorder="1" applyAlignment="1">
      <alignment vertical="center"/>
    </xf>
    <xf numFmtId="3" fontId="8" fillId="0" borderId="0" xfId="64" applyNumberFormat="1" applyFont="1" applyFill="1" applyAlignment="1">
      <alignment vertical="center" wrapText="1"/>
    </xf>
    <xf numFmtId="0" fontId="7" fillId="0" borderId="0" xfId="64" applyFont="1" applyFill="1"/>
    <xf numFmtId="0" fontId="8" fillId="0" borderId="0" xfId="64" applyFont="1" applyFill="1"/>
    <xf numFmtId="3" fontId="8" fillId="0" borderId="0" xfId="0" applyNumberFormat="1" applyFont="1" applyFill="1"/>
    <xf numFmtId="3" fontId="8" fillId="0" borderId="0" xfId="37" applyNumberFormat="1" applyFont="1" applyFill="1"/>
    <xf numFmtId="3" fontId="7" fillId="0" borderId="0" xfId="64" applyNumberFormat="1" applyFont="1" applyFill="1" applyAlignment="1">
      <alignment vertical="center"/>
    </xf>
    <xf numFmtId="9" fontId="7" fillId="0" borderId="11" xfId="3" applyFont="1" applyFill="1" applyBorder="1" applyAlignment="1">
      <alignment horizontal="center" vertical="center"/>
    </xf>
    <xf numFmtId="3" fontId="8" fillId="0" borderId="17" xfId="64" applyNumberFormat="1" applyFont="1" applyFill="1" applyBorder="1" applyAlignment="1">
      <alignment horizontal="right" vertical="center"/>
    </xf>
    <xf numFmtId="9" fontId="8" fillId="0" borderId="17" xfId="3" applyFont="1" applyFill="1" applyBorder="1" applyAlignment="1">
      <alignment horizontal="right" vertical="center"/>
    </xf>
    <xf numFmtId="3" fontId="7" fillId="0" borderId="0" xfId="64" applyNumberFormat="1" applyFont="1" applyFill="1"/>
    <xf numFmtId="3" fontId="8" fillId="0" borderId="19" xfId="64" applyNumberFormat="1" applyFont="1" applyFill="1" applyBorder="1" applyAlignment="1">
      <alignment horizontal="right" vertical="center"/>
    </xf>
    <xf numFmtId="9" fontId="8" fillId="0" borderId="19" xfId="3" applyFont="1" applyFill="1" applyBorder="1" applyAlignment="1">
      <alignment horizontal="right" vertical="center"/>
    </xf>
    <xf numFmtId="9" fontId="8" fillId="0" borderId="17" xfId="3" applyNumberFormat="1" applyFont="1" applyFill="1" applyBorder="1" applyAlignment="1">
      <alignment horizontal="right" vertical="center"/>
    </xf>
    <xf numFmtId="9" fontId="8" fillId="0" borderId="19" xfId="3" applyNumberFormat="1" applyFont="1" applyFill="1" applyBorder="1" applyAlignment="1">
      <alignment horizontal="right" vertical="center"/>
    </xf>
    <xf numFmtId="9" fontId="8" fillId="0" borderId="0" xfId="64" applyNumberFormat="1" applyFont="1" applyFill="1"/>
    <xf numFmtId="0" fontId="8" fillId="0" borderId="0" xfId="64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centerContinuous" vertical="center" wrapText="1"/>
    </xf>
    <xf numFmtId="0" fontId="7" fillId="0" borderId="0" xfId="64" applyFont="1" applyFill="1" applyAlignment="1"/>
    <xf numFmtId="3" fontId="8" fillId="0" borderId="0" xfId="64" applyNumberFormat="1" applyFont="1" applyFill="1" applyAlignment="1"/>
    <xf numFmtId="0" fontId="8" fillId="0" borderId="0" xfId="64" applyFont="1" applyFill="1" applyAlignment="1"/>
    <xf numFmtId="0" fontId="8" fillId="0" borderId="17" xfId="64" applyFont="1" applyFill="1" applyBorder="1" applyAlignment="1">
      <alignment horizontal="left" vertical="center" wrapText="1"/>
    </xf>
    <xf numFmtId="2" fontId="8" fillId="0" borderId="17" xfId="3" applyNumberFormat="1" applyFont="1" applyFill="1" applyBorder="1" applyAlignment="1">
      <alignment horizontal="center" vertical="center"/>
    </xf>
    <xf numFmtId="2" fontId="8" fillId="0" borderId="17" xfId="3" quotePrefix="1" applyNumberFormat="1" applyFont="1" applyFill="1" applyBorder="1" applyAlignment="1">
      <alignment horizontal="center" vertical="center"/>
    </xf>
    <xf numFmtId="0" fontId="8" fillId="0" borderId="19" xfId="64" applyFont="1" applyFill="1" applyBorder="1" applyAlignment="1">
      <alignment horizontal="left" vertical="center" wrapText="1"/>
    </xf>
    <xf numFmtId="2" fontId="8" fillId="0" borderId="19" xfId="3" applyNumberFormat="1" applyFont="1" applyFill="1" applyBorder="1" applyAlignment="1">
      <alignment horizontal="center" vertical="center"/>
    </xf>
    <xf numFmtId="0" fontId="7" fillId="0" borderId="11" xfId="0" applyNumberFormat="1" applyFont="1" applyFill="1" applyBorder="1" applyAlignment="1" applyProtection="1">
      <alignment horizontal="center" vertical="center" wrapText="1"/>
    </xf>
    <xf numFmtId="0" fontId="7" fillId="0" borderId="11" xfId="37" applyNumberFormat="1" applyFont="1" applyFill="1" applyBorder="1" applyAlignment="1" applyProtection="1">
      <alignment horizontal="center" vertical="center"/>
    </xf>
    <xf numFmtId="0" fontId="7" fillId="0" borderId="11" xfId="37" applyFont="1" applyFill="1" applyBorder="1" applyAlignment="1">
      <alignment horizontal="center" vertical="center"/>
    </xf>
    <xf numFmtId="4" fontId="8" fillId="0" borderId="11" xfId="37" applyNumberFormat="1" applyFont="1" applyFill="1" applyBorder="1" applyAlignment="1" applyProtection="1">
      <alignment horizontal="center" vertical="center"/>
    </xf>
    <xf numFmtId="2" fontId="8" fillId="0" borderId="11" xfId="37" applyNumberFormat="1" applyFont="1" applyFill="1" applyBorder="1" applyAlignment="1" applyProtection="1">
      <alignment horizontal="center" vertical="center"/>
    </xf>
    <xf numFmtId="2" fontId="8" fillId="0" borderId="19" xfId="3" applyNumberFormat="1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Continuous" vertical="center"/>
    </xf>
    <xf numFmtId="0" fontId="7" fillId="0" borderId="11" xfId="64" applyFont="1" applyFill="1" applyBorder="1"/>
    <xf numFmtId="0" fontId="8" fillId="0" borderId="11" xfId="64" applyFont="1" applyFill="1" applyBorder="1"/>
    <xf numFmtId="2" fontId="8" fillId="0" borderId="11" xfId="64" applyNumberFormat="1" applyFont="1" applyFill="1" applyBorder="1" applyAlignment="1">
      <alignment horizontal="center"/>
    </xf>
    <xf numFmtId="2" fontId="8" fillId="0" borderId="11" xfId="0" applyNumberFormat="1" applyFont="1" applyFill="1" applyBorder="1"/>
    <xf numFmtId="3" fontId="8" fillId="0" borderId="19" xfId="64" applyNumberFormat="1" applyFont="1" applyFill="1" applyBorder="1" applyAlignment="1">
      <alignment vertical="center"/>
    </xf>
    <xf numFmtId="3" fontId="8" fillId="0" borderId="17" xfId="64" applyNumberFormat="1" applyFont="1" applyFill="1" applyBorder="1" applyAlignment="1">
      <alignment vertical="center"/>
    </xf>
    <xf numFmtId="3" fontId="8" fillId="0" borderId="0" xfId="64" applyNumberFormat="1" applyFont="1" applyFill="1"/>
    <xf numFmtId="0" fontId="4" fillId="0" borderId="0" xfId="47" applyFont="1" applyAlignment="1"/>
    <xf numFmtId="0" fontId="35" fillId="0" borderId="0" xfId="65" applyNumberFormat="1" applyFont="1" applyFill="1" applyBorder="1" applyAlignment="1" applyProtection="1"/>
    <xf numFmtId="172" fontId="4" fillId="0" borderId="0" xfId="47" applyNumberFormat="1" applyFont="1" applyAlignment="1"/>
    <xf numFmtId="0" fontId="5" fillId="0" borderId="0" xfId="47" applyFont="1" applyAlignment="1"/>
    <xf numFmtId="0" fontId="18" fillId="0" borderId="0" xfId="47" applyFont="1"/>
    <xf numFmtId="0" fontId="42" fillId="0" borderId="0" xfId="47" applyFont="1" applyAlignment="1">
      <alignment wrapText="1"/>
    </xf>
    <xf numFmtId="0" fontId="42" fillId="0" borderId="0" xfId="47" applyFont="1"/>
    <xf numFmtId="0" fontId="36" fillId="35" borderId="20" xfId="65" applyNumberFormat="1" applyFont="1" applyFill="1" applyBorder="1" applyAlignment="1" applyProtection="1">
      <alignment horizontal="center" vertical="center"/>
    </xf>
    <xf numFmtId="0" fontId="36" fillId="0" borderId="0" xfId="65" applyNumberFormat="1" applyFont="1" applyFill="1" applyBorder="1" applyAlignment="1" applyProtection="1">
      <alignment horizontal="center" vertical="center"/>
    </xf>
    <xf numFmtId="0" fontId="35" fillId="0" borderId="17" xfId="65" applyNumberFormat="1" applyFont="1" applyFill="1" applyBorder="1" applyAlignment="1" applyProtection="1"/>
    <xf numFmtId="0" fontId="36" fillId="0" borderId="17" xfId="65" applyNumberFormat="1" applyFont="1" applyFill="1" applyBorder="1" applyAlignment="1" applyProtection="1">
      <alignment horizontal="center" vertical="center"/>
    </xf>
    <xf numFmtId="173" fontId="43" fillId="0" borderId="17" xfId="65" applyNumberFormat="1" applyFont="1" applyFill="1" applyBorder="1" applyAlignment="1" applyProtection="1">
      <alignment vertical="center"/>
    </xf>
    <xf numFmtId="173" fontId="35" fillId="0" borderId="0" xfId="65" applyNumberFormat="1" applyFont="1" applyFill="1" applyBorder="1" applyAlignment="1" applyProtection="1">
      <alignment vertical="center"/>
    </xf>
    <xf numFmtId="0" fontId="35" fillId="0" borderId="0" xfId="65" applyNumberFormat="1" applyFont="1" applyFill="1" applyBorder="1" applyAlignment="1" applyProtection="1">
      <alignment vertical="center"/>
    </xf>
    <xf numFmtId="0" fontId="35" fillId="0" borderId="17" xfId="65" applyNumberFormat="1" applyFont="1" applyFill="1" applyBorder="1" applyAlignment="1" applyProtection="1">
      <alignment vertical="center"/>
    </xf>
    <xf numFmtId="173" fontId="35" fillId="0" borderId="17" xfId="65" applyNumberFormat="1" applyFont="1" applyFill="1" applyBorder="1" applyAlignment="1" applyProtection="1">
      <alignment vertical="center"/>
    </xf>
    <xf numFmtId="0" fontId="43" fillId="0" borderId="17" xfId="65" applyNumberFormat="1" applyFont="1" applyFill="1" applyBorder="1" applyAlignment="1" applyProtection="1">
      <alignment horizontal="left" vertical="center"/>
    </xf>
    <xf numFmtId="0" fontId="35" fillId="0" borderId="17" xfId="65" applyFont="1" applyBorder="1" applyAlignment="1">
      <alignment vertical="center" wrapText="1"/>
    </xf>
    <xf numFmtId="173" fontId="35" fillId="0" borderId="17" xfId="65" applyNumberFormat="1" applyFont="1" applyBorder="1" applyAlignment="1">
      <alignment horizontal="right" vertical="center"/>
    </xf>
    <xf numFmtId="0" fontId="35" fillId="0" borderId="17" xfId="65" applyFont="1" applyFill="1" applyBorder="1" applyAlignment="1">
      <alignment vertical="center" wrapText="1"/>
    </xf>
    <xf numFmtId="173" fontId="35" fillId="0" borderId="17" xfId="65" applyNumberFormat="1" applyFont="1" applyFill="1" applyBorder="1" applyAlignment="1">
      <alignment horizontal="right" vertical="center"/>
    </xf>
    <xf numFmtId="0" fontId="43" fillId="0" borderId="17" xfId="65" applyNumberFormat="1" applyFont="1" applyFill="1" applyBorder="1" applyAlignment="1" applyProtection="1">
      <alignment horizontal="left" vertical="center" wrapText="1"/>
    </xf>
    <xf numFmtId="173" fontId="43" fillId="0" borderId="17" xfId="65" applyNumberFormat="1" applyFont="1" applyFill="1" applyBorder="1" applyAlignment="1" applyProtection="1"/>
    <xf numFmtId="0" fontId="35" fillId="0" borderId="17" xfId="65" applyFont="1" applyBorder="1" applyAlignment="1">
      <alignment vertical="center"/>
    </xf>
    <xf numFmtId="0" fontId="35" fillId="0" borderId="11" xfId="65" applyFont="1" applyBorder="1" applyAlignment="1">
      <alignment vertical="center" wrapText="1"/>
    </xf>
    <xf numFmtId="173" fontId="35" fillId="0" borderId="11" xfId="65" applyNumberFormat="1" applyFont="1" applyBorder="1" applyAlignment="1">
      <alignment horizontal="right" vertical="center"/>
    </xf>
    <xf numFmtId="173" fontId="35" fillId="0" borderId="11" xfId="65" applyNumberFormat="1" applyFont="1" applyFill="1" applyBorder="1" applyAlignment="1" applyProtection="1">
      <alignment vertical="center"/>
    </xf>
    <xf numFmtId="0" fontId="35" fillId="0" borderId="17" xfId="65" applyNumberFormat="1" applyFont="1" applyFill="1" applyBorder="1" applyAlignment="1" applyProtection="1">
      <alignment vertical="center" wrapText="1"/>
    </xf>
    <xf numFmtId="0" fontId="35" fillId="0" borderId="19" xfId="65" applyFont="1" applyBorder="1" applyAlignment="1">
      <alignment vertical="center"/>
    </xf>
    <xf numFmtId="173" fontId="35" fillId="0" borderId="19" xfId="65" applyNumberFormat="1" applyFont="1" applyBorder="1" applyAlignment="1">
      <alignment horizontal="right" vertical="center"/>
    </xf>
    <xf numFmtId="173" fontId="35" fillId="0" borderId="19" xfId="65" applyNumberFormat="1" applyFont="1" applyFill="1" applyBorder="1" applyAlignment="1" applyProtection="1">
      <alignment vertical="center"/>
    </xf>
    <xf numFmtId="0" fontId="35" fillId="0" borderId="0" xfId="65" applyNumberFormat="1" applyFont="1" applyFill="1" applyBorder="1" applyAlignment="1" applyProtection="1">
      <alignment wrapText="1"/>
    </xf>
    <xf numFmtId="0" fontId="3" fillId="0" borderId="0" xfId="67" applyAlignment="1"/>
    <xf numFmtId="0" fontId="6" fillId="0" borderId="0" xfId="67" applyFont="1" applyAlignment="1">
      <alignment wrapText="1"/>
    </xf>
    <xf numFmtId="0" fontId="6" fillId="0" borderId="0" xfId="67" applyFont="1" applyAlignment="1"/>
    <xf numFmtId="0" fontId="6" fillId="0" borderId="10" xfId="67" applyFont="1" applyBorder="1" applyAlignment="1"/>
    <xf numFmtId="0" fontId="3" fillId="0" borderId="0" xfId="4" applyAlignment="1">
      <alignment horizontal="center" vertical="center"/>
    </xf>
    <xf numFmtId="0" fontId="7" fillId="0" borderId="12" xfId="4" applyFont="1" applyBorder="1" applyAlignment="1">
      <alignment horizontal="center" vertical="center"/>
    </xf>
    <xf numFmtId="0" fontId="7" fillId="0" borderId="20" xfId="4" applyFont="1" applyBorder="1" applyAlignment="1">
      <alignment horizontal="center" vertical="center"/>
    </xf>
    <xf numFmtId="0" fontId="9" fillId="0" borderId="11" xfId="67" applyFont="1" applyBorder="1" applyAlignment="1">
      <alignment wrapText="1"/>
    </xf>
    <xf numFmtId="3" fontId="9" fillId="0" borderId="43" xfId="67" applyNumberFormat="1" applyFont="1" applyBorder="1" applyAlignment="1"/>
    <xf numFmtId="3" fontId="9" fillId="0" borderId="35" xfId="67" applyNumberFormat="1" applyFont="1" applyBorder="1" applyAlignment="1"/>
    <xf numFmtId="2" fontId="7" fillId="0" borderId="22" xfId="67" applyNumberFormat="1" applyFont="1" applyBorder="1" applyAlignment="1"/>
    <xf numFmtId="2" fontId="7" fillId="0" borderId="11" xfId="67" applyNumberFormat="1" applyFont="1" applyBorder="1" applyAlignment="1">
      <alignment horizontal="right"/>
    </xf>
    <xf numFmtId="3" fontId="3" fillId="0" borderId="0" xfId="67" applyNumberFormat="1" applyAlignment="1"/>
    <xf numFmtId="0" fontId="8" fillId="0" borderId="17" xfId="67" applyFont="1" applyBorder="1" applyAlignment="1">
      <alignment wrapText="1"/>
    </xf>
    <xf numFmtId="3" fontId="8" fillId="0" borderId="22" xfId="67" applyNumberFormat="1" applyFont="1" applyBorder="1" applyAlignment="1"/>
    <xf numFmtId="0" fontId="8" fillId="0" borderId="17" xfId="67" applyFont="1" applyBorder="1" applyAlignment="1"/>
    <xf numFmtId="2" fontId="8" fillId="0" borderId="22" xfId="67" applyNumberFormat="1" applyFont="1" applyBorder="1" applyAlignment="1"/>
    <xf numFmtId="2" fontId="7" fillId="0" borderId="17" xfId="67" applyNumberFormat="1" applyFont="1" applyBorder="1" applyAlignment="1">
      <alignment horizontal="right"/>
    </xf>
    <xf numFmtId="3" fontId="8" fillId="0" borderId="22" xfId="1" applyNumberFormat="1" applyFont="1" applyBorder="1" applyAlignment="1"/>
    <xf numFmtId="3" fontId="8" fillId="0" borderId="17" xfId="67" applyNumberFormat="1" applyFont="1" applyBorder="1" applyAlignment="1">
      <alignment horizontal="right" wrapText="1"/>
    </xf>
    <xf numFmtId="2" fontId="8" fillId="0" borderId="22" xfId="67" applyNumberFormat="1" applyFont="1" applyBorder="1" applyAlignment="1">
      <alignment wrapText="1"/>
    </xf>
    <xf numFmtId="2" fontId="8" fillId="0" borderId="17" xfId="67" applyNumberFormat="1" applyFont="1" applyBorder="1" applyAlignment="1">
      <alignment horizontal="right" wrapText="1"/>
    </xf>
    <xf numFmtId="174" fontId="8" fillId="0" borderId="17" xfId="1" applyNumberFormat="1" applyFont="1" applyBorder="1" applyAlignment="1">
      <alignment horizontal="right"/>
    </xf>
    <xf numFmtId="0" fontId="12" fillId="0" borderId="17" xfId="67" applyFont="1" applyBorder="1" applyAlignment="1">
      <alignment wrapText="1"/>
    </xf>
    <xf numFmtId="3" fontId="9" fillId="0" borderId="35" xfId="1" applyNumberFormat="1" applyFont="1" applyBorder="1" applyAlignment="1"/>
    <xf numFmtId="3" fontId="9" fillId="0" borderId="17" xfId="67" applyNumberFormat="1" applyFont="1" applyBorder="1" applyAlignment="1">
      <alignment horizontal="right" wrapText="1"/>
    </xf>
    <xf numFmtId="2" fontId="9" fillId="0" borderId="35" xfId="67" applyNumberFormat="1" applyFont="1" applyBorder="1" applyAlignment="1"/>
    <xf numFmtId="174" fontId="9" fillId="0" borderId="17" xfId="1" applyNumberFormat="1" applyFont="1" applyBorder="1" applyAlignment="1">
      <alignment horizontal="right"/>
    </xf>
    <xf numFmtId="3" fontId="8" fillId="0" borderId="22" xfId="1" applyNumberFormat="1" applyFont="1" applyFill="1" applyBorder="1" applyAlignment="1"/>
    <xf numFmtId="43" fontId="0" fillId="0" borderId="0" xfId="1" applyFont="1" applyAlignment="1"/>
    <xf numFmtId="3" fontId="8" fillId="0" borderId="22" xfId="1" applyNumberFormat="1" applyFont="1" applyBorder="1" applyAlignment="1">
      <alignment wrapText="1"/>
    </xf>
    <xf numFmtId="3" fontId="8" fillId="0" borderId="22" xfId="1" applyNumberFormat="1" applyFont="1" applyFill="1" applyBorder="1" applyAlignment="1">
      <alignment wrapText="1"/>
    </xf>
    <xf numFmtId="2" fontId="9" fillId="0" borderId="35" xfId="67" applyNumberFormat="1" applyFont="1" applyFill="1" applyBorder="1" applyAlignment="1"/>
    <xf numFmtId="2" fontId="8" fillId="0" borderId="22" xfId="67" applyNumberFormat="1" applyFont="1" applyFill="1" applyBorder="1" applyAlignment="1"/>
    <xf numFmtId="3" fontId="8" fillId="0" borderId="22" xfId="67" applyNumberFormat="1" applyFont="1" applyBorder="1" applyAlignment="1">
      <alignment wrapText="1"/>
    </xf>
    <xf numFmtId="0" fontId="3" fillId="0" borderId="19" xfId="67" applyFont="1" applyBorder="1" applyAlignment="1">
      <alignment wrapText="1"/>
    </xf>
    <xf numFmtId="3" fontId="3" fillId="0" borderId="36" xfId="67" applyNumberFormat="1" applyFont="1" applyBorder="1" applyAlignment="1"/>
    <xf numFmtId="0" fontId="3" fillId="0" borderId="36" xfId="67" applyFont="1" applyBorder="1" applyAlignment="1"/>
    <xf numFmtId="2" fontId="8" fillId="0" borderId="36" xfId="67" applyNumberFormat="1" applyFont="1" applyBorder="1" applyAlignment="1"/>
    <xf numFmtId="0" fontId="8" fillId="0" borderId="19" xfId="67" applyFont="1" applyBorder="1" applyAlignment="1"/>
    <xf numFmtId="0" fontId="14" fillId="0" borderId="23" xfId="67" applyFont="1" applyBorder="1" applyAlignment="1"/>
    <xf numFmtId="0" fontId="8" fillId="0" borderId="23" xfId="67" applyFont="1" applyBorder="1" applyAlignment="1"/>
    <xf numFmtId="0" fontId="14" fillId="0" borderId="0" xfId="67" applyFont="1" applyAlignment="1">
      <alignment wrapText="1"/>
    </xf>
    <xf numFmtId="0" fontId="14" fillId="0" borderId="0" xfId="67" applyFont="1" applyAlignment="1"/>
    <xf numFmtId="0" fontId="14" fillId="0" borderId="0" xfId="67" applyFont="1" applyBorder="1" applyAlignment="1"/>
    <xf numFmtId="0" fontId="6" fillId="0" borderId="0" xfId="67" applyFont="1" applyBorder="1" applyAlignment="1"/>
    <xf numFmtId="0" fontId="3" fillId="0" borderId="0" xfId="67" applyFont="1" applyAlignment="1">
      <alignment wrapText="1"/>
    </xf>
    <xf numFmtId="0" fontId="3" fillId="0" borderId="0" xfId="67" applyFont="1" applyAlignment="1"/>
    <xf numFmtId="0" fontId="3" fillId="0" borderId="0" xfId="67" applyAlignment="1">
      <alignment wrapText="1"/>
    </xf>
    <xf numFmtId="43" fontId="3" fillId="0" borderId="0" xfId="1" applyFont="1" applyAlignment="1"/>
    <xf numFmtId="0" fontId="3" fillId="0" borderId="0" xfId="47" applyAlignment="1"/>
    <xf numFmtId="0" fontId="6" fillId="0" borderId="0" xfId="47" applyFont="1" applyAlignment="1"/>
    <xf numFmtId="0" fontId="6" fillId="0" borderId="10" xfId="47" applyFont="1" applyBorder="1" applyAlignment="1"/>
    <xf numFmtId="0" fontId="6" fillId="0" borderId="10" xfId="47" applyFont="1" applyBorder="1" applyAlignment="1">
      <alignment horizontal="center"/>
    </xf>
    <xf numFmtId="0" fontId="7" fillId="0" borderId="20" xfId="47" applyFont="1" applyBorder="1" applyAlignment="1">
      <alignment horizontal="center" vertical="center" wrapText="1"/>
    </xf>
    <xf numFmtId="0" fontId="7" fillId="0" borderId="16" xfId="47" applyFont="1" applyBorder="1" applyAlignment="1">
      <alignment horizontal="center" vertical="center" wrapText="1"/>
    </xf>
    <xf numFmtId="0" fontId="7" fillId="0" borderId="11" xfId="47" applyFont="1" applyBorder="1" applyAlignment="1">
      <alignment horizontal="center" vertical="center" wrapText="1"/>
    </xf>
    <xf numFmtId="0" fontId="9" fillId="0" borderId="17" xfId="47" applyFont="1" applyBorder="1" applyAlignment="1"/>
    <xf numFmtId="3" fontId="9" fillId="0" borderId="21" xfId="47" applyNumberFormat="1" applyFont="1" applyBorder="1" applyAlignment="1"/>
    <xf numFmtId="174" fontId="7" fillId="0" borderId="17" xfId="1" applyNumberFormat="1" applyFont="1" applyBorder="1" applyAlignment="1">
      <alignment horizontal="right"/>
    </xf>
    <xf numFmtId="0" fontId="6" fillId="0" borderId="17" xfId="47" applyFont="1" applyBorder="1" applyAlignment="1"/>
    <xf numFmtId="0" fontId="6" fillId="0" borderId="22" xfId="47" applyFont="1" applyBorder="1" applyAlignment="1"/>
    <xf numFmtId="3" fontId="9" fillId="0" borderId="22" xfId="47" applyNumberFormat="1" applyFont="1" applyBorder="1" applyAlignment="1"/>
    <xf numFmtId="0" fontId="8" fillId="0" borderId="17" xfId="47" applyFont="1" applyBorder="1" applyAlignment="1"/>
    <xf numFmtId="3" fontId="8" fillId="0" borderId="22" xfId="47" applyNumberFormat="1" applyFont="1" applyBorder="1" applyAlignment="1"/>
    <xf numFmtId="3" fontId="3" fillId="0" borderId="0" xfId="47" applyNumberFormat="1" applyAlignment="1"/>
    <xf numFmtId="0" fontId="6" fillId="0" borderId="19" xfId="47" applyFont="1" applyBorder="1" applyAlignment="1"/>
    <xf numFmtId="0" fontId="6" fillId="0" borderId="36" xfId="47" applyFont="1" applyBorder="1" applyAlignment="1"/>
    <xf numFmtId="0" fontId="6" fillId="0" borderId="19" xfId="47" applyFont="1" applyBorder="1" applyAlignment="1">
      <alignment horizontal="center"/>
    </xf>
    <xf numFmtId="0" fontId="14" fillId="0" borderId="0" xfId="47" applyFont="1" applyAlignment="1"/>
    <xf numFmtId="0" fontId="6" fillId="0" borderId="23" xfId="47" applyFont="1" applyBorder="1" applyAlignment="1"/>
    <xf numFmtId="0" fontId="6" fillId="0" borderId="23" xfId="47" applyFont="1" applyBorder="1" applyAlignment="1">
      <alignment horizontal="center"/>
    </xf>
    <xf numFmtId="0" fontId="3" fillId="0" borderId="0" xfId="47" applyAlignment="1">
      <alignment horizontal="center"/>
    </xf>
    <xf numFmtId="168" fontId="9" fillId="0" borderId="21" xfId="1" applyNumberFormat="1" applyFont="1" applyBorder="1" applyAlignment="1"/>
    <xf numFmtId="168" fontId="6" fillId="0" borderId="22" xfId="1" applyNumberFormat="1" applyFont="1" applyBorder="1" applyAlignment="1"/>
    <xf numFmtId="168" fontId="9" fillId="0" borderId="22" xfId="1" applyNumberFormat="1" applyFont="1" applyBorder="1" applyAlignment="1"/>
    <xf numFmtId="0" fontId="6" fillId="0" borderId="45" xfId="47" applyFont="1" applyBorder="1" applyAlignment="1"/>
    <xf numFmtId="0" fontId="6" fillId="0" borderId="46" xfId="47" applyFont="1" applyBorder="1" applyAlignment="1"/>
    <xf numFmtId="0" fontId="6" fillId="0" borderId="45" xfId="47" applyFont="1" applyBorder="1" applyAlignment="1">
      <alignment horizontal="center"/>
    </xf>
    <xf numFmtId="168" fontId="3" fillId="0" borderId="0" xfId="47" applyNumberFormat="1" applyAlignment="1"/>
    <xf numFmtId="168" fontId="8" fillId="0" borderId="22" xfId="1" applyNumberFormat="1" applyFont="1" applyBorder="1" applyAlignment="1"/>
    <xf numFmtId="168" fontId="12" fillId="0" borderId="22" xfId="1" applyNumberFormat="1" applyFont="1" applyBorder="1" applyAlignment="1"/>
    <xf numFmtId="0" fontId="6" fillId="0" borderId="48" xfId="47" applyFont="1" applyBorder="1" applyAlignment="1"/>
    <xf numFmtId="0" fontId="6" fillId="0" borderId="49" xfId="47" applyFont="1" applyBorder="1" applyAlignment="1"/>
    <xf numFmtId="0" fontId="6" fillId="0" borderId="48" xfId="47" applyFont="1" applyBorder="1" applyAlignment="1">
      <alignment horizontal="center"/>
    </xf>
    <xf numFmtId="0" fontId="8" fillId="0" borderId="17" xfId="47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6" fillId="0" borderId="51" xfId="47" applyFont="1" applyBorder="1" applyAlignment="1"/>
    <xf numFmtId="0" fontId="6" fillId="0" borderId="52" xfId="47" applyFont="1" applyBorder="1" applyAlignment="1"/>
    <xf numFmtId="0" fontId="6" fillId="0" borderId="51" xfId="47" applyFont="1" applyBorder="1" applyAlignment="1">
      <alignment horizontal="center"/>
    </xf>
    <xf numFmtId="0" fontId="6" fillId="0" borderId="54" xfId="47" applyFont="1" applyBorder="1" applyAlignment="1"/>
    <xf numFmtId="0" fontId="6" fillId="0" borderId="55" xfId="47" applyFont="1" applyBorder="1" applyAlignment="1"/>
    <xf numFmtId="0" fontId="6" fillId="0" borderId="54" xfId="47" applyFont="1" applyBorder="1" applyAlignment="1">
      <alignment horizontal="center"/>
    </xf>
    <xf numFmtId="0" fontId="6" fillId="0" borderId="57" xfId="47" applyFont="1" applyBorder="1" applyAlignment="1"/>
    <xf numFmtId="0" fontId="6" fillId="0" borderId="58" xfId="47" applyFont="1" applyBorder="1" applyAlignment="1"/>
    <xf numFmtId="0" fontId="6" fillId="0" borderId="57" xfId="47" applyFont="1" applyBorder="1" applyAlignment="1">
      <alignment horizontal="center"/>
    </xf>
    <xf numFmtId="0" fontId="6" fillId="0" borderId="60" xfId="47" applyFont="1" applyBorder="1" applyAlignment="1"/>
    <xf numFmtId="0" fontId="6" fillId="0" borderId="61" xfId="47" applyFont="1" applyBorder="1" applyAlignment="1"/>
    <xf numFmtId="0" fontId="6" fillId="0" borderId="60" xfId="47" applyFont="1" applyBorder="1" applyAlignment="1">
      <alignment horizontal="center"/>
    </xf>
    <xf numFmtId="0" fontId="5" fillId="0" borderId="0" xfId="47" applyFont="1" applyAlignment="1">
      <alignment horizontal="center"/>
    </xf>
    <xf numFmtId="0" fontId="31" fillId="0" borderId="20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top" wrapText="1"/>
    </xf>
    <xf numFmtId="0" fontId="30" fillId="0" borderId="21" xfId="0" applyFont="1" applyBorder="1" applyAlignment="1">
      <alignment vertical="center" wrapText="1"/>
    </xf>
    <xf numFmtId="0" fontId="30" fillId="0" borderId="11" xfId="0" applyFont="1" applyBorder="1" applyAlignment="1">
      <alignment vertical="center" wrapText="1"/>
    </xf>
    <xf numFmtId="0" fontId="30" fillId="0" borderId="17" xfId="0" applyFont="1" applyBorder="1" applyAlignment="1">
      <alignment horizontal="left" vertical="center" wrapText="1"/>
    </xf>
    <xf numFmtId="0" fontId="31" fillId="0" borderId="17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center" vertical="center" wrapText="1"/>
    </xf>
    <xf numFmtId="3" fontId="30" fillId="0" borderId="20" xfId="0" applyNumberFormat="1" applyFont="1" applyBorder="1" applyAlignment="1">
      <alignment horizontal="right" vertical="center" wrapText="1"/>
    </xf>
    <xf numFmtId="0" fontId="45" fillId="0" borderId="0" xfId="69"/>
    <xf numFmtId="0" fontId="21" fillId="0" borderId="38" xfId="69" applyFont="1" applyBorder="1" applyAlignment="1">
      <alignment horizontal="center" vertical="center"/>
    </xf>
    <xf numFmtId="0" fontId="3" fillId="36" borderId="0" xfId="69" applyFont="1" applyFill="1" applyBorder="1" applyAlignment="1">
      <alignment horizontal="center" vertical="center" wrapText="1"/>
    </xf>
    <xf numFmtId="0" fontId="21" fillId="36" borderId="0" xfId="69" applyFont="1" applyFill="1" applyBorder="1" applyAlignment="1">
      <alignment horizontal="center" vertical="center" wrapText="1"/>
    </xf>
    <xf numFmtId="0" fontId="26" fillId="0" borderId="24" xfId="69" applyFont="1" applyFill="1" applyBorder="1" applyAlignment="1">
      <alignment horizontal="center" vertical="center" wrapText="1"/>
    </xf>
    <xf numFmtId="0" fontId="47" fillId="0" borderId="24" xfId="69" applyFont="1" applyFill="1" applyBorder="1" applyAlignment="1">
      <alignment horizontal="center" vertical="center" wrapText="1"/>
    </xf>
    <xf numFmtId="0" fontId="48" fillId="0" borderId="24" xfId="69" applyFont="1" applyFill="1" applyBorder="1" applyAlignment="1">
      <alignment horizontal="center" vertical="center" wrapText="1"/>
    </xf>
    <xf numFmtId="0" fontId="49" fillId="0" borderId="62" xfId="69" applyFont="1" applyFill="1" applyBorder="1" applyAlignment="1">
      <alignment horizontal="left" vertical="center"/>
    </xf>
    <xf numFmtId="0" fontId="50" fillId="0" borderId="62" xfId="69" applyFont="1" applyFill="1" applyBorder="1" applyAlignment="1">
      <alignment horizontal="left" wrapText="1"/>
    </xf>
    <xf numFmtId="0" fontId="50" fillId="0" borderId="62" xfId="69" applyFont="1" applyFill="1" applyBorder="1" applyAlignment="1">
      <alignment horizontal="left" vertical="center"/>
    </xf>
    <xf numFmtId="167" fontId="50" fillId="0" borderId="62" xfId="69" applyNumberFormat="1" applyFont="1" applyFill="1" applyBorder="1" applyAlignment="1">
      <alignment horizontal="right"/>
    </xf>
    <xf numFmtId="0" fontId="26" fillId="0" borderId="62" xfId="69" applyFont="1" applyFill="1" applyBorder="1" applyAlignment="1">
      <alignment horizontal="center" vertical="center"/>
    </xf>
    <xf numFmtId="0" fontId="26" fillId="0" borderId="62" xfId="69" applyFont="1" applyFill="1" applyBorder="1"/>
    <xf numFmtId="0" fontId="5" fillId="35" borderId="0" xfId="38" applyFont="1" applyFill="1" applyBorder="1" applyAlignment="1">
      <alignment horizontal="center" vertical="center"/>
    </xf>
    <xf numFmtId="0" fontId="5" fillId="35" borderId="0" xfId="38" applyFont="1" applyFill="1" applyBorder="1" applyAlignment="1">
      <alignment vertical="center"/>
    </xf>
    <xf numFmtId="0" fontId="3" fillId="35" borderId="0" xfId="38" applyFont="1" applyFill="1" applyBorder="1" applyAlignment="1">
      <alignment vertical="center" wrapText="1"/>
    </xf>
    <xf numFmtId="167" fontId="3" fillId="35" borderId="0" xfId="2" applyNumberFormat="1" applyFont="1" applyFill="1" applyBorder="1" applyAlignment="1">
      <alignment vertical="center" wrapText="1"/>
    </xf>
    <xf numFmtId="0" fontId="3" fillId="35" borderId="0" xfId="38" applyFont="1" applyFill="1" applyBorder="1" applyAlignment="1">
      <alignment horizontal="center" vertical="center" wrapText="1"/>
    </xf>
    <xf numFmtId="0" fontId="3" fillId="35" borderId="0" xfId="38" applyFont="1" applyFill="1" applyBorder="1" applyAlignment="1">
      <alignment horizontal="center" vertical="center"/>
    </xf>
    <xf numFmtId="175" fontId="3" fillId="35" borderId="0" xfId="38" applyNumberFormat="1" applyFont="1" applyFill="1" applyBorder="1" applyAlignment="1">
      <alignment horizontal="center" vertical="center"/>
    </xf>
    <xf numFmtId="0" fontId="3" fillId="35" borderId="0" xfId="38" applyNumberFormat="1" applyFont="1" applyFill="1" applyBorder="1" applyAlignment="1">
      <alignment horizontal="center" vertical="center"/>
    </xf>
    <xf numFmtId="0" fontId="5" fillId="35" borderId="0" xfId="49" applyFont="1" applyFill="1" applyBorder="1" applyAlignment="1">
      <alignment vertical="center" wrapText="1"/>
    </xf>
    <xf numFmtId="167" fontId="3" fillId="35" borderId="0" xfId="13" applyNumberFormat="1" applyFont="1" applyFill="1" applyBorder="1" applyAlignment="1">
      <alignment vertical="center" wrapText="1"/>
    </xf>
    <xf numFmtId="9" fontId="3" fillId="35" borderId="0" xfId="38" applyNumberFormat="1" applyFont="1" applyFill="1" applyBorder="1" applyAlignment="1">
      <alignment horizontal="center" vertical="center" wrapText="1"/>
    </xf>
    <xf numFmtId="9" fontId="3" fillId="35" borderId="0" xfId="38" applyNumberFormat="1" applyFont="1" applyFill="1" applyBorder="1" applyAlignment="1">
      <alignment horizontal="center" vertical="center"/>
    </xf>
    <xf numFmtId="10" fontId="3" fillId="35" borderId="0" xfId="38" applyNumberFormat="1" applyFont="1" applyFill="1" applyBorder="1" applyAlignment="1">
      <alignment horizontal="center" vertical="center" wrapText="1"/>
    </xf>
    <xf numFmtId="0" fontId="5" fillId="35" borderId="0" xfId="49" applyFont="1" applyFill="1" applyBorder="1" applyAlignment="1">
      <alignment vertical="top" wrapText="1"/>
    </xf>
    <xf numFmtId="15" fontId="3" fillId="35" borderId="0" xfId="38" applyNumberFormat="1" applyFont="1" applyFill="1" applyBorder="1" applyAlignment="1">
      <alignment horizontal="center" vertical="center"/>
    </xf>
    <xf numFmtId="0" fontId="51" fillId="0" borderId="62" xfId="69" applyFont="1" applyFill="1" applyBorder="1" applyAlignment="1">
      <alignment horizontal="left" vertical="center"/>
    </xf>
    <xf numFmtId="167" fontId="50" fillId="0" borderId="62" xfId="69" applyNumberFormat="1" applyFont="1" applyFill="1" applyBorder="1" applyAlignment="1">
      <alignment horizontal="left" vertical="center"/>
    </xf>
    <xf numFmtId="0" fontId="45" fillId="0" borderId="0" xfId="69" applyFill="1"/>
    <xf numFmtId="0" fontId="5" fillId="35" borderId="0" xfId="38" applyFont="1" applyFill="1" applyBorder="1" applyAlignment="1">
      <alignment horizontal="center" vertical="top"/>
    </xf>
    <xf numFmtId="0" fontId="5" fillId="0" borderId="0" xfId="38" applyFont="1" applyFill="1" applyBorder="1" applyAlignment="1">
      <alignment horizontal="center" vertical="top"/>
    </xf>
    <xf numFmtId="0" fontId="5" fillId="0" borderId="0" xfId="38" applyFont="1" applyFill="1" applyBorder="1" applyAlignment="1">
      <alignment vertical="center"/>
    </xf>
    <xf numFmtId="0" fontId="3" fillId="0" borderId="0" xfId="38" applyFont="1" applyFill="1" applyBorder="1" applyAlignment="1">
      <alignment vertical="center" wrapText="1"/>
    </xf>
    <xf numFmtId="167" fontId="3" fillId="0" borderId="0" xfId="13" applyNumberFormat="1" applyFont="1" applyFill="1" applyBorder="1" applyAlignment="1">
      <alignment vertical="center" wrapText="1"/>
    </xf>
    <xf numFmtId="0" fontId="3" fillId="0" borderId="0" xfId="38" applyFont="1" applyFill="1" applyBorder="1" applyAlignment="1">
      <alignment horizontal="center" vertical="center"/>
    </xf>
    <xf numFmtId="175" fontId="3" fillId="0" borderId="0" xfId="38" applyNumberFormat="1" applyFont="1" applyFill="1" applyBorder="1" applyAlignment="1">
      <alignment horizontal="center" vertical="center"/>
    </xf>
    <xf numFmtId="0" fontId="3" fillId="0" borderId="0" xfId="38" applyNumberFormat="1" applyFont="1" applyFill="1" applyBorder="1" applyAlignment="1">
      <alignment horizontal="center" vertical="center"/>
    </xf>
    <xf numFmtId="0" fontId="5" fillId="0" borderId="0" xfId="49" applyFont="1" applyBorder="1" applyAlignment="1">
      <alignment vertical="center" wrapText="1"/>
    </xf>
    <xf numFmtId="0" fontId="5" fillId="0" borderId="24" xfId="38" applyFont="1" applyFill="1" applyBorder="1" applyAlignment="1">
      <alignment horizontal="center" vertical="center"/>
    </xf>
    <xf numFmtId="0" fontId="5" fillId="0" borderId="24" xfId="38" applyFont="1" applyFill="1" applyBorder="1" applyAlignment="1">
      <alignment vertical="center"/>
    </xf>
    <xf numFmtId="0" fontId="3" fillId="0" borderId="24" xfId="38" applyFont="1" applyFill="1" applyBorder="1" applyAlignment="1">
      <alignment vertical="center" wrapText="1"/>
    </xf>
    <xf numFmtId="43" fontId="3" fillId="0" borderId="24" xfId="13" applyFont="1" applyFill="1" applyBorder="1" applyAlignment="1">
      <alignment vertical="center" wrapText="1"/>
    </xf>
    <xf numFmtId="0" fontId="3" fillId="0" borderId="24" xfId="38" applyFont="1" applyFill="1" applyBorder="1" applyAlignment="1">
      <alignment horizontal="center" vertical="center"/>
    </xf>
    <xf numFmtId="175" fontId="3" fillId="0" borderId="24" xfId="38" applyNumberFormat="1" applyFont="1" applyFill="1" applyBorder="1" applyAlignment="1">
      <alignment horizontal="center" vertical="center"/>
    </xf>
    <xf numFmtId="0" fontId="3" fillId="0" borderId="24" xfId="38" applyNumberFormat="1" applyFont="1" applyFill="1" applyBorder="1" applyAlignment="1">
      <alignment horizontal="center" vertical="center"/>
    </xf>
    <xf numFmtId="0" fontId="5" fillId="0" borderId="24" xfId="49" applyFont="1" applyFill="1" applyBorder="1" applyAlignment="1">
      <alignment vertical="center" wrapText="1"/>
    </xf>
    <xf numFmtId="0" fontId="3" fillId="0" borderId="0" xfId="38" applyFont="1" applyBorder="1" applyAlignment="1">
      <alignment horizontal="left" vertical="center" wrapText="1"/>
    </xf>
    <xf numFmtId="0" fontId="3" fillId="0" borderId="0" xfId="38" applyFont="1" applyFill="1" applyBorder="1" applyAlignment="1">
      <alignment horizontal="left" vertical="center" wrapText="1"/>
    </xf>
    <xf numFmtId="0" fontId="3" fillId="0" borderId="0" xfId="38" applyFont="1" applyBorder="1" applyAlignment="1">
      <alignment vertical="center"/>
    </xf>
    <xf numFmtId="0" fontId="45" fillId="0" borderId="0" xfId="69" applyAlignment="1">
      <alignment horizontal="center" vertical="center"/>
    </xf>
    <xf numFmtId="0" fontId="5" fillId="0" borderId="0" xfId="38" applyFont="1" applyBorder="1" applyAlignment="1">
      <alignment vertical="center"/>
    </xf>
    <xf numFmtId="0" fontId="52" fillId="0" borderId="0" xfId="69" applyFont="1"/>
    <xf numFmtId="0" fontId="50" fillId="0" borderId="0" xfId="69" applyFont="1" applyAlignment="1">
      <alignment horizontal="left" vertic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38" xfId="0" applyFont="1" applyBorder="1"/>
    <xf numFmtId="0" fontId="4" fillId="0" borderId="38" xfId="0" applyFont="1" applyFill="1" applyBorder="1" applyAlignment="1">
      <alignment vertical="center"/>
    </xf>
    <xf numFmtId="0" fontId="40" fillId="0" borderId="38" xfId="0" applyFont="1" applyFill="1" applyBorder="1"/>
    <xf numFmtId="0" fontId="4" fillId="0" borderId="38" xfId="0" applyFont="1" applyFill="1" applyBorder="1" applyAlignment="1">
      <alignment vertical="center" wrapText="1"/>
    </xf>
    <xf numFmtId="0" fontId="4" fillId="63" borderId="0" xfId="0" applyFont="1" applyFill="1" applyBorder="1" applyAlignment="1">
      <alignment horizontal="center" vertical="center"/>
    </xf>
    <xf numFmtId="0" fontId="4" fillId="0" borderId="75" xfId="0" applyFont="1" applyFill="1" applyBorder="1" applyAlignment="1">
      <alignment horizontal="center" vertical="center"/>
    </xf>
    <xf numFmtId="0" fontId="4" fillId="0" borderId="75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/>
    </xf>
    <xf numFmtId="0" fontId="25" fillId="0" borderId="38" xfId="0" applyFont="1" applyFill="1" applyBorder="1" applyAlignment="1">
      <alignment vertical="center"/>
    </xf>
    <xf numFmtId="0" fontId="26" fillId="0" borderId="38" xfId="0" applyFont="1" applyFill="1" applyBorder="1" applyAlignment="1">
      <alignment vertical="center"/>
    </xf>
    <xf numFmtId="3" fontId="25" fillId="0" borderId="38" xfId="0" applyNumberFormat="1" applyFont="1" applyFill="1" applyBorder="1" applyAlignment="1">
      <alignment vertical="center"/>
    </xf>
    <xf numFmtId="2" fontId="5" fillId="0" borderId="38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40" fillId="0" borderId="75" xfId="0" applyFont="1" applyBorder="1" applyAlignment="1">
      <alignment vertical="center"/>
    </xf>
    <xf numFmtId="3" fontId="102" fillId="0" borderId="75" xfId="0" applyNumberFormat="1" applyFont="1" applyBorder="1" applyAlignment="1">
      <alignment horizontal="center" vertical="center"/>
    </xf>
    <xf numFmtId="3" fontId="40" fillId="0" borderId="75" xfId="0" applyNumberFormat="1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25" fillId="35" borderId="0" xfId="0" applyFont="1" applyFill="1" applyBorder="1" applyAlignment="1">
      <alignment vertical="center"/>
    </xf>
    <xf numFmtId="0" fontId="40" fillId="35" borderId="0" xfId="0" applyFont="1" applyFill="1" applyBorder="1" applyAlignment="1">
      <alignment vertical="center"/>
    </xf>
    <xf numFmtId="3" fontId="26" fillId="35" borderId="0" xfId="0" applyNumberFormat="1" applyFont="1" applyFill="1" applyBorder="1" applyAlignment="1">
      <alignment horizontal="right" vertical="center"/>
    </xf>
    <xf numFmtId="3" fontId="26" fillId="35" borderId="0" xfId="0" applyNumberFormat="1" applyFont="1" applyFill="1" applyBorder="1" applyAlignment="1">
      <alignment vertical="center"/>
    </xf>
    <xf numFmtId="2" fontId="5" fillId="35" borderId="38" xfId="0" applyNumberFormat="1" applyFont="1" applyFill="1" applyBorder="1" applyAlignment="1">
      <alignment horizontal="center" vertical="center"/>
    </xf>
    <xf numFmtId="0" fontId="26" fillId="35" borderId="0" xfId="0" applyFont="1" applyFill="1" applyBorder="1" applyAlignment="1">
      <alignment vertical="center"/>
    </xf>
    <xf numFmtId="3" fontId="25" fillId="35" borderId="0" xfId="0" applyNumberFormat="1" applyFont="1" applyFill="1" applyBorder="1" applyAlignment="1">
      <alignment vertical="center"/>
    </xf>
    <xf numFmtId="2" fontId="5" fillId="35" borderId="0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25" fillId="0" borderId="75" xfId="0" applyFont="1" applyFill="1" applyBorder="1" applyAlignment="1">
      <alignment vertical="center"/>
    </xf>
    <xf numFmtId="0" fontId="26" fillId="0" borderId="75" xfId="0" applyFont="1" applyFill="1" applyBorder="1" applyAlignment="1">
      <alignment vertical="center"/>
    </xf>
    <xf numFmtId="3" fontId="25" fillId="0" borderId="75" xfId="0" applyNumberFormat="1" applyFont="1" applyFill="1" applyBorder="1" applyAlignment="1">
      <alignment horizontal="right" vertical="center"/>
    </xf>
    <xf numFmtId="3" fontId="25" fillId="0" borderId="75" xfId="0" applyNumberFormat="1" applyFont="1" applyFill="1" applyBorder="1" applyAlignment="1">
      <alignment vertical="center"/>
    </xf>
    <xf numFmtId="2" fontId="5" fillId="0" borderId="75" xfId="0" applyNumberFormat="1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horizontal="center" vertical="center"/>
    </xf>
    <xf numFmtId="4" fontId="5" fillId="35" borderId="0" xfId="0" applyNumberFormat="1" applyFont="1" applyFill="1" applyBorder="1" applyAlignment="1">
      <alignment horizontal="center" vertical="center"/>
    </xf>
    <xf numFmtId="0" fontId="26" fillId="35" borderId="0" xfId="0" applyFont="1" applyFill="1" applyBorder="1" applyAlignment="1">
      <alignment horizontal="justify" vertical="center" wrapText="1"/>
    </xf>
    <xf numFmtId="0" fontId="40" fillId="0" borderId="75" xfId="0" applyFont="1" applyFill="1" applyBorder="1"/>
    <xf numFmtId="0" fontId="26" fillId="0" borderId="75" xfId="0" applyFont="1" applyFill="1" applyBorder="1"/>
    <xf numFmtId="0" fontId="26" fillId="0" borderId="0" xfId="0" applyFont="1"/>
    <xf numFmtId="0" fontId="40" fillId="0" borderId="0" xfId="0" applyFont="1" applyAlignment="1">
      <alignment horizontal="right" vertical="center"/>
    </xf>
    <xf numFmtId="43" fontId="102" fillId="0" borderId="0" xfId="13" applyFont="1" applyAlignment="1">
      <alignment vertical="center"/>
    </xf>
    <xf numFmtId="9" fontId="40" fillId="0" borderId="0" xfId="0" applyNumberFormat="1" applyFont="1" applyAlignment="1">
      <alignment vertical="center"/>
    </xf>
    <xf numFmtId="0" fontId="40" fillId="0" borderId="0" xfId="0" applyFont="1" applyAlignment="1"/>
    <xf numFmtId="43" fontId="40" fillId="0" borderId="0" xfId="13" applyFont="1" applyAlignment="1"/>
    <xf numFmtId="0" fontId="40" fillId="0" borderId="0" xfId="0" applyFont="1" applyBorder="1" applyAlignment="1"/>
    <xf numFmtId="43" fontId="31" fillId="0" borderId="0" xfId="13" applyFont="1" applyAlignment="1"/>
    <xf numFmtId="43" fontId="31" fillId="0" borderId="0" xfId="13" applyFont="1" applyAlignment="1">
      <alignment vertical="center"/>
    </xf>
    <xf numFmtId="43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0" fontId="40" fillId="0" borderId="0" xfId="0" applyFont="1" applyFill="1" applyAlignment="1">
      <alignment vertical="center"/>
    </xf>
    <xf numFmtId="0" fontId="7" fillId="0" borderId="38" xfId="49" applyFont="1" applyBorder="1" applyAlignment="1">
      <alignment vertical="center" wrapText="1"/>
    </xf>
    <xf numFmtId="0" fontId="7" fillId="0" borderId="0" xfId="49" applyFont="1" applyAlignment="1">
      <alignment vertical="center" wrapText="1"/>
    </xf>
    <xf numFmtId="0" fontId="4" fillId="0" borderId="38" xfId="49" applyFont="1" applyBorder="1" applyAlignment="1">
      <alignment vertical="center" wrapText="1"/>
    </xf>
    <xf numFmtId="0" fontId="4" fillId="0" borderId="0" xfId="49" applyFont="1" applyFill="1" applyBorder="1" applyAlignment="1">
      <alignment vertical="center" wrapText="1"/>
    </xf>
    <xf numFmtId="0" fontId="21" fillId="36" borderId="0" xfId="49" applyFont="1" applyFill="1" applyBorder="1" applyAlignment="1">
      <alignment horizontal="center" vertical="center"/>
    </xf>
    <xf numFmtId="0" fontId="21" fillId="0" borderId="0" xfId="1817" applyFont="1" applyFill="1" applyBorder="1" applyAlignment="1">
      <alignment vertical="center"/>
    </xf>
    <xf numFmtId="0" fontId="21" fillId="36" borderId="0" xfId="1817" applyFont="1" applyFill="1" applyBorder="1" applyAlignment="1">
      <alignment horizontal="center" vertical="center" wrapText="1"/>
    </xf>
    <xf numFmtId="0" fontId="21" fillId="0" borderId="0" xfId="1817" applyFont="1" applyFill="1" applyBorder="1" applyAlignment="1">
      <alignment vertical="center" wrapText="1"/>
    </xf>
    <xf numFmtId="0" fontId="7" fillId="0" borderId="75" xfId="49" applyFont="1" applyFill="1" applyBorder="1" applyAlignment="1">
      <alignment horizontal="center" vertical="center"/>
    </xf>
    <xf numFmtId="0" fontId="7" fillId="0" borderId="0" xfId="1817" applyFont="1" applyFill="1" applyBorder="1" applyAlignment="1">
      <alignment vertical="center"/>
    </xf>
    <xf numFmtId="0" fontId="7" fillId="0" borderId="75" xfId="1817" applyFont="1" applyFill="1" applyBorder="1" applyAlignment="1">
      <alignment horizontal="center" vertical="center" wrapText="1"/>
    </xf>
    <xf numFmtId="0" fontId="7" fillId="0" borderId="0" xfId="1817" applyFont="1" applyFill="1" applyBorder="1" applyAlignment="1">
      <alignment vertical="center" wrapText="1"/>
    </xf>
    <xf numFmtId="0" fontId="50" fillId="63" borderId="10" xfId="1817" applyFont="1" applyFill="1" applyBorder="1" applyAlignment="1">
      <alignment vertical="center" wrapText="1"/>
    </xf>
    <xf numFmtId="0" fontId="103" fillId="0" borderId="76" xfId="1817" applyFont="1" applyFill="1" applyBorder="1" applyAlignment="1">
      <alignment vertical="center" wrapText="1"/>
    </xf>
    <xf numFmtId="7" fontId="3" fillId="35" borderId="10" xfId="2" applyNumberFormat="1" applyFont="1" applyFill="1" applyBorder="1" applyAlignment="1">
      <alignment horizontal="center" vertical="center" wrapText="1"/>
    </xf>
    <xf numFmtId="0" fontId="47" fillId="0" borderId="0" xfId="1817" applyFont="1" applyFill="1" applyBorder="1" applyAlignment="1">
      <alignment vertical="center" wrapText="1"/>
    </xf>
    <xf numFmtId="0" fontId="21" fillId="63" borderId="13" xfId="1817" applyFont="1" applyFill="1" applyBorder="1" applyAlignment="1">
      <alignment vertical="center" wrapText="1"/>
    </xf>
    <xf numFmtId="0" fontId="103" fillId="0" borderId="77" xfId="1817" applyFont="1" applyFill="1" applyBorder="1" applyAlignment="1">
      <alignment vertical="center" wrapText="1"/>
    </xf>
    <xf numFmtId="10" fontId="3" fillId="35" borderId="13" xfId="1817" applyNumberFormat="1" applyFont="1" applyFill="1" applyBorder="1" applyAlignment="1">
      <alignment horizontal="center" vertical="center" wrapText="1"/>
    </xf>
    <xf numFmtId="0" fontId="21" fillId="63" borderId="13" xfId="1817" applyNumberFormat="1" applyFont="1" applyFill="1" applyBorder="1" applyAlignment="1">
      <alignment vertical="center" wrapText="1"/>
    </xf>
    <xf numFmtId="0" fontId="103" fillId="0" borderId="77" xfId="1817" applyNumberFormat="1" applyFont="1" applyFill="1" applyBorder="1" applyAlignment="1">
      <alignment vertical="center" wrapText="1"/>
    </xf>
    <xf numFmtId="0" fontId="3" fillId="35" borderId="13" xfId="1817" applyFont="1" applyFill="1" applyBorder="1" applyAlignment="1">
      <alignment horizontal="center" vertical="center" wrapText="1"/>
    </xf>
    <xf numFmtId="0" fontId="47" fillId="0" borderId="0" xfId="1817" applyNumberFormat="1" applyFont="1" applyFill="1" applyBorder="1" applyAlignment="1">
      <alignment vertical="center" wrapText="1"/>
    </xf>
    <xf numFmtId="15" fontId="3" fillId="35" borderId="13" xfId="1817" applyNumberFormat="1" applyFont="1" applyFill="1" applyBorder="1" applyAlignment="1">
      <alignment horizontal="center" vertical="center" wrapText="1"/>
    </xf>
    <xf numFmtId="0" fontId="103" fillId="0" borderId="78" xfId="1817" applyNumberFormat="1" applyFont="1" applyFill="1" applyBorder="1" applyAlignment="1">
      <alignment vertical="center" wrapText="1"/>
    </xf>
    <xf numFmtId="0" fontId="21" fillId="63" borderId="23" xfId="1817" applyNumberFormat="1" applyFont="1" applyFill="1" applyBorder="1" applyAlignment="1">
      <alignment horizontal="left" vertical="center" wrapText="1"/>
    </xf>
    <xf numFmtId="15" fontId="3" fillId="35" borderId="23" xfId="1817" applyNumberFormat="1" applyFont="1" applyFill="1" applyBorder="1" applyAlignment="1">
      <alignment horizontal="center" vertical="center" wrapText="1"/>
    </xf>
    <xf numFmtId="0" fontId="47" fillId="0" borderId="0" xfId="1817" applyNumberFormat="1" applyFont="1" applyFill="1" applyBorder="1" applyAlignment="1">
      <alignment horizontal="center" vertical="center" wrapText="1"/>
    </xf>
    <xf numFmtId="0" fontId="21" fillId="63" borderId="79" xfId="1817" applyNumberFormat="1" applyFont="1" applyFill="1" applyBorder="1" applyAlignment="1">
      <alignment vertical="center" wrapText="1"/>
    </xf>
    <xf numFmtId="7" fontId="3" fillId="35" borderId="79" xfId="2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vertical="center"/>
    </xf>
    <xf numFmtId="0" fontId="40" fillId="0" borderId="0" xfId="0" applyFont="1" applyFill="1"/>
    <xf numFmtId="0" fontId="40" fillId="0" borderId="0" xfId="0" applyFont="1" applyFill="1" applyBorder="1"/>
    <xf numFmtId="0" fontId="40" fillId="0" borderId="0" xfId="0" applyFont="1" applyFill="1" applyAlignment="1">
      <alignment vertical="top"/>
    </xf>
    <xf numFmtId="0" fontId="40" fillId="0" borderId="0" xfId="0" applyFont="1" applyAlignment="1">
      <alignment vertical="top"/>
    </xf>
    <xf numFmtId="0" fontId="40" fillId="0" borderId="0" xfId="0" applyFont="1" applyFill="1" applyBorder="1" applyAlignment="1">
      <alignment vertical="top"/>
    </xf>
    <xf numFmtId="0" fontId="51" fillId="0" borderId="0" xfId="0" applyFont="1"/>
    <xf numFmtId="0" fontId="40" fillId="0" borderId="0" xfId="0" applyFont="1" applyAlignment="1">
      <alignment horizontal="left" wrapText="1"/>
    </xf>
    <xf numFmtId="0" fontId="40" fillId="0" borderId="38" xfId="0" applyFont="1" applyBorder="1" applyAlignment="1">
      <alignment horizontal="center"/>
    </xf>
    <xf numFmtId="0" fontId="104" fillId="63" borderId="0" xfId="0" applyFont="1" applyFill="1" applyBorder="1" applyAlignment="1">
      <alignment horizontal="center" vertical="center" wrapText="1"/>
    </xf>
    <xf numFmtId="0" fontId="104" fillId="63" borderId="0" xfId="0" applyFont="1" applyFill="1" applyBorder="1" applyAlignment="1">
      <alignment horizontal="center" vertical="top" wrapText="1"/>
    </xf>
    <xf numFmtId="0" fontId="104" fillId="63" borderId="13" xfId="0" applyFont="1" applyFill="1" applyBorder="1" applyAlignment="1">
      <alignment horizontal="center" vertical="center" wrapText="1"/>
    </xf>
    <xf numFmtId="0" fontId="104" fillId="0" borderId="75" xfId="0" applyFont="1" applyFill="1" applyBorder="1" applyAlignment="1">
      <alignment vertical="center"/>
    </xf>
    <xf numFmtId="0" fontId="104" fillId="0" borderId="75" xfId="0" applyFont="1" applyFill="1" applyBorder="1" applyAlignment="1">
      <alignment vertical="center" wrapText="1"/>
    </xf>
    <xf numFmtId="0" fontId="104" fillId="0" borderId="75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vertical="center"/>
    </xf>
    <xf numFmtId="3" fontId="49" fillId="0" borderId="0" xfId="0" applyNumberFormat="1" applyFont="1" applyFill="1" applyBorder="1" applyAlignment="1">
      <alignment horizontal="right" vertical="center"/>
    </xf>
    <xf numFmtId="3" fontId="49" fillId="0" borderId="0" xfId="0" applyNumberFormat="1" applyFont="1" applyFill="1" applyBorder="1" applyAlignment="1">
      <alignment vertical="center"/>
    </xf>
    <xf numFmtId="3" fontId="40" fillId="0" borderId="0" xfId="3" applyNumberFormat="1" applyFont="1" applyFill="1" applyBorder="1" applyAlignment="1">
      <alignment horizontal="right" vertical="center"/>
    </xf>
    <xf numFmtId="3" fontId="49" fillId="0" borderId="0" xfId="3" applyNumberFormat="1" applyFont="1" applyFill="1" applyBorder="1" applyAlignment="1">
      <alignment horizontal="center" vertical="center"/>
    </xf>
    <xf numFmtId="3" fontId="40" fillId="0" borderId="0" xfId="3" applyNumberFormat="1" applyFont="1" applyFill="1" applyBorder="1" applyAlignment="1">
      <alignment horizontal="center" vertical="center"/>
    </xf>
    <xf numFmtId="0" fontId="49" fillId="0" borderId="75" xfId="0" applyFont="1" applyFill="1" applyBorder="1" applyAlignment="1">
      <alignment vertical="center"/>
    </xf>
    <xf numFmtId="0" fontId="40" fillId="0" borderId="75" xfId="0" applyFont="1" applyFill="1" applyBorder="1" applyAlignment="1"/>
    <xf numFmtId="0" fontId="49" fillId="0" borderId="75" xfId="0" applyFont="1" applyFill="1" applyBorder="1" applyAlignment="1"/>
    <xf numFmtId="3" fontId="40" fillId="0" borderId="75" xfId="0" applyNumberFormat="1" applyFont="1" applyFill="1" applyBorder="1" applyAlignment="1">
      <alignment horizontal="center"/>
    </xf>
    <xf numFmtId="3" fontId="40" fillId="0" borderId="75" xfId="3" applyNumberFormat="1" applyFont="1" applyFill="1" applyBorder="1" applyAlignment="1">
      <alignment horizontal="right" vertical="center"/>
    </xf>
    <xf numFmtId="3" fontId="49" fillId="0" borderId="75" xfId="3" applyNumberFormat="1" applyFont="1" applyFill="1" applyBorder="1" applyAlignment="1">
      <alignment horizontal="center" vertical="center"/>
    </xf>
    <xf numFmtId="3" fontId="40" fillId="0" borderId="75" xfId="3" applyNumberFormat="1" applyFont="1" applyFill="1" applyBorder="1" applyAlignment="1">
      <alignment horizontal="center" vertical="center"/>
    </xf>
    <xf numFmtId="3" fontId="104" fillId="0" borderId="0" xfId="0" applyNumberFormat="1" applyFont="1" applyFill="1" applyBorder="1" applyAlignment="1">
      <alignment horizontal="right" vertical="center"/>
    </xf>
    <xf numFmtId="4" fontId="40" fillId="0" borderId="0" xfId="0" applyNumberFormat="1" applyFont="1" applyAlignment="1">
      <alignment horizontal="center" vertical="center"/>
    </xf>
    <xf numFmtId="4" fontId="40" fillId="0" borderId="0" xfId="0" applyNumberFormat="1" applyFont="1" applyAlignment="1">
      <alignment vertical="center"/>
    </xf>
    <xf numFmtId="4" fontId="40" fillId="0" borderId="0" xfId="0" applyNumberFormat="1" applyFont="1" applyAlignment="1"/>
    <xf numFmtId="0" fontId="40" fillId="0" borderId="80" xfId="0" applyFont="1" applyFill="1" applyBorder="1" applyAlignment="1"/>
    <xf numFmtId="4" fontId="40" fillId="0" borderId="80" xfId="0" applyNumberFormat="1" applyFont="1" applyFill="1" applyBorder="1" applyAlignment="1">
      <alignment horizontal="right"/>
    </xf>
    <xf numFmtId="3" fontId="23" fillId="0" borderId="80" xfId="0" applyNumberFormat="1" applyFont="1" applyFill="1" applyBorder="1" applyAlignment="1">
      <alignment horizontal="right"/>
    </xf>
    <xf numFmtId="3" fontId="40" fillId="0" borderId="80" xfId="0" applyNumberFormat="1" applyFont="1" applyFill="1" applyBorder="1" applyAlignment="1">
      <alignment horizontal="right"/>
    </xf>
    <xf numFmtId="3" fontId="40" fillId="0" borderId="80" xfId="3" applyNumberFormat="1" applyFont="1" applyFill="1" applyBorder="1" applyAlignment="1">
      <alignment horizontal="right"/>
    </xf>
    <xf numFmtId="3" fontId="49" fillId="0" borderId="80" xfId="3" applyNumberFormat="1" applyFont="1" applyFill="1" applyBorder="1" applyAlignment="1">
      <alignment horizontal="center"/>
    </xf>
    <xf numFmtId="3" fontId="40" fillId="0" borderId="80" xfId="3" applyNumberFormat="1" applyFont="1" applyFill="1" applyBorder="1" applyAlignment="1">
      <alignment horizontal="center"/>
    </xf>
    <xf numFmtId="3" fontId="40" fillId="35" borderId="0" xfId="0" applyNumberFormat="1" applyFont="1" applyFill="1" applyBorder="1" applyAlignment="1">
      <alignment horizontal="right" vertical="center"/>
    </xf>
    <xf numFmtId="3" fontId="40" fillId="35" borderId="0" xfId="0" applyNumberFormat="1" applyFont="1" applyFill="1" applyBorder="1" applyAlignment="1">
      <alignment vertical="center"/>
    </xf>
    <xf numFmtId="3" fontId="40" fillId="35" borderId="0" xfId="3" applyNumberFormat="1" applyFont="1" applyFill="1" applyBorder="1" applyAlignment="1">
      <alignment horizontal="right" vertical="center"/>
    </xf>
    <xf numFmtId="3" fontId="49" fillId="35" borderId="0" xfId="3" applyNumberFormat="1" applyFont="1" applyFill="1" applyBorder="1" applyAlignment="1">
      <alignment horizontal="center" vertical="center"/>
    </xf>
    <xf numFmtId="3" fontId="40" fillId="35" borderId="0" xfId="3" applyNumberFormat="1" applyFont="1" applyFill="1" applyBorder="1" applyAlignment="1">
      <alignment horizontal="center" vertical="center"/>
    </xf>
    <xf numFmtId="0" fontId="40" fillId="0" borderId="10" xfId="0" applyFont="1" applyFill="1" applyBorder="1" applyAlignment="1"/>
    <xf numFmtId="3" fontId="40" fillId="0" borderId="10" xfId="0" applyNumberFormat="1" applyFont="1" applyFill="1" applyBorder="1" applyAlignment="1">
      <alignment horizontal="right"/>
    </xf>
    <xf numFmtId="3" fontId="40" fillId="0" borderId="10" xfId="3" applyNumberFormat="1" applyFont="1" applyFill="1" applyBorder="1" applyAlignment="1">
      <alignment horizontal="right"/>
    </xf>
    <xf numFmtId="3" fontId="49" fillId="0" borderId="10" xfId="3" applyNumberFormat="1" applyFont="1" applyFill="1" applyBorder="1" applyAlignment="1">
      <alignment horizontal="center"/>
    </xf>
    <xf numFmtId="166" fontId="40" fillId="0" borderId="10" xfId="3" applyNumberFormat="1" applyFont="1" applyFill="1" applyBorder="1" applyAlignment="1">
      <alignment horizontal="center"/>
    </xf>
    <xf numFmtId="3" fontId="23" fillId="35" borderId="0" xfId="0" applyNumberFormat="1" applyFont="1" applyFill="1" applyBorder="1" applyAlignment="1">
      <alignment vertical="center"/>
    </xf>
    <xf numFmtId="181" fontId="40" fillId="35" borderId="0" xfId="13" applyNumberFormat="1" applyFont="1" applyFill="1" applyBorder="1" applyAlignment="1">
      <alignment horizontal="center" vertical="center"/>
    </xf>
    <xf numFmtId="166" fontId="40" fillId="35" borderId="0" xfId="3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justify" vertical="center" wrapText="1"/>
    </xf>
    <xf numFmtId="4" fontId="40" fillId="0" borderId="0" xfId="0" applyNumberFormat="1" applyFont="1" applyFill="1" applyBorder="1" applyAlignment="1">
      <alignment vertical="center"/>
    </xf>
    <xf numFmtId="4" fontId="40" fillId="0" borderId="0" xfId="0" applyNumberFormat="1" applyFont="1" applyFill="1" applyBorder="1" applyAlignment="1">
      <alignment horizontal="right" vertical="center"/>
    </xf>
    <xf numFmtId="3" fontId="49" fillId="0" borderId="62" xfId="0" applyNumberFormat="1" applyFont="1" applyFill="1" applyBorder="1" applyAlignment="1">
      <alignment horizontal="right" vertical="center"/>
    </xf>
    <xf numFmtId="3" fontId="40" fillId="0" borderId="62" xfId="0" applyNumberFormat="1" applyFont="1" applyFill="1" applyBorder="1" applyAlignment="1">
      <alignment horizontal="right" vertical="center"/>
    </xf>
    <xf numFmtId="3" fontId="40" fillId="0" borderId="62" xfId="3" applyNumberFormat="1" applyFont="1" applyFill="1" applyBorder="1" applyAlignment="1">
      <alignment horizontal="right" vertical="center"/>
    </xf>
    <xf numFmtId="3" fontId="49" fillId="0" borderId="62" xfId="3" applyNumberFormat="1" applyFont="1" applyFill="1" applyBorder="1" applyAlignment="1">
      <alignment horizontal="center" vertical="center"/>
    </xf>
    <xf numFmtId="3" fontId="40" fillId="0" borderId="62" xfId="0" applyNumberFormat="1" applyFont="1" applyFill="1" applyBorder="1" applyAlignment="1">
      <alignment horizontal="center" vertical="center"/>
    </xf>
    <xf numFmtId="0" fontId="40" fillId="0" borderId="80" xfId="0" applyFont="1" applyFill="1" applyBorder="1" applyAlignment="1">
      <alignment vertical="center"/>
    </xf>
    <xf numFmtId="0" fontId="40" fillId="0" borderId="80" xfId="0" applyFont="1" applyFill="1" applyBorder="1" applyAlignment="1">
      <alignment horizontal="right" vertical="center"/>
    </xf>
    <xf numFmtId="3" fontId="40" fillId="0" borderId="80" xfId="0" applyNumberFormat="1" applyFont="1" applyFill="1" applyBorder="1" applyAlignment="1">
      <alignment vertical="center"/>
    </xf>
    <xf numFmtId="3" fontId="40" fillId="0" borderId="80" xfId="0" applyNumberFormat="1" applyFont="1" applyFill="1" applyBorder="1" applyAlignment="1">
      <alignment horizontal="right" vertical="center"/>
    </xf>
    <xf numFmtId="3" fontId="49" fillId="0" borderId="80" xfId="3" applyNumberFormat="1" applyFont="1" applyFill="1" applyBorder="1" applyAlignment="1">
      <alignment horizontal="center" vertical="center"/>
    </xf>
    <xf numFmtId="3" fontId="40" fillId="0" borderId="80" xfId="0" applyNumberFormat="1" applyFont="1" applyFill="1" applyBorder="1" applyAlignment="1">
      <alignment horizontal="center" vertical="center"/>
    </xf>
    <xf numFmtId="3" fontId="40" fillId="0" borderId="0" xfId="0" applyNumberFormat="1" applyFont="1" applyFill="1" applyBorder="1" applyAlignment="1">
      <alignment horizontal="right" vertical="center"/>
    </xf>
    <xf numFmtId="167" fontId="40" fillId="0" borderId="0" xfId="13" applyNumberFormat="1" applyFont="1" applyFill="1" applyBorder="1" applyAlignment="1">
      <alignment horizontal="right" vertical="center"/>
    </xf>
    <xf numFmtId="3" fontId="40" fillId="0" borderId="0" xfId="0" applyNumberFormat="1" applyFont="1" applyFill="1" applyBorder="1" applyAlignment="1">
      <alignment horizontal="center" vertical="center"/>
    </xf>
    <xf numFmtId="0" fontId="40" fillId="0" borderId="75" xfId="0" applyFont="1" applyFill="1" applyBorder="1" applyAlignment="1">
      <alignment vertical="center"/>
    </xf>
    <xf numFmtId="3" fontId="40" fillId="0" borderId="75" xfId="0" applyNumberFormat="1" applyFont="1" applyFill="1" applyBorder="1" applyAlignment="1">
      <alignment vertical="center"/>
    </xf>
    <xf numFmtId="3" fontId="40" fillId="0" borderId="75" xfId="0" applyNumberFormat="1" applyFont="1" applyFill="1" applyBorder="1" applyAlignment="1">
      <alignment horizontal="right" vertical="center"/>
    </xf>
    <xf numFmtId="2" fontId="40" fillId="0" borderId="75" xfId="0" applyNumberFormat="1" applyFont="1" applyFill="1" applyBorder="1" applyAlignment="1">
      <alignment vertical="center"/>
    </xf>
    <xf numFmtId="0" fontId="105" fillId="0" borderId="0" xfId="0" applyFont="1"/>
    <xf numFmtId="0" fontId="105" fillId="0" borderId="0" xfId="0" applyFont="1" applyFill="1"/>
    <xf numFmtId="0" fontId="105" fillId="0" borderId="0" xfId="0" applyFont="1" applyAlignment="1">
      <alignment vertical="center"/>
    </xf>
    <xf numFmtId="0" fontId="105" fillId="0" borderId="0" xfId="0" applyFont="1" applyFill="1" applyAlignment="1">
      <alignment vertical="center"/>
    </xf>
    <xf numFmtId="0" fontId="51" fillId="0" borderId="0" xfId="0" applyFont="1" applyFill="1" applyAlignment="1">
      <alignment horizontal="center" vertical="center" wrapText="1"/>
    </xf>
    <xf numFmtId="0" fontId="105" fillId="0" borderId="0" xfId="0" applyFont="1" applyFill="1" applyAlignment="1">
      <alignment horizontal="center" vertical="center"/>
    </xf>
    <xf numFmtId="0" fontId="105" fillId="0" borderId="38" xfId="0" applyFont="1" applyBorder="1" applyAlignment="1">
      <alignment horizontal="center" vertical="center"/>
    </xf>
    <xf numFmtId="0" fontId="20" fillId="63" borderId="10" xfId="0" applyFont="1" applyFill="1" applyBorder="1" applyAlignment="1">
      <alignment horizontal="center" wrapText="1"/>
    </xf>
    <xf numFmtId="0" fontId="20" fillId="63" borderId="0" xfId="0" applyFont="1" applyFill="1" applyBorder="1" applyAlignment="1">
      <alignment horizontal="center" wrapText="1"/>
    </xf>
    <xf numFmtId="0" fontId="20" fillId="0" borderId="0" xfId="0" applyFont="1" applyFill="1" applyAlignment="1">
      <alignment horizontal="center" vertical="top" wrapText="1"/>
    </xf>
    <xf numFmtId="0" fontId="20" fillId="63" borderId="23" xfId="0" applyFont="1" applyFill="1" applyBorder="1" applyAlignment="1">
      <alignment horizontal="center" vertical="top" wrapText="1"/>
    </xf>
    <xf numFmtId="0" fontId="20" fillId="63" borderId="0" xfId="0" applyFont="1" applyFill="1" applyBorder="1" applyAlignment="1">
      <alignment horizontal="right" vertical="center" wrapText="1"/>
    </xf>
    <xf numFmtId="0" fontId="20" fillId="63" borderId="0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0" fillId="0" borderId="75" xfId="0" applyFont="1" applyFill="1" applyBorder="1" applyAlignment="1">
      <alignment horizontal="center" vertical="center"/>
    </xf>
    <xf numFmtId="0" fontId="20" fillId="0" borderId="75" xfId="0" applyFont="1" applyFill="1" applyBorder="1" applyAlignment="1">
      <alignment horizontal="right" vertical="center" wrapText="1"/>
    </xf>
    <xf numFmtId="0" fontId="20" fillId="0" borderId="75" xfId="0" applyFont="1" applyFill="1" applyBorder="1" applyAlignment="1">
      <alignment horizontal="center" vertical="center" wrapText="1"/>
    </xf>
    <xf numFmtId="0" fontId="105" fillId="0" borderId="38" xfId="0" applyFont="1" applyFill="1" applyBorder="1" applyAlignment="1">
      <alignment vertical="center"/>
    </xf>
    <xf numFmtId="0" fontId="51" fillId="0" borderId="38" xfId="0" applyFont="1" applyFill="1" applyBorder="1" applyAlignment="1">
      <alignment horizontal="left" vertical="center"/>
    </xf>
    <xf numFmtId="3" fontId="51" fillId="0" borderId="38" xfId="0" applyNumberFormat="1" applyFont="1" applyFill="1" applyBorder="1" applyAlignment="1">
      <alignment vertical="center"/>
    </xf>
    <xf numFmtId="4" fontId="51" fillId="0" borderId="38" xfId="0" applyNumberFormat="1" applyFont="1" applyFill="1" applyBorder="1" applyAlignment="1">
      <alignment vertical="center"/>
    </xf>
    <xf numFmtId="2" fontId="20" fillId="0" borderId="38" xfId="3" applyNumberFormat="1" applyFont="1" applyFill="1" applyBorder="1" applyAlignment="1">
      <alignment horizontal="center" vertical="center"/>
    </xf>
    <xf numFmtId="182" fontId="51" fillId="0" borderId="38" xfId="3" applyNumberFormat="1" applyFont="1" applyFill="1" applyBorder="1" applyAlignment="1">
      <alignment horizontal="center" vertical="center"/>
    </xf>
    <xf numFmtId="0" fontId="105" fillId="0" borderId="75" xfId="0" applyFont="1" applyBorder="1" applyAlignment="1">
      <alignment vertical="center"/>
    </xf>
    <xf numFmtId="3" fontId="105" fillId="0" borderId="75" xfId="0" applyNumberFormat="1" applyFont="1" applyBorder="1" applyAlignment="1">
      <alignment horizontal="center" vertical="center"/>
    </xf>
    <xf numFmtId="3" fontId="105" fillId="0" borderId="75" xfId="0" applyNumberFormat="1" applyFont="1" applyBorder="1" applyAlignment="1">
      <alignment vertical="center"/>
    </xf>
    <xf numFmtId="4" fontId="105" fillId="0" borderId="75" xfId="0" applyNumberFormat="1" applyFont="1" applyBorder="1" applyAlignment="1">
      <alignment vertical="center"/>
    </xf>
    <xf numFmtId="0" fontId="105" fillId="0" borderId="75" xfId="0" applyFont="1" applyBorder="1" applyAlignment="1">
      <alignment horizontal="center" vertical="center"/>
    </xf>
    <xf numFmtId="4" fontId="51" fillId="0" borderId="0" xfId="3" applyNumberFormat="1" applyFont="1" applyFill="1" applyAlignment="1">
      <alignment horizontal="center" vertical="center"/>
    </xf>
    <xf numFmtId="0" fontId="51" fillId="0" borderId="75" xfId="0" applyFont="1" applyFill="1" applyBorder="1" applyAlignment="1"/>
    <xf numFmtId="0" fontId="105" fillId="0" borderId="75" xfId="0" applyFont="1" applyFill="1" applyBorder="1" applyAlignment="1"/>
    <xf numFmtId="3" fontId="105" fillId="0" borderId="75" xfId="0" applyNumberFormat="1" applyFont="1" applyFill="1" applyBorder="1" applyAlignment="1">
      <alignment horizontal="right"/>
    </xf>
    <xf numFmtId="4" fontId="105" fillId="0" borderId="75" xfId="0" applyNumberFormat="1" applyFont="1" applyFill="1" applyBorder="1" applyAlignment="1">
      <alignment horizontal="right"/>
    </xf>
    <xf numFmtId="3" fontId="51" fillId="0" borderId="75" xfId="0" applyNumberFormat="1" applyFont="1" applyFill="1" applyBorder="1" applyAlignment="1"/>
    <xf numFmtId="2" fontId="20" fillId="0" borderId="75" xfId="13" applyNumberFormat="1" applyFont="1" applyFill="1" applyBorder="1" applyAlignment="1">
      <alignment horizontal="center"/>
    </xf>
    <xf numFmtId="182" fontId="51" fillId="0" borderId="75" xfId="3" applyNumberFormat="1" applyFont="1" applyFill="1" applyBorder="1" applyAlignment="1">
      <alignment horizontal="center"/>
    </xf>
    <xf numFmtId="0" fontId="105" fillId="0" borderId="0" xfId="0" applyFont="1" applyFill="1" applyAlignment="1">
      <alignment horizontal="center"/>
    </xf>
    <xf numFmtId="0" fontId="105" fillId="0" borderId="0" xfId="0" applyFont="1" applyAlignment="1"/>
    <xf numFmtId="0" fontId="105" fillId="35" borderId="0" xfId="0" applyFont="1" applyFill="1" applyBorder="1" applyAlignment="1">
      <alignment vertical="center"/>
    </xf>
    <xf numFmtId="3" fontId="105" fillId="35" borderId="0" xfId="13" applyNumberFormat="1" applyFont="1" applyFill="1" applyBorder="1" applyAlignment="1">
      <alignment vertical="center"/>
    </xf>
    <xf numFmtId="3" fontId="105" fillId="35" borderId="0" xfId="13" applyNumberFormat="1" applyFont="1" applyFill="1" applyBorder="1" applyAlignment="1">
      <alignment horizontal="right" vertical="center"/>
    </xf>
    <xf numFmtId="4" fontId="105" fillId="35" borderId="0" xfId="13" applyNumberFormat="1" applyFont="1" applyFill="1" applyBorder="1" applyAlignment="1">
      <alignment vertical="center"/>
    </xf>
    <xf numFmtId="3" fontId="105" fillId="35" borderId="0" xfId="0" applyNumberFormat="1" applyFont="1" applyFill="1" applyBorder="1" applyAlignment="1">
      <alignment vertical="center"/>
    </xf>
    <xf numFmtId="2" fontId="106" fillId="35" borderId="0" xfId="13" applyNumberFormat="1" applyFont="1" applyFill="1" applyBorder="1" applyAlignment="1">
      <alignment horizontal="center" vertical="center"/>
    </xf>
    <xf numFmtId="3" fontId="105" fillId="35" borderId="0" xfId="0" applyNumberFormat="1" applyFont="1" applyFill="1" applyBorder="1" applyAlignment="1">
      <alignment horizontal="right" vertical="center"/>
    </xf>
    <xf numFmtId="182" fontId="105" fillId="35" borderId="0" xfId="3" applyNumberFormat="1" applyFont="1" applyFill="1" applyBorder="1" applyAlignment="1">
      <alignment horizontal="center" vertical="center"/>
    </xf>
    <xf numFmtId="43" fontId="51" fillId="0" borderId="0" xfId="13" applyNumberFormat="1" applyFont="1" applyFill="1" applyAlignment="1">
      <alignment horizontal="center" vertical="center"/>
    </xf>
    <xf numFmtId="0" fontId="105" fillId="35" borderId="0" xfId="0" applyFont="1" applyFill="1" applyBorder="1" applyAlignment="1">
      <alignment vertical="center" wrapText="1"/>
    </xf>
    <xf numFmtId="4" fontId="105" fillId="35" borderId="0" xfId="0" applyNumberFormat="1" applyFont="1" applyFill="1" applyBorder="1" applyAlignment="1">
      <alignment vertical="center"/>
    </xf>
    <xf numFmtId="2" fontId="106" fillId="35" borderId="0" xfId="13" applyNumberFormat="1" applyFont="1" applyFill="1" applyBorder="1" applyAlignment="1">
      <alignment horizontal="right" vertical="center"/>
    </xf>
    <xf numFmtId="3" fontId="105" fillId="0" borderId="75" xfId="0" applyNumberFormat="1" applyFont="1" applyFill="1" applyBorder="1" applyAlignment="1"/>
    <xf numFmtId="2" fontId="106" fillId="0" borderId="75" xfId="13" applyNumberFormat="1" applyFont="1" applyFill="1" applyBorder="1" applyAlignment="1">
      <alignment horizontal="right"/>
    </xf>
    <xf numFmtId="182" fontId="105" fillId="0" borderId="75" xfId="3" applyNumberFormat="1" applyFont="1" applyFill="1" applyBorder="1" applyAlignment="1">
      <alignment horizontal="center" vertical="center"/>
    </xf>
    <xf numFmtId="43" fontId="51" fillId="0" borderId="0" xfId="13" applyNumberFormat="1" applyFont="1" applyFill="1" applyAlignment="1">
      <alignment horizontal="center"/>
    </xf>
    <xf numFmtId="1" fontId="105" fillId="0" borderId="38" xfId="0" applyNumberFormat="1" applyFont="1" applyFill="1" applyBorder="1" applyAlignment="1">
      <alignment vertical="center"/>
    </xf>
    <xf numFmtId="0" fontId="105" fillId="0" borderId="38" xfId="0" applyFont="1" applyFill="1" applyBorder="1" applyAlignment="1">
      <alignment horizontal="right" vertical="center"/>
    </xf>
    <xf numFmtId="3" fontId="105" fillId="0" borderId="38" xfId="0" applyNumberFormat="1" applyFont="1" applyFill="1" applyBorder="1" applyAlignment="1">
      <alignment vertical="center"/>
    </xf>
    <xf numFmtId="2" fontId="106" fillId="0" borderId="38" xfId="13" applyNumberFormat="1" applyFont="1" applyFill="1" applyBorder="1" applyAlignment="1">
      <alignment horizontal="right" vertical="center"/>
    </xf>
    <xf numFmtId="3" fontId="105" fillId="0" borderId="38" xfId="0" applyNumberFormat="1" applyFont="1" applyFill="1" applyBorder="1" applyAlignment="1">
      <alignment horizontal="right" vertical="center"/>
    </xf>
    <xf numFmtId="182" fontId="105" fillId="0" borderId="38" xfId="3" applyNumberFormat="1" applyFont="1" applyFill="1" applyBorder="1" applyAlignment="1">
      <alignment horizontal="center" vertical="center"/>
    </xf>
    <xf numFmtId="0" fontId="105" fillId="0" borderId="75" xfId="0" applyFont="1" applyFill="1" applyBorder="1"/>
    <xf numFmtId="43" fontId="51" fillId="0" borderId="75" xfId="13" applyNumberFormat="1" applyFont="1" applyFill="1" applyBorder="1" applyAlignment="1">
      <alignment horizontal="center"/>
    </xf>
    <xf numFmtId="0" fontId="105" fillId="0" borderId="75" xfId="0" applyNumberFormat="1" applyFont="1" applyFill="1" applyBorder="1"/>
    <xf numFmtId="43" fontId="25" fillId="0" borderId="0" xfId="13" applyNumberFormat="1" applyFont="1" applyFill="1" applyAlignment="1">
      <alignment horizontal="center" vertical="center"/>
    </xf>
    <xf numFmtId="43" fontId="25" fillId="0" borderId="0" xfId="13" applyNumberFormat="1" applyFont="1" applyFill="1" applyAlignment="1">
      <alignment horizontal="center"/>
    </xf>
    <xf numFmtId="4" fontId="7" fillId="0" borderId="38" xfId="1817" applyNumberFormat="1" applyFont="1" applyFill="1" applyBorder="1" applyAlignment="1">
      <alignment horizontal="center" vertical="center" wrapText="1"/>
    </xf>
    <xf numFmtId="4" fontId="7" fillId="0" borderId="38" xfId="1817" applyNumberFormat="1" applyFont="1" applyFill="1" applyBorder="1" applyAlignment="1">
      <alignment horizontal="center" wrapText="1"/>
    </xf>
    <xf numFmtId="43" fontId="7" fillId="0" borderId="38" xfId="13" applyFont="1" applyFill="1" applyBorder="1" applyAlignment="1">
      <alignment horizontal="center" vertical="center" wrapText="1"/>
    </xf>
    <xf numFmtId="4" fontId="7" fillId="63" borderId="0" xfId="1817" applyNumberFormat="1" applyFont="1" applyFill="1" applyBorder="1" applyAlignment="1">
      <alignment horizontal="center" vertical="center" wrapText="1"/>
    </xf>
    <xf numFmtId="4" fontId="7" fillId="0" borderId="75" xfId="1817" applyNumberFormat="1" applyFont="1" applyFill="1" applyBorder="1" applyAlignment="1">
      <alignment horizontal="center" vertical="center" wrapText="1"/>
    </xf>
    <xf numFmtId="4" fontId="3" fillId="0" borderId="75" xfId="1817" applyNumberFormat="1" applyFill="1" applyBorder="1" applyAlignment="1">
      <alignment horizontal="center" vertical="center" wrapText="1"/>
    </xf>
    <xf numFmtId="43" fontId="8" fillId="0" borderId="75" xfId="13" applyFont="1" applyFill="1" applyBorder="1" applyAlignment="1">
      <alignment horizontal="center" vertical="center" wrapText="1"/>
    </xf>
    <xf numFmtId="4" fontId="4" fillId="0" borderId="38" xfId="1817" applyNumberFormat="1" applyFont="1" applyBorder="1" applyAlignment="1">
      <alignment vertical="center" wrapText="1"/>
    </xf>
    <xf numFmtId="3" fontId="7" fillId="0" borderId="38" xfId="1817" applyNumberFormat="1" applyFont="1" applyBorder="1" applyAlignment="1">
      <alignment horizontal="right" vertical="center"/>
    </xf>
    <xf numFmtId="4" fontId="8" fillId="0" borderId="75" xfId="1817" applyNumberFormat="1" applyFont="1" applyBorder="1"/>
    <xf numFmtId="3" fontId="3" fillId="0" borderId="75" xfId="1817" applyNumberFormat="1" applyFont="1" applyBorder="1"/>
    <xf numFmtId="3" fontId="8" fillId="0" borderId="75" xfId="1817" applyNumberFormat="1" applyFont="1" applyBorder="1"/>
    <xf numFmtId="3" fontId="8" fillId="0" borderId="75" xfId="13" applyNumberFormat="1" applyFont="1" applyBorder="1" applyAlignment="1">
      <alignment horizontal="right"/>
    </xf>
    <xf numFmtId="0" fontId="26" fillId="35" borderId="0" xfId="0" applyFont="1" applyFill="1"/>
    <xf numFmtId="3" fontId="26" fillId="35" borderId="0" xfId="13" applyNumberFormat="1" applyFont="1" applyFill="1"/>
    <xf numFmtId="0" fontId="26" fillId="35" borderId="0" xfId="0" applyFont="1" applyFill="1" applyBorder="1" applyAlignment="1">
      <alignment wrapText="1"/>
    </xf>
    <xf numFmtId="3" fontId="26" fillId="35" borderId="0" xfId="13" applyNumberFormat="1" applyFont="1" applyFill="1" applyBorder="1"/>
    <xf numFmtId="0" fontId="40" fillId="0" borderId="75" xfId="0" applyFont="1" applyBorder="1"/>
    <xf numFmtId="3" fontId="26" fillId="0" borderId="75" xfId="13" applyNumberFormat="1" applyFont="1" applyBorder="1"/>
    <xf numFmtId="0" fontId="7" fillId="0" borderId="38" xfId="49" applyFont="1" applyBorder="1" applyAlignment="1">
      <alignment horizontal="center" vertical="center" wrapText="1"/>
    </xf>
    <xf numFmtId="0" fontId="4" fillId="63" borderId="0" xfId="49" applyFont="1" applyFill="1" applyBorder="1" applyAlignment="1">
      <alignment horizontal="center" vertical="center"/>
    </xf>
    <xf numFmtId="0" fontId="48" fillId="63" borderId="0" xfId="1817" applyFont="1" applyFill="1" applyBorder="1" applyAlignment="1">
      <alignment vertical="center" wrapText="1"/>
    </xf>
    <xf numFmtId="0" fontId="4" fillId="63" borderId="0" xfId="1817" applyFont="1" applyFill="1" applyBorder="1" applyAlignment="1">
      <alignment horizontal="center" vertical="center"/>
    </xf>
    <xf numFmtId="0" fontId="4" fillId="63" borderId="10" xfId="1817" applyFont="1" applyFill="1" applyBorder="1" applyAlignment="1">
      <alignment vertical="center" wrapText="1"/>
    </xf>
    <xf numFmtId="0" fontId="103" fillId="0" borderId="0" xfId="1817" applyFont="1" applyFill="1" applyBorder="1" applyAlignment="1">
      <alignment vertical="center" wrapText="1"/>
    </xf>
    <xf numFmtId="39" fontId="8" fillId="35" borderId="10" xfId="1886" applyFont="1" applyFill="1" applyBorder="1" applyAlignment="1">
      <alignment horizontal="left" vertical="center" wrapText="1"/>
    </xf>
    <xf numFmtId="0" fontId="4" fillId="63" borderId="13" xfId="1817" applyFont="1" applyFill="1" applyBorder="1" applyAlignment="1">
      <alignment vertical="center" wrapText="1"/>
    </xf>
    <xf numFmtId="7" fontId="8" fillId="35" borderId="13" xfId="1886" applyNumberFormat="1" applyFont="1" applyFill="1" applyBorder="1" applyAlignment="1">
      <alignment horizontal="left" vertical="center" wrapText="1"/>
    </xf>
    <xf numFmtId="0" fontId="8" fillId="35" borderId="13" xfId="1817" applyFont="1" applyFill="1" applyBorder="1" applyAlignment="1">
      <alignment horizontal="left" vertical="center" wrapText="1"/>
    </xf>
    <xf numFmtId="0" fontId="4" fillId="63" borderId="13" xfId="1817" applyNumberFormat="1" applyFont="1" applyFill="1" applyBorder="1" applyAlignment="1">
      <alignment vertical="center" wrapText="1"/>
    </xf>
    <xf numFmtId="0" fontId="103" fillId="0" borderId="0" xfId="1817" applyNumberFormat="1" applyFont="1" applyFill="1" applyBorder="1" applyAlignment="1">
      <alignment vertical="center" wrapText="1"/>
    </xf>
    <xf numFmtId="49" fontId="8" fillId="35" borderId="13" xfId="1817" applyNumberFormat="1" applyFont="1" applyFill="1" applyBorder="1" applyAlignment="1">
      <alignment horizontal="left" vertical="center" wrapText="1"/>
    </xf>
    <xf numFmtId="39" fontId="8" fillId="35" borderId="13" xfId="1886" applyFont="1" applyFill="1" applyBorder="1" applyAlignment="1">
      <alignment horizontal="left" vertical="center" wrapText="1"/>
    </xf>
    <xf numFmtId="0" fontId="4" fillId="63" borderId="13" xfId="1817" applyNumberFormat="1" applyFont="1" applyFill="1" applyBorder="1" applyAlignment="1">
      <alignment horizontal="left" vertical="center" wrapText="1"/>
    </xf>
    <xf numFmtId="0" fontId="8" fillId="35" borderId="13" xfId="49" applyFont="1" applyFill="1" applyBorder="1" applyAlignment="1">
      <alignment horizontal="left" vertical="center" wrapText="1"/>
    </xf>
    <xf numFmtId="0" fontId="35" fillId="0" borderId="0" xfId="0" applyFont="1" applyFill="1" applyAlignment="1">
      <alignment horizontal="left" wrapText="1"/>
    </xf>
    <xf numFmtId="0" fontId="31" fillId="0" borderId="0" xfId="0" applyFont="1" applyFill="1" applyAlignment="1">
      <alignment horizontal="left" wrapText="1"/>
    </xf>
    <xf numFmtId="0" fontId="40" fillId="0" borderId="38" xfId="0" applyFont="1" applyFill="1" applyBorder="1" applyAlignment="1">
      <alignment vertical="center"/>
    </xf>
    <xf numFmtId="0" fontId="4" fillId="63" borderId="0" xfId="1817" applyFont="1" applyFill="1" applyBorder="1" applyAlignment="1">
      <alignment horizontal="center" vertical="center" wrapText="1"/>
    </xf>
    <xf numFmtId="43" fontId="4" fillId="63" borderId="0" xfId="13" applyFont="1" applyFill="1" applyBorder="1" applyAlignment="1">
      <alignment horizontal="center" vertical="center" wrapText="1"/>
    </xf>
    <xf numFmtId="0" fontId="4" fillId="0" borderId="75" xfId="1817" applyFont="1" applyFill="1" applyBorder="1" applyAlignment="1">
      <alignment vertical="center" wrapText="1"/>
    </xf>
    <xf numFmtId="0" fontId="3" fillId="0" borderId="0" xfId="1817" applyFont="1" applyBorder="1"/>
    <xf numFmtId="0" fontId="3" fillId="0" borderId="0" xfId="1817" applyFont="1" applyFill="1" applyBorder="1"/>
    <xf numFmtId="0" fontId="3" fillId="0" borderId="0" xfId="1817" applyFont="1" applyBorder="1" applyAlignment="1">
      <alignment horizontal="center"/>
    </xf>
    <xf numFmtId="0" fontId="3" fillId="35" borderId="81" xfId="1817" applyFont="1" applyFill="1" applyBorder="1" applyAlignment="1">
      <alignment horizontal="center" vertical="center" wrapText="1"/>
    </xf>
    <xf numFmtId="37" fontId="3" fillId="35" borderId="81" xfId="1886" applyNumberFormat="1" applyFont="1" applyFill="1" applyBorder="1" applyAlignment="1">
      <alignment horizontal="center" vertical="center"/>
    </xf>
    <xf numFmtId="0" fontId="3" fillId="35" borderId="81" xfId="1817" applyFont="1" applyFill="1" applyBorder="1" applyAlignment="1">
      <alignment horizontal="left" vertical="center"/>
    </xf>
    <xf numFmtId="167" fontId="3" fillId="35" borderId="81" xfId="13" applyNumberFormat="1" applyFont="1" applyFill="1" applyBorder="1" applyAlignment="1">
      <alignment horizontal="center" vertical="center"/>
    </xf>
    <xf numFmtId="0" fontId="3" fillId="35" borderId="82" xfId="1817" applyFont="1" applyFill="1" applyBorder="1" applyAlignment="1">
      <alignment horizontal="center" vertical="center" wrapText="1"/>
    </xf>
    <xf numFmtId="37" fontId="3" fillId="35" borderId="82" xfId="1886" applyNumberFormat="1" applyFont="1" applyFill="1" applyBorder="1" applyAlignment="1">
      <alignment horizontal="center" vertical="center"/>
    </xf>
    <xf numFmtId="0" fontId="3" fillId="35" borderId="82" xfId="1817" applyFont="1" applyFill="1" applyBorder="1" applyAlignment="1">
      <alignment horizontal="left" vertical="center"/>
    </xf>
    <xf numFmtId="167" fontId="3" fillId="35" borderId="82" xfId="13" applyNumberFormat="1" applyFont="1" applyFill="1" applyBorder="1" applyAlignment="1">
      <alignment horizontal="center" vertical="center"/>
    </xf>
    <xf numFmtId="0" fontId="3" fillId="63" borderId="83" xfId="1817" applyFont="1" applyFill="1" applyBorder="1" applyAlignment="1">
      <alignment horizontal="center" vertical="center" wrapText="1"/>
    </xf>
    <xf numFmtId="37" fontId="3" fillId="63" borderId="62" xfId="1886" applyNumberFormat="1" applyFont="1" applyFill="1" applyBorder="1" applyAlignment="1">
      <alignment horizontal="center" vertical="center"/>
    </xf>
    <xf numFmtId="0" fontId="21" fillId="63" borderId="84" xfId="1817" applyFont="1" applyFill="1" applyBorder="1" applyAlignment="1">
      <alignment horizontal="right" vertical="center"/>
    </xf>
    <xf numFmtId="167" fontId="21" fillId="63" borderId="85" xfId="13" applyNumberFormat="1" applyFont="1" applyFill="1" applyBorder="1" applyAlignment="1">
      <alignment horizontal="center" vertical="center"/>
    </xf>
    <xf numFmtId="4" fontId="4" fillId="0" borderId="38" xfId="1817" applyNumberFormat="1" applyFont="1" applyBorder="1" applyAlignment="1">
      <alignment wrapText="1"/>
    </xf>
    <xf numFmtId="0" fontId="26" fillId="35" borderId="0" xfId="0" applyFont="1" applyFill="1" applyBorder="1"/>
    <xf numFmtId="4" fontId="26" fillId="0" borderId="75" xfId="13" applyNumberFormat="1" applyFont="1" applyBorder="1"/>
    <xf numFmtId="0" fontId="31" fillId="0" borderId="0" xfId="0" applyFont="1" applyBorder="1" applyAlignment="1">
      <alignment horizontal="left" vertical="center" wrapText="1"/>
    </xf>
    <xf numFmtId="4" fontId="26" fillId="0" borderId="0" xfId="13" applyNumberFormat="1" applyFont="1"/>
    <xf numFmtId="0" fontId="4" fillId="63" borderId="0" xfId="0" applyFont="1" applyFill="1" applyBorder="1" applyAlignment="1">
      <alignment horizontal="center" vertical="center" wrapText="1"/>
    </xf>
    <xf numFmtId="0" fontId="4" fillId="0" borderId="7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168" fontId="4" fillId="0" borderId="0" xfId="0" applyNumberFormat="1" applyFont="1" applyFill="1" applyBorder="1" applyAlignment="1">
      <alignment horizontal="right" vertical="center" wrapText="1"/>
    </xf>
    <xf numFmtId="168" fontId="5" fillId="0" borderId="75" xfId="0" applyNumberFormat="1" applyFont="1" applyFill="1" applyBorder="1" applyAlignment="1">
      <alignment horizontal="center" vertical="center" wrapText="1"/>
    </xf>
    <xf numFmtId="168" fontId="4" fillId="0" borderId="75" xfId="0" applyNumberFormat="1" applyFont="1" applyFill="1" applyBorder="1" applyAlignment="1">
      <alignment horizontal="right" vertical="center" wrapText="1"/>
    </xf>
    <xf numFmtId="0" fontId="4" fillId="0" borderId="62" xfId="0" applyFont="1" applyFill="1" applyBorder="1" applyAlignment="1">
      <alignment horizontal="left" vertical="center" wrapText="1"/>
    </xf>
    <xf numFmtId="168" fontId="4" fillId="0" borderId="62" xfId="0" applyNumberFormat="1" applyFont="1" applyFill="1" applyBorder="1" applyAlignment="1">
      <alignment horizontal="right" vertical="center" wrapText="1"/>
    </xf>
    <xf numFmtId="43" fontId="40" fillId="0" borderId="0" xfId="13" applyFont="1"/>
    <xf numFmtId="0" fontId="5" fillId="35" borderId="0" xfId="0" applyFont="1" applyFill="1" applyBorder="1" applyAlignment="1">
      <alignment horizontal="left" vertical="center" wrapText="1"/>
    </xf>
    <xf numFmtId="168" fontId="5" fillId="35" borderId="0" xfId="0" applyNumberFormat="1" applyFont="1" applyFill="1" applyBorder="1" applyAlignment="1">
      <alignment horizontal="right" vertical="center" wrapText="1"/>
    </xf>
    <xf numFmtId="43" fontId="52" fillId="0" borderId="0" xfId="13" applyFont="1"/>
    <xf numFmtId="0" fontId="5" fillId="0" borderId="0" xfId="0" applyFont="1" applyBorder="1"/>
    <xf numFmtId="168" fontId="5" fillId="0" borderId="0" xfId="1697" applyNumberFormat="1" applyFont="1" applyBorder="1" applyAlignment="1">
      <alignment horizontal="right" vertical="center" wrapText="1"/>
    </xf>
    <xf numFmtId="168" fontId="5" fillId="0" borderId="0" xfId="0" applyNumberFormat="1" applyFont="1" applyBorder="1" applyAlignment="1">
      <alignment horizontal="right"/>
    </xf>
    <xf numFmtId="0" fontId="4" fillId="0" borderId="38" xfId="0" applyFont="1" applyFill="1" applyBorder="1" applyAlignment="1">
      <alignment horizontal="left" vertical="center" wrapText="1"/>
    </xf>
    <xf numFmtId="168" fontId="4" fillId="0" borderId="38" xfId="0" applyNumberFormat="1" applyFont="1" applyFill="1" applyBorder="1" applyAlignment="1">
      <alignment horizontal="right" vertical="center" wrapText="1"/>
    </xf>
    <xf numFmtId="0" fontId="4" fillId="0" borderId="10" xfId="0" applyFont="1" applyFill="1" applyBorder="1" applyAlignment="1">
      <alignment horizontal="left" vertical="center" wrapText="1"/>
    </xf>
    <xf numFmtId="168" fontId="4" fillId="0" borderId="10" xfId="0" applyNumberFormat="1" applyFont="1" applyFill="1" applyBorder="1" applyAlignment="1">
      <alignment horizontal="right" vertical="center" wrapText="1"/>
    </xf>
    <xf numFmtId="0" fontId="8" fillId="0" borderId="0" xfId="0" applyFont="1" applyBorder="1"/>
    <xf numFmtId="174" fontId="8" fillId="0" borderId="0" xfId="1697" applyNumberFormat="1" applyFont="1" applyBorder="1" applyAlignment="1">
      <alignment horizontal="right" vertical="center" wrapText="1"/>
    </xf>
    <xf numFmtId="174" fontId="8" fillId="0" borderId="0" xfId="0" applyNumberFormat="1" applyFont="1" applyBorder="1" applyAlignment="1">
      <alignment horizontal="right"/>
    </xf>
    <xf numFmtId="0" fontId="7" fillId="0" borderId="38" xfId="0" applyFont="1" applyFill="1" applyBorder="1" applyAlignment="1">
      <alignment horizontal="right" vertical="center"/>
    </xf>
    <xf numFmtId="43" fontId="7" fillId="0" borderId="38" xfId="0" applyNumberFormat="1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43" fontId="0" fillId="0" borderId="0" xfId="13" applyFont="1"/>
    <xf numFmtId="0" fontId="3" fillId="0" borderId="0" xfId="0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108" fillId="0" borderId="0" xfId="0" applyFont="1" applyBorder="1" applyAlignment="1">
      <alignment vertical="center" wrapText="1"/>
    </xf>
    <xf numFmtId="43" fontId="0" fillId="0" borderId="0" xfId="13" applyFont="1" applyAlignment="1">
      <alignment vertical="center" wrapText="1"/>
    </xf>
    <xf numFmtId="0" fontId="0" fillId="0" borderId="0" xfId="0" applyAlignment="1">
      <alignment vertical="center" wrapText="1"/>
    </xf>
    <xf numFmtId="4" fontId="108" fillId="0" borderId="0" xfId="0" applyNumberFormat="1" applyFont="1" applyBorder="1" applyAlignment="1">
      <alignment vertical="center" wrapText="1"/>
    </xf>
    <xf numFmtId="3" fontId="4" fillId="0" borderId="38" xfId="1817" applyNumberFormat="1" applyFont="1" applyBorder="1" applyAlignment="1">
      <alignment wrapText="1"/>
    </xf>
    <xf numFmtId="3" fontId="0" fillId="0" borderId="0" xfId="13" applyNumberFormat="1" applyFont="1"/>
    <xf numFmtId="4" fontId="0" fillId="0" borderId="0" xfId="0" applyNumberFormat="1"/>
    <xf numFmtId="3" fontId="26" fillId="35" borderId="0" xfId="0" applyNumberFormat="1" applyFont="1" applyFill="1"/>
    <xf numFmtId="3" fontId="40" fillId="0" borderId="75" xfId="0" applyNumberFormat="1" applyFont="1" applyBorder="1"/>
    <xf numFmtId="43" fontId="0" fillId="0" borderId="0" xfId="13" applyFont="1" applyAlignment="1">
      <alignment horizontal="right"/>
    </xf>
    <xf numFmtId="0" fontId="3" fillId="0" borderId="75" xfId="4" applyBorder="1"/>
    <xf numFmtId="0" fontId="8" fillId="0" borderId="34" xfId="4" applyFont="1" applyBorder="1"/>
    <xf numFmtId="3" fontId="8" fillId="0" borderId="0" xfId="4" applyNumberFormat="1" applyFont="1" applyBorder="1"/>
    <xf numFmtId="3" fontId="8" fillId="0" borderId="30" xfId="4" applyNumberFormat="1" applyFont="1" applyBorder="1"/>
    <xf numFmtId="3" fontId="8" fillId="0" borderId="10" xfId="4" applyNumberFormat="1" applyFont="1" applyBorder="1"/>
    <xf numFmtId="3" fontId="8" fillId="0" borderId="0" xfId="4" applyNumberFormat="1" applyFont="1" applyFill="1" applyBorder="1"/>
    <xf numFmtId="0" fontId="8" fillId="0" borderId="0" xfId="4" applyFont="1" applyBorder="1" applyAlignment="1">
      <alignment wrapText="1"/>
    </xf>
    <xf numFmtId="3" fontId="8" fillId="0" borderId="41" xfId="4" applyNumberFormat="1" applyFont="1" applyBorder="1"/>
    <xf numFmtId="3" fontId="8" fillId="0" borderId="88" xfId="4" applyNumberFormat="1" applyFont="1" applyBorder="1"/>
    <xf numFmtId="3" fontId="8" fillId="0" borderId="42" xfId="4" applyNumberFormat="1" applyFont="1" applyBorder="1"/>
    <xf numFmtId="3" fontId="8" fillId="0" borderId="0" xfId="4" applyNumberFormat="1" applyFont="1" applyBorder="1" applyAlignment="1">
      <alignment horizontal="left"/>
    </xf>
    <xf numFmtId="0" fontId="8" fillId="0" borderId="30" xfId="4" applyFont="1" applyBorder="1"/>
    <xf numFmtId="0" fontId="8" fillId="0" borderId="33" xfId="4" applyFont="1" applyBorder="1"/>
    <xf numFmtId="3" fontId="8" fillId="0" borderId="75" xfId="4" applyNumberFormat="1" applyFont="1" applyBorder="1"/>
    <xf numFmtId="3" fontId="8" fillId="0" borderId="75" xfId="4" applyNumberFormat="1" applyFont="1" applyBorder="1" applyAlignment="1">
      <alignment horizontal="left"/>
    </xf>
    <xf numFmtId="0" fontId="8" fillId="0" borderId="75" xfId="4" applyFont="1" applyBorder="1"/>
    <xf numFmtId="0" fontId="8" fillId="0" borderId="26" xfId="4" applyFont="1" applyBorder="1"/>
    <xf numFmtId="17" fontId="7" fillId="0" borderId="12" xfId="4" applyNumberFormat="1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14" fillId="0" borderId="23" xfId="4" applyFont="1" applyBorder="1"/>
    <xf numFmtId="0" fontId="14" fillId="0" borderId="0" xfId="4" applyFo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7" fillId="0" borderId="11" xfId="4" applyFont="1" applyBorder="1" applyAlignment="1">
      <alignment horizontal="center" vertical="center"/>
    </xf>
    <xf numFmtId="0" fontId="3" fillId="0" borderId="17" xfId="4" applyBorder="1" applyAlignment="1">
      <alignment horizontal="center" vertical="center"/>
    </xf>
    <xf numFmtId="0" fontId="3" fillId="0" borderId="19" xfId="4" applyBorder="1" applyAlignment="1">
      <alignment horizontal="center" vertical="center"/>
    </xf>
    <xf numFmtId="0" fontId="7" fillId="0" borderId="12" xfId="4" applyFont="1" applyBorder="1" applyAlignment="1">
      <alignment horizontal="center"/>
    </xf>
    <xf numFmtId="0" fontId="7" fillId="0" borderId="13" xfId="4" applyFont="1" applyBorder="1" applyAlignment="1">
      <alignment horizontal="center"/>
    </xf>
    <xf numFmtId="0" fontId="7" fillId="0" borderId="16" xfId="4" applyFont="1" applyBorder="1" applyAlignment="1">
      <alignment horizontal="center"/>
    </xf>
    <xf numFmtId="0" fontId="7" fillId="0" borderId="11" xfId="4" applyFont="1" applyBorder="1" applyAlignment="1">
      <alignment horizontal="center" vertical="center" wrapText="1"/>
    </xf>
    <xf numFmtId="0" fontId="3" fillId="0" borderId="19" xfId="4" applyBorder="1" applyAlignment="1">
      <alignment horizontal="center" vertical="center" wrapText="1"/>
    </xf>
    <xf numFmtId="0" fontId="7" fillId="0" borderId="25" xfId="4" applyFont="1" applyBorder="1" applyAlignment="1">
      <alignment horizontal="center"/>
    </xf>
    <xf numFmtId="0" fontId="7" fillId="0" borderId="28" xfId="4" applyFont="1" applyBorder="1" applyAlignment="1">
      <alignment horizontal="center"/>
    </xf>
    <xf numFmtId="0" fontId="7" fillId="0" borderId="27" xfId="4" applyFont="1" applyBorder="1" applyAlignment="1">
      <alignment horizontal="center"/>
    </xf>
    <xf numFmtId="0" fontId="7" fillId="0" borderId="31" xfId="4" applyFont="1" applyBorder="1" applyAlignment="1">
      <alignment horizontal="center" vertical="center"/>
    </xf>
    <xf numFmtId="0" fontId="7" fillId="0" borderId="33" xfId="4" applyFont="1" applyBorder="1" applyAlignment="1">
      <alignment horizontal="center" vertical="center"/>
    </xf>
    <xf numFmtId="0" fontId="7" fillId="0" borderId="32" xfId="4" applyFont="1" applyBorder="1" applyAlignment="1">
      <alignment horizontal="center" vertical="center"/>
    </xf>
    <xf numFmtId="0" fontId="7" fillId="0" borderId="26" xfId="4" applyFont="1" applyBorder="1" applyAlignment="1">
      <alignment horizontal="center" vertical="center"/>
    </xf>
    <xf numFmtId="0" fontId="4" fillId="0" borderId="0" xfId="4" applyFont="1" applyFill="1" applyAlignment="1">
      <alignment horizontal="center"/>
    </xf>
    <xf numFmtId="0" fontId="21" fillId="0" borderId="34" xfId="58" applyFont="1" applyBorder="1" applyAlignment="1">
      <alignment horizontal="center"/>
    </xf>
    <xf numFmtId="0" fontId="21" fillId="0" borderId="0" xfId="58" applyFont="1" applyBorder="1" applyAlignment="1">
      <alignment horizontal="center"/>
    </xf>
    <xf numFmtId="0" fontId="21" fillId="0" borderId="30" xfId="58" applyFont="1" applyBorder="1" applyAlignment="1">
      <alignment horizontal="center"/>
    </xf>
    <xf numFmtId="0" fontId="21" fillId="0" borderId="34" xfId="58" applyFont="1" applyBorder="1" applyAlignment="1">
      <alignment horizontal="left" wrapText="1"/>
    </xf>
    <xf numFmtId="0" fontId="21" fillId="0" borderId="0" xfId="58" applyFont="1" applyBorder="1" applyAlignment="1">
      <alignment horizontal="left" wrapText="1"/>
    </xf>
    <xf numFmtId="0" fontId="21" fillId="0" borderId="34" xfId="58" applyFont="1" applyFill="1" applyBorder="1" applyAlignment="1">
      <alignment horizontal="left" wrapText="1"/>
    </xf>
    <xf numFmtId="0" fontId="21" fillId="0" borderId="0" xfId="58" applyFont="1" applyFill="1" applyBorder="1" applyAlignment="1">
      <alignment horizontal="left" wrapText="1"/>
    </xf>
    <xf numFmtId="0" fontId="20" fillId="0" borderId="31" xfId="58" applyFont="1" applyBorder="1" applyAlignment="1">
      <alignment horizontal="center"/>
    </xf>
    <xf numFmtId="0" fontId="20" fillId="0" borderId="38" xfId="58" applyFont="1" applyBorder="1" applyAlignment="1">
      <alignment horizontal="center"/>
    </xf>
    <xf numFmtId="0" fontId="20" fillId="0" borderId="32" xfId="58" applyFont="1" applyBorder="1" applyAlignment="1">
      <alignment horizontal="center"/>
    </xf>
    <xf numFmtId="0" fontId="3" fillId="0" borderId="34" xfId="58" applyFont="1" applyBorder="1" applyAlignment="1">
      <alignment horizontal="center"/>
    </xf>
    <xf numFmtId="0" fontId="3" fillId="0" borderId="0" xfId="58" applyFont="1" applyBorder="1" applyAlignment="1">
      <alignment horizontal="center"/>
    </xf>
    <xf numFmtId="0" fontId="3" fillId="0" borderId="30" xfId="58" applyFont="1" applyBorder="1" applyAlignment="1">
      <alignment horizontal="center"/>
    </xf>
    <xf numFmtId="0" fontId="21" fillId="0" borderId="33" xfId="58" applyFont="1" applyBorder="1" applyAlignment="1">
      <alignment horizontal="center"/>
    </xf>
    <xf numFmtId="0" fontId="21" fillId="0" borderId="24" xfId="58" applyFont="1" applyBorder="1" applyAlignment="1">
      <alignment horizontal="center"/>
    </xf>
    <xf numFmtId="0" fontId="21" fillId="0" borderId="26" xfId="58" applyFont="1" applyBorder="1" applyAlignment="1">
      <alignment horizontal="center"/>
    </xf>
    <xf numFmtId="0" fontId="21" fillId="0" borderId="31" xfId="58" applyFont="1" applyBorder="1" applyAlignment="1">
      <alignment horizontal="center"/>
    </xf>
    <xf numFmtId="0" fontId="21" fillId="0" borderId="38" xfId="58" applyFont="1" applyBorder="1" applyAlignment="1">
      <alignment horizontal="center"/>
    </xf>
    <xf numFmtId="0" fontId="21" fillId="0" borderId="34" xfId="58" applyFont="1" applyBorder="1" applyAlignment="1">
      <alignment horizontal="justify"/>
    </xf>
    <xf numFmtId="0" fontId="21" fillId="0" borderId="0" xfId="58" applyFont="1" applyBorder="1" applyAlignment="1">
      <alignment horizontal="justify"/>
    </xf>
    <xf numFmtId="0" fontId="21" fillId="0" borderId="32" xfId="58" applyFont="1" applyBorder="1" applyAlignment="1">
      <alignment horizontal="center"/>
    </xf>
    <xf numFmtId="0" fontId="21" fillId="0" borderId="34" xfId="58" applyFont="1" applyBorder="1" applyAlignment="1">
      <alignment horizontal="center" vertical="justify"/>
    </xf>
    <xf numFmtId="0" fontId="21" fillId="0" borderId="0" xfId="58" applyFont="1" applyBorder="1" applyAlignment="1">
      <alignment horizontal="center" vertical="justify"/>
    </xf>
    <xf numFmtId="0" fontId="21" fillId="0" borderId="30" xfId="58" applyFont="1" applyBorder="1" applyAlignment="1">
      <alignment horizontal="center" vertical="justify"/>
    </xf>
    <xf numFmtId="0" fontId="32" fillId="0" borderId="0" xfId="0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4" fillId="0" borderId="0" xfId="38" applyFont="1" applyFill="1" applyAlignment="1">
      <alignment horizontal="center"/>
    </xf>
    <xf numFmtId="0" fontId="5" fillId="0" borderId="0" xfId="38" applyFont="1" applyFill="1" applyAlignment="1">
      <alignment horizontal="center"/>
    </xf>
    <xf numFmtId="0" fontId="7" fillId="0" borderId="17" xfId="4" applyFont="1" applyBorder="1" applyAlignment="1">
      <alignment horizontal="center" vertical="center"/>
    </xf>
    <xf numFmtId="0" fontId="7" fillId="0" borderId="19" xfId="4" applyFont="1" applyBorder="1" applyAlignment="1">
      <alignment horizontal="center" vertical="center"/>
    </xf>
    <xf numFmtId="0" fontId="7" fillId="0" borderId="19" xfId="4" applyFont="1" applyBorder="1" applyAlignment="1">
      <alignment horizontal="center" vertical="center" wrapText="1"/>
    </xf>
    <xf numFmtId="17" fontId="7" fillId="0" borderId="14" xfId="4" applyNumberFormat="1" applyFont="1" applyBorder="1" applyAlignment="1">
      <alignment horizontal="center"/>
    </xf>
    <xf numFmtId="0" fontId="30" fillId="0" borderId="22" xfId="0" applyFont="1" applyBorder="1" applyAlignment="1">
      <alignment wrapText="1"/>
    </xf>
    <xf numFmtId="0" fontId="30" fillId="0" borderId="35" xfId="0" applyFont="1" applyBorder="1" applyAlignment="1">
      <alignment wrapText="1"/>
    </xf>
    <xf numFmtId="0" fontId="36" fillId="0" borderId="0" xfId="0" applyFont="1" applyAlignment="1">
      <alignment horizontal="center" vertical="center" wrapText="1"/>
    </xf>
    <xf numFmtId="0" fontId="7" fillId="0" borderId="21" xfId="0" applyNumberFormat="1" applyFont="1" applyFill="1" applyBorder="1" applyAlignment="1" applyProtection="1">
      <alignment horizontal="center" vertical="center" wrapText="1"/>
    </xf>
    <xf numFmtId="0" fontId="7" fillId="0" borderId="43" xfId="0" applyNumberFormat="1" applyFont="1" applyFill="1" applyBorder="1" applyAlignment="1" applyProtection="1">
      <alignment horizontal="center" vertical="center" wrapText="1"/>
    </xf>
    <xf numFmtId="0" fontId="7" fillId="0" borderId="36" xfId="0" applyNumberFormat="1" applyFont="1" applyFill="1" applyBorder="1" applyAlignment="1" applyProtection="1">
      <alignment horizontal="center" vertical="center" wrapText="1"/>
    </xf>
    <xf numFmtId="0" fontId="7" fillId="0" borderId="37" xfId="0" applyNumberFormat="1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>
      <alignment horizontal="center" vertical="center"/>
    </xf>
    <xf numFmtId="0" fontId="7" fillId="0" borderId="20" xfId="0" applyNumberFormat="1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wrapText="1"/>
    </xf>
    <xf numFmtId="0" fontId="31" fillId="0" borderId="35" xfId="0" applyFont="1" applyBorder="1" applyAlignment="1">
      <alignment wrapText="1"/>
    </xf>
    <xf numFmtId="0" fontId="35" fillId="0" borderId="0" xfId="0" applyFont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33" borderId="20" xfId="0" applyNumberFormat="1" applyFont="1" applyFill="1" applyBorder="1" applyAlignment="1" applyProtection="1">
      <alignment horizontal="center" vertical="center" wrapText="1"/>
    </xf>
    <xf numFmtId="0" fontId="7" fillId="33" borderId="20" xfId="0" applyFont="1" applyFill="1" applyBorder="1" applyAlignment="1">
      <alignment horizontal="center" vertical="center"/>
    </xf>
    <xf numFmtId="0" fontId="7" fillId="33" borderId="20" xfId="0" applyNumberFormat="1" applyFont="1" applyFill="1" applyBorder="1" applyAlignment="1" applyProtection="1">
      <alignment horizontal="center" vertical="center"/>
    </xf>
    <xf numFmtId="0" fontId="7" fillId="0" borderId="20" xfId="0" applyNumberFormat="1" applyFont="1" applyFill="1" applyBorder="1" applyAlignment="1" applyProtection="1">
      <alignment horizontal="center" vertical="center" wrapText="1"/>
    </xf>
    <xf numFmtId="0" fontId="8" fillId="0" borderId="20" xfId="0" applyNumberFormat="1" applyFont="1" applyFill="1" applyBorder="1" applyAlignment="1" applyProtection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7" fillId="0" borderId="11" xfId="37" applyNumberFormat="1" applyFont="1" applyFill="1" applyBorder="1" applyAlignment="1" applyProtection="1">
      <alignment horizontal="center" vertical="center" wrapText="1"/>
    </xf>
    <xf numFmtId="0" fontId="7" fillId="0" borderId="19" xfId="37" applyNumberFormat="1" applyFont="1" applyFill="1" applyBorder="1" applyAlignment="1" applyProtection="1">
      <alignment horizontal="center" vertical="center" wrapText="1"/>
    </xf>
    <xf numFmtId="0" fontId="4" fillId="0" borderId="0" xfId="47" applyFont="1" applyAlignment="1">
      <alignment horizontal="center"/>
    </xf>
    <xf numFmtId="172" fontId="4" fillId="0" borderId="0" xfId="47" applyNumberFormat="1" applyFont="1" applyAlignment="1">
      <alignment horizontal="center"/>
    </xf>
    <xf numFmtId="0" fontId="5" fillId="0" borderId="0" xfId="47" applyFont="1" applyAlignment="1">
      <alignment horizontal="center"/>
    </xf>
    <xf numFmtId="0" fontId="4" fillId="0" borderId="0" xfId="67" applyFont="1" applyAlignment="1">
      <alignment horizontal="center"/>
    </xf>
    <xf numFmtId="172" fontId="4" fillId="0" borderId="0" xfId="67" applyNumberFormat="1" applyFont="1" applyAlignment="1">
      <alignment horizontal="center"/>
    </xf>
    <xf numFmtId="0" fontId="5" fillId="0" borderId="0" xfId="67" applyFont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3" fillId="0" borderId="17" xfId="4" applyBorder="1" applyAlignment="1">
      <alignment horizontal="center" vertical="center" wrapText="1"/>
    </xf>
    <xf numFmtId="0" fontId="7" fillId="0" borderId="20" xfId="4" applyFont="1" applyBorder="1" applyAlignment="1">
      <alignment horizontal="center" vertical="center" wrapText="1"/>
    </xf>
    <xf numFmtId="0" fontId="3" fillId="0" borderId="20" xfId="4" applyBorder="1" applyAlignment="1">
      <alignment horizontal="center" vertical="center" wrapText="1"/>
    </xf>
    <xf numFmtId="0" fontId="7" fillId="0" borderId="12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7" fillId="0" borderId="12" xfId="4" applyFont="1" applyBorder="1" applyAlignment="1">
      <alignment horizontal="center" vertical="center" wrapText="1"/>
    </xf>
    <xf numFmtId="0" fontId="7" fillId="0" borderId="16" xfId="4" applyFont="1" applyBorder="1" applyAlignment="1">
      <alignment horizontal="center" vertical="center" wrapText="1"/>
    </xf>
    <xf numFmtId="0" fontId="7" fillId="0" borderId="11" xfId="47" applyFont="1" applyBorder="1" applyAlignment="1">
      <alignment horizontal="center" vertical="center" wrapText="1"/>
    </xf>
    <xf numFmtId="0" fontId="3" fillId="0" borderId="44" xfId="47" applyBorder="1" applyAlignment="1">
      <alignment horizontal="center" vertical="center" wrapText="1"/>
    </xf>
    <xf numFmtId="0" fontId="21" fillId="0" borderId="19" xfId="47" applyFont="1" applyBorder="1" applyAlignment="1">
      <alignment horizontal="center" vertical="center" wrapText="1"/>
    </xf>
    <xf numFmtId="0" fontId="21" fillId="0" borderId="45" xfId="47" applyFont="1" applyBorder="1" applyAlignment="1">
      <alignment horizontal="center" vertical="center" wrapText="1"/>
    </xf>
    <xf numFmtId="0" fontId="8" fillId="0" borderId="17" xfId="47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3" fillId="0" borderId="47" xfId="47" applyBorder="1" applyAlignment="1">
      <alignment horizontal="center" vertical="center" wrapText="1"/>
    </xf>
    <xf numFmtId="0" fontId="21" fillId="0" borderId="48" xfId="47" applyFont="1" applyBorder="1" applyAlignment="1">
      <alignment horizontal="center" vertical="center" wrapText="1"/>
    </xf>
    <xf numFmtId="0" fontId="3" fillId="0" borderId="50" xfId="47" applyBorder="1" applyAlignment="1">
      <alignment horizontal="center" vertical="center" wrapText="1"/>
    </xf>
    <xf numFmtId="0" fontId="21" fillId="0" borderId="51" xfId="47" applyFont="1" applyBorder="1" applyAlignment="1">
      <alignment horizontal="center" vertical="center" wrapText="1"/>
    </xf>
    <xf numFmtId="0" fontId="3" fillId="0" borderId="53" xfId="47" applyBorder="1" applyAlignment="1">
      <alignment horizontal="center" vertical="center" wrapText="1"/>
    </xf>
    <xf numFmtId="0" fontId="21" fillId="0" borderId="54" xfId="47" applyFont="1" applyBorder="1" applyAlignment="1">
      <alignment horizontal="center" vertical="center" wrapText="1"/>
    </xf>
    <xf numFmtId="0" fontId="3" fillId="0" borderId="56" xfId="47" applyBorder="1" applyAlignment="1">
      <alignment horizontal="center" vertical="center" wrapText="1"/>
    </xf>
    <xf numFmtId="0" fontId="21" fillId="0" borderId="57" xfId="47" applyFont="1" applyBorder="1" applyAlignment="1">
      <alignment horizontal="center" vertical="center" wrapText="1"/>
    </xf>
    <xf numFmtId="0" fontId="3" fillId="0" borderId="59" xfId="47" applyBorder="1" applyAlignment="1">
      <alignment horizontal="center" vertical="center" wrapText="1"/>
    </xf>
    <xf numFmtId="0" fontId="21" fillId="0" borderId="60" xfId="47" applyFont="1" applyBorder="1" applyAlignment="1">
      <alignment horizontal="center" vertical="center" wrapText="1"/>
    </xf>
    <xf numFmtId="0" fontId="46" fillId="0" borderId="0" xfId="69" applyFont="1" applyAlignment="1">
      <alignment horizontal="center" vertical="center"/>
    </xf>
    <xf numFmtId="0" fontId="21" fillId="0" borderId="0" xfId="69" applyFont="1" applyBorder="1" applyAlignment="1">
      <alignment horizontal="center" vertical="center"/>
    </xf>
    <xf numFmtId="0" fontId="26" fillId="35" borderId="0" xfId="0" applyFont="1" applyFill="1" applyBorder="1" applyAlignment="1">
      <alignment horizontal="justify" vertical="center" wrapText="1"/>
    </xf>
    <xf numFmtId="0" fontId="26" fillId="0" borderId="0" xfId="0" applyFont="1" applyAlignment="1">
      <alignment horizontal="left" wrapText="1"/>
    </xf>
    <xf numFmtId="0" fontId="49" fillId="0" borderId="0" xfId="0" applyFont="1" applyAlignment="1">
      <alignment horizontal="center" wrapText="1"/>
    </xf>
    <xf numFmtId="0" fontId="40" fillId="0" borderId="0" xfId="0" applyFont="1" applyAlignment="1">
      <alignment horizontal="center"/>
    </xf>
    <xf numFmtId="0" fontId="4" fillId="0" borderId="38" xfId="0" applyFont="1" applyFill="1" applyBorder="1" applyAlignment="1">
      <alignment horizontal="center" vertical="center" wrapText="1"/>
    </xf>
    <xf numFmtId="0" fontId="4" fillId="63" borderId="0" xfId="0" applyFont="1" applyFill="1" applyBorder="1" applyAlignment="1">
      <alignment horizontal="center" vertical="center"/>
    </xf>
    <xf numFmtId="0" fontId="4" fillId="63" borderId="0" xfId="0" applyFont="1" applyFill="1" applyBorder="1" applyAlignment="1">
      <alignment horizontal="center" vertical="center" wrapText="1"/>
    </xf>
    <xf numFmtId="0" fontId="4" fillId="63" borderId="10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 vertical="center"/>
    </xf>
    <xf numFmtId="0" fontId="49" fillId="0" borderId="0" xfId="0" applyFont="1" applyAlignment="1">
      <alignment horizontal="center"/>
    </xf>
    <xf numFmtId="0" fontId="21" fillId="63" borderId="13" xfId="1817" applyNumberFormat="1" applyFont="1" applyFill="1" applyBorder="1" applyAlignment="1">
      <alignment horizontal="left" vertical="center" wrapText="1"/>
    </xf>
    <xf numFmtId="15" fontId="3" fillId="35" borderId="13" xfId="1817" applyNumberFormat="1" applyFont="1" applyFill="1" applyBorder="1" applyAlignment="1">
      <alignment horizontal="center" vertical="center" wrapText="1"/>
    </xf>
    <xf numFmtId="0" fontId="47" fillId="0" borderId="0" xfId="1817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40" fillId="35" borderId="0" xfId="0" applyFont="1" applyFill="1" applyBorder="1" applyAlignment="1">
      <alignment horizontal="justify" vertical="center" wrapText="1"/>
    </xf>
    <xf numFmtId="0" fontId="40" fillId="35" borderId="0" xfId="0" applyFont="1" applyFill="1" applyBorder="1" applyAlignment="1">
      <alignment horizontal="justify" vertical="center"/>
    </xf>
    <xf numFmtId="0" fontId="49" fillId="0" borderId="62" xfId="0" applyFont="1" applyFill="1" applyBorder="1" applyAlignment="1">
      <alignment horizontal="left" wrapText="1"/>
    </xf>
    <xf numFmtId="0" fontId="40" fillId="0" borderId="75" xfId="0" applyFont="1" applyFill="1" applyBorder="1" applyAlignment="1">
      <alignment horizontal="justify" vertical="center" wrapText="1"/>
    </xf>
    <xf numFmtId="0" fontId="104" fillId="63" borderId="0" xfId="0" applyFont="1" applyFill="1" applyBorder="1" applyAlignment="1">
      <alignment horizontal="center" vertical="center"/>
    </xf>
    <xf numFmtId="0" fontId="104" fillId="63" borderId="10" xfId="0" applyFont="1" applyFill="1" applyBorder="1" applyAlignment="1">
      <alignment horizontal="center" vertical="center" wrapText="1"/>
    </xf>
    <xf numFmtId="0" fontId="104" fillId="63" borderId="10" xfId="0" applyFont="1" applyFill="1" applyBorder="1" applyAlignment="1">
      <alignment horizontal="center" vertical="top" wrapText="1"/>
    </xf>
    <xf numFmtId="0" fontId="104" fillId="63" borderId="0" xfId="0" applyFont="1" applyFill="1" applyBorder="1" applyAlignment="1">
      <alignment horizontal="center" vertical="center" wrapText="1"/>
    </xf>
    <xf numFmtId="0" fontId="104" fillId="63" borderId="23" xfId="0" applyFont="1" applyFill="1" applyBorder="1" applyAlignment="1">
      <alignment horizontal="center" vertical="center" wrapText="1"/>
    </xf>
    <xf numFmtId="0" fontId="105" fillId="0" borderId="75" xfId="0" applyFont="1" applyFill="1" applyBorder="1" applyAlignment="1">
      <alignment horizontal="justify" vertical="center" wrapText="1" readingOrder="1"/>
    </xf>
    <xf numFmtId="0" fontId="51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20" fillId="63" borderId="0" xfId="0" applyFont="1" applyFill="1" applyBorder="1" applyAlignment="1">
      <alignment horizontal="center" vertical="center"/>
    </xf>
    <xf numFmtId="0" fontId="20" fillId="63" borderId="10" xfId="0" applyFont="1" applyFill="1" applyBorder="1" applyAlignment="1">
      <alignment horizontal="center" wrapText="1"/>
    </xf>
    <xf numFmtId="0" fontId="20" fillId="63" borderId="10" xfId="0" applyFont="1" applyFill="1" applyBorder="1" applyAlignment="1">
      <alignment horizontal="center" vertical="top" wrapText="1"/>
    </xf>
    <xf numFmtId="0" fontId="7" fillId="0" borderId="0" xfId="49" applyFont="1" applyAlignment="1">
      <alignment horizontal="center" vertical="center" wrapText="1"/>
    </xf>
    <xf numFmtId="0" fontId="35" fillId="0" borderId="0" xfId="0" applyFont="1" applyFill="1" applyAlignment="1">
      <alignment horizontal="left" wrapText="1"/>
    </xf>
    <xf numFmtId="0" fontId="31" fillId="0" borderId="0" xfId="0" applyFont="1" applyFill="1" applyAlignment="1">
      <alignment horizontal="left" wrapText="1"/>
    </xf>
    <xf numFmtId="0" fontId="26" fillId="0" borderId="0" xfId="0" applyFont="1" applyFill="1" applyAlignment="1">
      <alignment horizontal="left" vertical="top" wrapText="1"/>
    </xf>
    <xf numFmtId="0" fontId="49" fillId="0" borderId="75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wrapText="1"/>
    </xf>
    <xf numFmtId="0" fontId="31" fillId="0" borderId="38" xfId="0" applyFont="1" applyBorder="1" applyAlignment="1">
      <alignment horizontal="left" vertical="center" wrapText="1"/>
    </xf>
    <xf numFmtId="4" fontId="4" fillId="0" borderId="0" xfId="1817" applyNumberFormat="1" applyFont="1" applyAlignment="1">
      <alignment horizontal="center"/>
    </xf>
    <xf numFmtId="4" fontId="4" fillId="0" borderId="75" xfId="1817" applyNumberFormat="1" applyFont="1" applyBorder="1" applyAlignment="1">
      <alignment horizontal="center" vertical="center"/>
    </xf>
    <xf numFmtId="4" fontId="7" fillId="63" borderId="0" xfId="1817" applyNumberFormat="1" applyFont="1" applyFill="1" applyBorder="1" applyAlignment="1">
      <alignment horizontal="center" vertical="center" wrapText="1"/>
    </xf>
    <xf numFmtId="4" fontId="7" fillId="63" borderId="10" xfId="1817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23" fillId="0" borderId="75" xfId="0" applyFont="1" applyBorder="1" applyAlignment="1">
      <alignment horizontal="center" vertical="center"/>
    </xf>
    <xf numFmtId="0" fontId="25" fillId="63" borderId="10" xfId="0" applyFont="1" applyFill="1" applyBorder="1" applyAlignment="1">
      <alignment horizontal="center"/>
    </xf>
    <xf numFmtId="3" fontId="31" fillId="0" borderId="38" xfId="0" applyNumberFormat="1" applyFont="1" applyBorder="1" applyAlignment="1">
      <alignment horizontal="left" vertical="center" wrapText="1"/>
    </xf>
    <xf numFmtId="4" fontId="21" fillId="0" borderId="0" xfId="1817" applyNumberFormat="1" applyFont="1" applyAlignment="1">
      <alignment horizontal="center"/>
    </xf>
    <xf numFmtId="0" fontId="0" fillId="64" borderId="21" xfId="0" applyFill="1" applyBorder="1" applyAlignment="1">
      <alignment horizontal="center" vertical="top" wrapText="1"/>
    </xf>
    <xf numFmtId="0" fontId="0" fillId="64" borderId="86" xfId="0" applyFill="1" applyBorder="1" applyAlignment="1">
      <alignment horizontal="center" vertical="top" wrapText="1"/>
    </xf>
    <xf numFmtId="0" fontId="0" fillId="64" borderId="43" xfId="0" applyFill="1" applyBorder="1" applyAlignment="1">
      <alignment horizontal="center" vertical="top" wrapText="1"/>
    </xf>
    <xf numFmtId="0" fontId="0" fillId="64" borderId="22" xfId="0" applyFill="1" applyBorder="1" applyAlignment="1">
      <alignment horizontal="center" vertical="top" wrapText="1"/>
    </xf>
    <xf numFmtId="0" fontId="0" fillId="64" borderId="0" xfId="0" applyFill="1" applyBorder="1" applyAlignment="1">
      <alignment horizontal="center" vertical="top" wrapText="1"/>
    </xf>
    <xf numFmtId="0" fontId="0" fillId="64" borderId="35" xfId="0" applyFill="1" applyBorder="1" applyAlignment="1">
      <alignment horizontal="center" vertical="top" wrapText="1"/>
    </xf>
    <xf numFmtId="0" fontId="0" fillId="64" borderId="61" xfId="0" applyFill="1" applyBorder="1" applyAlignment="1">
      <alignment horizontal="center" vertical="top" wrapText="1"/>
    </xf>
    <xf numFmtId="0" fontId="0" fillId="64" borderId="10" xfId="0" applyFill="1" applyBorder="1" applyAlignment="1">
      <alignment horizontal="center" vertical="top" wrapText="1"/>
    </xf>
    <xf numFmtId="0" fontId="0" fillId="64" borderId="87" xfId="0" applyFill="1" applyBorder="1" applyAlignment="1">
      <alignment horizontal="center" vertical="top" wrapText="1"/>
    </xf>
    <xf numFmtId="0" fontId="2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64" borderId="12" xfId="0" applyFont="1" applyFill="1" applyBorder="1" applyAlignment="1">
      <alignment horizontal="center"/>
    </xf>
    <xf numFmtId="0" fontId="2" fillId="64" borderId="13" xfId="0" applyFont="1" applyFill="1" applyBorder="1" applyAlignment="1">
      <alignment horizontal="center"/>
    </xf>
    <xf numFmtId="0" fontId="2" fillId="64" borderId="16" xfId="0" applyFont="1" applyFill="1" applyBorder="1" applyAlignment="1">
      <alignment horizontal="center"/>
    </xf>
    <xf numFmtId="0" fontId="2" fillId="0" borderId="12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3" fontId="0" fillId="0" borderId="12" xfId="13" applyNumberFormat="1" applyFont="1" applyBorder="1" applyAlignment="1">
      <alignment horizontal="right"/>
    </xf>
    <xf numFmtId="0" fontId="0" fillId="0" borderId="16" xfId="13" applyNumberFormat="1" applyFont="1" applyBorder="1" applyAlignment="1">
      <alignment horizontal="right"/>
    </xf>
    <xf numFmtId="43" fontId="0" fillId="0" borderId="12" xfId="13" applyFont="1" applyBorder="1" applyAlignment="1">
      <alignment horizontal="right"/>
    </xf>
    <xf numFmtId="43" fontId="0" fillId="0" borderId="16" xfId="13" applyFont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43" fontId="2" fillId="64" borderId="12" xfId="13" applyFont="1" applyFill="1" applyBorder="1" applyAlignment="1">
      <alignment horizontal="center"/>
    </xf>
    <xf numFmtId="43" fontId="2" fillId="64" borderId="16" xfId="13" applyFont="1" applyFill="1" applyBorder="1" applyAlignment="1">
      <alignment horizontal="center"/>
    </xf>
    <xf numFmtId="3" fontId="0" fillId="0" borderId="12" xfId="13" applyNumberFormat="1" applyFont="1" applyBorder="1" applyAlignment="1">
      <alignment horizontal="center"/>
    </xf>
    <xf numFmtId="0" fontId="0" fillId="0" borderId="16" xfId="13" applyNumberFormat="1" applyFont="1" applyBorder="1" applyAlignment="1">
      <alignment horizontal="center"/>
    </xf>
    <xf numFmtId="167" fontId="0" fillId="0" borderId="12" xfId="13" applyNumberFormat="1" applyFont="1" applyBorder="1" applyAlignment="1">
      <alignment horizontal="right"/>
    </xf>
    <xf numFmtId="167" fontId="0" fillId="0" borderId="16" xfId="13" applyNumberFormat="1" applyFont="1" applyBorder="1" applyAlignment="1">
      <alignment horizontal="right"/>
    </xf>
    <xf numFmtId="167" fontId="0" fillId="0" borderId="12" xfId="13" applyNumberFormat="1" applyFont="1" applyBorder="1" applyAlignment="1">
      <alignment horizontal="center"/>
    </xf>
    <xf numFmtId="167" fontId="0" fillId="0" borderId="16" xfId="13" applyNumberFormat="1" applyFont="1" applyBorder="1" applyAlignment="1">
      <alignment horizontal="center"/>
    </xf>
    <xf numFmtId="0" fontId="0" fillId="0" borderId="0" xfId="0" applyAlignment="1">
      <alignment horizontal="justify" vertical="top"/>
    </xf>
    <xf numFmtId="0" fontId="0" fillId="0" borderId="0" xfId="0" applyAlignment="1">
      <alignment horizontal="justify"/>
    </xf>
    <xf numFmtId="3" fontId="0" fillId="0" borderId="12" xfId="0" applyNumberFormat="1" applyBorder="1" applyAlignment="1">
      <alignment horizontal="center"/>
    </xf>
    <xf numFmtId="0" fontId="7" fillId="0" borderId="33" xfId="4" applyFont="1" applyBorder="1" applyAlignment="1">
      <alignment horizontal="center"/>
    </xf>
    <xf numFmtId="0" fontId="7" fillId="0" borderId="75" xfId="4" applyFont="1" applyBorder="1" applyAlignment="1">
      <alignment horizontal="center"/>
    </xf>
    <xf numFmtId="0" fontId="7" fillId="0" borderId="26" xfId="4" applyFont="1" applyBorder="1" applyAlignment="1">
      <alignment horizontal="center"/>
    </xf>
    <xf numFmtId="0" fontId="21" fillId="0" borderId="31" xfId="4" applyFont="1" applyBorder="1" applyAlignment="1">
      <alignment horizontal="center"/>
    </xf>
    <xf numFmtId="0" fontId="21" fillId="0" borderId="38" xfId="4" applyFont="1" applyBorder="1" applyAlignment="1">
      <alignment horizontal="center"/>
    </xf>
    <xf numFmtId="0" fontId="21" fillId="0" borderId="32" xfId="4" applyFont="1" applyBorder="1" applyAlignment="1">
      <alignment horizontal="center"/>
    </xf>
    <xf numFmtId="172" fontId="21" fillId="0" borderId="34" xfId="4" applyNumberFormat="1" applyFont="1" applyBorder="1" applyAlignment="1">
      <alignment horizontal="center"/>
    </xf>
    <xf numFmtId="172" fontId="21" fillId="0" borderId="0" xfId="4" applyNumberFormat="1" applyFont="1" applyBorder="1" applyAlignment="1">
      <alignment horizontal="center"/>
    </xf>
    <xf numFmtId="172" fontId="21" fillId="0" borderId="30" xfId="4" applyNumberFormat="1" applyFont="1" applyBorder="1" applyAlignment="1">
      <alignment horizontal="center"/>
    </xf>
    <xf numFmtId="0" fontId="3" fillId="0" borderId="33" xfId="4" applyFont="1" applyBorder="1" applyAlignment="1">
      <alignment horizontal="center"/>
    </xf>
    <xf numFmtId="0" fontId="3" fillId="0" borderId="75" xfId="4" applyFont="1" applyBorder="1" applyAlignment="1">
      <alignment horizontal="center"/>
    </xf>
    <xf numFmtId="0" fontId="3" fillId="0" borderId="26" xfId="4" applyFont="1" applyBorder="1" applyAlignment="1">
      <alignment horizontal="center"/>
    </xf>
    <xf numFmtId="0" fontId="109" fillId="0" borderId="33" xfId="4" applyFont="1" applyBorder="1" applyAlignment="1">
      <alignment horizontal="center"/>
    </xf>
    <xf numFmtId="0" fontId="109" fillId="0" borderId="75" xfId="4" applyFont="1" applyBorder="1" applyAlignment="1">
      <alignment horizontal="center"/>
    </xf>
    <xf numFmtId="0" fontId="109" fillId="0" borderId="26" xfId="4" applyFont="1" applyBorder="1" applyAlignment="1">
      <alignment horizontal="center"/>
    </xf>
    <xf numFmtId="3" fontId="8" fillId="0" borderId="0" xfId="4" applyNumberFormat="1" applyFont="1" applyBorder="1" applyAlignment="1">
      <alignment horizontal="right"/>
    </xf>
    <xf numFmtId="3" fontId="8" fillId="0" borderId="10" xfId="4" applyNumberFormat="1" applyFont="1" applyBorder="1" applyAlignment="1">
      <alignment horizontal="right"/>
    </xf>
    <xf numFmtId="3" fontId="8" fillId="0" borderId="75" xfId="4" applyNumberFormat="1" applyFont="1" applyBorder="1" applyAlignment="1">
      <alignment horizontal="right"/>
    </xf>
    <xf numFmtId="0" fontId="8" fillId="0" borderId="0" xfId="4" applyFont="1" applyBorder="1" applyAlignment="1">
      <alignment wrapText="1"/>
    </xf>
    <xf numFmtId="0" fontId="0" fillId="0" borderId="0" xfId="0" applyAlignment="1">
      <alignment wrapText="1"/>
    </xf>
    <xf numFmtId="0" fontId="7" fillId="0" borderId="89" xfId="4" applyFont="1" applyBorder="1" applyAlignment="1">
      <alignment horizontal="center"/>
    </xf>
    <xf numFmtId="0" fontId="7" fillId="0" borderId="62" xfId="4" applyFont="1" applyBorder="1" applyAlignment="1">
      <alignment horizontal="center"/>
    </xf>
    <xf numFmtId="0" fontId="7" fillId="0" borderId="90" xfId="4" applyFont="1" applyBorder="1" applyAlignment="1">
      <alignment horizontal="center"/>
    </xf>
    <xf numFmtId="3" fontId="8" fillId="0" borderId="38" xfId="4" applyNumberFormat="1" applyFont="1" applyBorder="1" applyAlignment="1">
      <alignment horizontal="right"/>
    </xf>
    <xf numFmtId="0" fontId="3" fillId="0" borderId="0" xfId="49" applyFont="1"/>
    <xf numFmtId="0" fontId="110" fillId="0" borderId="0" xfId="49" applyFont="1" applyAlignment="1">
      <alignment horizontal="left" indent="15"/>
    </xf>
    <xf numFmtId="0" fontId="111" fillId="0" borderId="0" xfId="49" applyFont="1" applyAlignment="1"/>
    <xf numFmtId="0" fontId="112" fillId="0" borderId="0" xfId="49" applyFont="1" applyAlignment="1">
      <alignment horizontal="left" indent="15"/>
    </xf>
    <xf numFmtId="0" fontId="113" fillId="0" borderId="0" xfId="49" applyFont="1" applyAlignment="1"/>
    <xf numFmtId="0" fontId="108" fillId="0" borderId="0" xfId="49" applyFont="1" applyAlignment="1">
      <alignment horizontal="left" indent="15"/>
    </xf>
    <xf numFmtId="0" fontId="112" fillId="0" borderId="0" xfId="49" applyFont="1" applyAlignment="1">
      <alignment horizontal="left" indent="12"/>
    </xf>
    <xf numFmtId="0" fontId="114" fillId="0" borderId="0" xfId="49" applyFont="1" applyAlignment="1">
      <alignment horizontal="center"/>
    </xf>
    <xf numFmtId="0" fontId="114" fillId="0" borderId="0" xfId="49" applyFont="1" applyAlignment="1"/>
    <xf numFmtId="0" fontId="2" fillId="65" borderId="11" xfId="0" applyFont="1" applyFill="1" applyBorder="1" applyAlignment="1">
      <alignment horizontal="center" vertical="center" wrapText="1"/>
    </xf>
    <xf numFmtId="0" fontId="2" fillId="65" borderId="12" xfId="0" applyFont="1" applyFill="1" applyBorder="1" applyAlignment="1">
      <alignment horizontal="center" vertical="center" wrapText="1"/>
    </xf>
    <xf numFmtId="0" fontId="2" fillId="65" borderId="13" xfId="0" applyFont="1" applyFill="1" applyBorder="1" applyAlignment="1">
      <alignment horizontal="center" vertical="center" wrapText="1"/>
    </xf>
    <xf numFmtId="0" fontId="2" fillId="65" borderId="16" xfId="0" applyFont="1" applyFill="1" applyBorder="1" applyAlignment="1">
      <alignment horizontal="center" vertical="center" wrapText="1"/>
    </xf>
    <xf numFmtId="0" fontId="2" fillId="65" borderId="17" xfId="0" applyFont="1" applyFill="1" applyBorder="1" applyAlignment="1">
      <alignment horizontal="center" vertical="center" wrapText="1"/>
    </xf>
    <xf numFmtId="0" fontId="115" fillId="65" borderId="20" xfId="0" applyFont="1" applyFill="1" applyBorder="1" applyAlignment="1">
      <alignment horizontal="center" vertical="center" wrapText="1"/>
    </xf>
    <xf numFmtId="0" fontId="2" fillId="65" borderId="54" xfId="0" applyFont="1" applyFill="1" applyBorder="1" applyAlignment="1">
      <alignment horizontal="center" vertical="center" wrapText="1"/>
    </xf>
    <xf numFmtId="0" fontId="115" fillId="65" borderId="20" xfId="0" quotePrefix="1" applyFont="1" applyFill="1" applyBorder="1" applyAlignment="1">
      <alignment horizontal="center" vertical="center" wrapText="1"/>
    </xf>
    <xf numFmtId="0" fontId="0" fillId="0" borderId="20" xfId="0" applyFont="1" applyFill="1" applyBorder="1"/>
    <xf numFmtId="0" fontId="116" fillId="0" borderId="20" xfId="0" applyFont="1" applyFill="1" applyBorder="1" applyAlignment="1">
      <alignment horizontal="left" vertical="center" wrapText="1"/>
    </xf>
    <xf numFmtId="41" fontId="1" fillId="0" borderId="20" xfId="13" applyNumberFormat="1" applyFont="1" applyFill="1" applyBorder="1" applyAlignment="1">
      <alignment vertical="center"/>
    </xf>
    <xf numFmtId="41" fontId="1" fillId="0" borderId="20" xfId="3" applyNumberFormat="1" applyFont="1" applyFill="1" applyBorder="1" applyAlignment="1">
      <alignment vertical="center"/>
    </xf>
    <xf numFmtId="41" fontId="1" fillId="0" borderId="20" xfId="13" applyNumberFormat="1" applyFont="1" applyFill="1" applyBorder="1" applyAlignment="1">
      <alignment horizontal="center" vertical="center"/>
    </xf>
    <xf numFmtId="0" fontId="116" fillId="0" borderId="20" xfId="0" applyFont="1" applyFill="1" applyBorder="1" applyAlignment="1">
      <alignment horizontal="left" vertical="center" wrapText="1" indent="2"/>
    </xf>
    <xf numFmtId="0" fontId="0" fillId="0" borderId="0" xfId="0" applyFill="1"/>
    <xf numFmtId="0" fontId="2" fillId="65" borderId="20" xfId="0" applyFont="1" applyFill="1" applyBorder="1" applyAlignment="1">
      <alignment horizontal="center"/>
    </xf>
    <xf numFmtId="41" fontId="2" fillId="65" borderId="20" xfId="13" applyNumberFormat="1" applyFont="1" applyFill="1" applyBorder="1" applyAlignment="1">
      <alignment vertical="center"/>
    </xf>
    <xf numFmtId="41" fontId="2" fillId="65" borderId="11" xfId="13" applyNumberFormat="1" applyFont="1" applyFill="1" applyBorder="1" applyAlignment="1">
      <alignment horizontal="center" vertical="center"/>
    </xf>
    <xf numFmtId="0" fontId="2" fillId="65" borderId="12" xfId="0" applyFont="1" applyFill="1" applyBorder="1" applyAlignment="1">
      <alignment horizontal="center"/>
    </xf>
    <xf numFmtId="0" fontId="2" fillId="65" borderId="16" xfId="0" applyFont="1" applyFill="1" applyBorder="1" applyAlignment="1">
      <alignment horizontal="center"/>
    </xf>
    <xf numFmtId="41" fontId="2" fillId="65" borderId="54" xfId="13" applyNumberFormat="1" applyFont="1" applyFill="1" applyBorder="1" applyAlignment="1">
      <alignment horizontal="center" vertical="center"/>
    </xf>
    <xf numFmtId="41" fontId="0" fillId="0" borderId="0" xfId="0" applyNumberFormat="1"/>
    <xf numFmtId="0" fontId="2" fillId="65" borderId="12" xfId="0" applyNumberFormat="1" applyFont="1" applyFill="1" applyBorder="1" applyAlignment="1">
      <alignment horizontal="center" vertical="center" wrapText="1"/>
    </xf>
    <xf numFmtId="0" fontId="2" fillId="65" borderId="13" xfId="0" applyNumberFormat="1" applyFont="1" applyFill="1" applyBorder="1" applyAlignment="1">
      <alignment horizontal="center" vertical="center" wrapText="1"/>
    </xf>
    <xf numFmtId="0" fontId="2" fillId="65" borderId="16" xfId="0" applyNumberFormat="1" applyFont="1" applyFill="1" applyBorder="1" applyAlignment="1">
      <alignment horizontal="center" vertical="center" wrapText="1"/>
    </xf>
    <xf numFmtId="0" fontId="115" fillId="0" borderId="20" xfId="0" applyFont="1" applyFill="1" applyBorder="1" applyAlignment="1">
      <alignment horizontal="left" vertical="center" wrapText="1"/>
    </xf>
    <xf numFmtId="41" fontId="2" fillId="0" borderId="20" xfId="13" applyNumberFormat="1" applyFont="1" applyFill="1" applyBorder="1" applyAlignment="1">
      <alignment vertical="center"/>
    </xf>
    <xf numFmtId="0" fontId="116" fillId="0" borderId="20" xfId="0" applyFont="1" applyFill="1" applyBorder="1" applyAlignment="1">
      <alignment horizontal="left" vertical="center" wrapText="1" indent="4"/>
    </xf>
    <xf numFmtId="41" fontId="0" fillId="0" borderId="20" xfId="13" applyNumberFormat="1" applyFont="1" applyFill="1" applyBorder="1" applyAlignment="1">
      <alignment horizontal="center" vertical="center"/>
    </xf>
    <xf numFmtId="0" fontId="2" fillId="65" borderId="12" xfId="0" applyFont="1" applyFill="1" applyBorder="1" applyAlignment="1">
      <alignment horizontal="center" vertical="center"/>
    </xf>
    <xf numFmtId="0" fontId="2" fillId="65" borderId="1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1" fontId="2" fillId="0" borderId="0" xfId="13" applyNumberFormat="1" applyFont="1" applyFill="1" applyBorder="1" applyAlignment="1">
      <alignment horizontal="center" vertical="center"/>
    </xf>
    <xf numFmtId="0" fontId="117" fillId="0" borderId="0" xfId="0" applyFont="1"/>
  </cellXfs>
  <cellStyles count="2518">
    <cellStyle name="          _x000d__x000a_386grabber=VGA.3GR_x000d__x000a_" xfId="70"/>
    <cellStyle name="=C:\WINNT\SYSTEM32\COMMAND.COM" xfId="71"/>
    <cellStyle name="=C:\WINNT\SYSTEM32\COMMAND.COM 2" xfId="72"/>
    <cellStyle name="=C:\WINNT\SYSTEM32\COMMAND.COM_PEF por ramos y edos 100209b" xfId="73"/>
    <cellStyle name="20% - Accent1 2" xfId="74"/>
    <cellStyle name="20% - Accent2 2" xfId="75"/>
    <cellStyle name="20% - Accent3 2" xfId="76"/>
    <cellStyle name="20% - Accent4 2" xfId="77"/>
    <cellStyle name="20% - Accent5 2" xfId="78"/>
    <cellStyle name="20% - Accent6 2" xfId="79"/>
    <cellStyle name="20% - Énfasis1 2" xfId="80"/>
    <cellStyle name="20% - Énfasis1 2 10" xfId="81"/>
    <cellStyle name="20% - Énfasis1 2 11" xfId="82"/>
    <cellStyle name="20% - Énfasis1 2 12" xfId="83"/>
    <cellStyle name="20% - Énfasis1 2 13" xfId="84"/>
    <cellStyle name="20% - Énfasis1 2 2" xfId="85"/>
    <cellStyle name="20% - Énfasis1 2 2 2" xfId="86"/>
    <cellStyle name="20% - Énfasis1 2 3" xfId="87"/>
    <cellStyle name="20% - Énfasis1 2 4" xfId="88"/>
    <cellStyle name="20% - Énfasis1 2 5" xfId="89"/>
    <cellStyle name="20% - Énfasis1 2 6" xfId="90"/>
    <cellStyle name="20% - Énfasis1 2 7" xfId="91"/>
    <cellStyle name="20% - Énfasis1 2 8" xfId="92"/>
    <cellStyle name="20% - Énfasis1 2 9" xfId="93"/>
    <cellStyle name="20% - Énfasis1 3" xfId="94"/>
    <cellStyle name="20% - Énfasis1 3 10" xfId="95"/>
    <cellStyle name="20% - Énfasis1 3 11" xfId="96"/>
    <cellStyle name="20% - Énfasis1 3 12" xfId="97"/>
    <cellStyle name="20% - Énfasis1 3 13" xfId="98"/>
    <cellStyle name="20% - Énfasis1 3 2" xfId="99"/>
    <cellStyle name="20% - Énfasis1 3 3" xfId="100"/>
    <cellStyle name="20% - Énfasis1 3 4" xfId="101"/>
    <cellStyle name="20% - Énfasis1 3 5" xfId="102"/>
    <cellStyle name="20% - Énfasis1 3 6" xfId="103"/>
    <cellStyle name="20% - Énfasis1 3 7" xfId="104"/>
    <cellStyle name="20% - Énfasis1 3 8" xfId="105"/>
    <cellStyle name="20% - Énfasis1 3 9" xfId="106"/>
    <cellStyle name="20% - Énfasis1 4 10" xfId="107"/>
    <cellStyle name="20% - Énfasis1 4 11" xfId="108"/>
    <cellStyle name="20% - Énfasis1 4 12" xfId="109"/>
    <cellStyle name="20% - Énfasis1 4 13" xfId="110"/>
    <cellStyle name="20% - Énfasis1 4 2" xfId="111"/>
    <cellStyle name="20% - Énfasis1 4 3" xfId="112"/>
    <cellStyle name="20% - Énfasis1 4 4" xfId="113"/>
    <cellStyle name="20% - Énfasis1 4 5" xfId="114"/>
    <cellStyle name="20% - Énfasis1 4 6" xfId="115"/>
    <cellStyle name="20% - Énfasis1 4 7" xfId="116"/>
    <cellStyle name="20% - Énfasis1 4 8" xfId="117"/>
    <cellStyle name="20% - Énfasis1 4 9" xfId="118"/>
    <cellStyle name="20% - Énfasis1 5 10" xfId="119"/>
    <cellStyle name="20% - Énfasis1 5 11" xfId="120"/>
    <cellStyle name="20% - Énfasis1 5 12" xfId="121"/>
    <cellStyle name="20% - Énfasis1 5 2" xfId="122"/>
    <cellStyle name="20% - Énfasis1 5 3" xfId="123"/>
    <cellStyle name="20% - Énfasis1 5 4" xfId="124"/>
    <cellStyle name="20% - Énfasis1 5 5" xfId="125"/>
    <cellStyle name="20% - Énfasis1 5 6" xfId="126"/>
    <cellStyle name="20% - Énfasis1 5 7" xfId="127"/>
    <cellStyle name="20% - Énfasis1 5 8" xfId="128"/>
    <cellStyle name="20% - Énfasis1 5 9" xfId="129"/>
    <cellStyle name="20% - Énfasis2 2" xfId="130"/>
    <cellStyle name="20% - Énfasis2 2 10" xfId="131"/>
    <cellStyle name="20% - Énfasis2 2 11" xfId="132"/>
    <cellStyle name="20% - Énfasis2 2 12" xfId="133"/>
    <cellStyle name="20% - Énfasis2 2 13" xfId="134"/>
    <cellStyle name="20% - Énfasis2 2 2" xfId="135"/>
    <cellStyle name="20% - Énfasis2 2 2 2" xfId="136"/>
    <cellStyle name="20% - Énfasis2 2 3" xfId="137"/>
    <cellStyle name="20% - Énfasis2 2 4" xfId="138"/>
    <cellStyle name="20% - Énfasis2 2 5" xfId="139"/>
    <cellStyle name="20% - Énfasis2 2 6" xfId="140"/>
    <cellStyle name="20% - Énfasis2 2 7" xfId="141"/>
    <cellStyle name="20% - Énfasis2 2 8" xfId="142"/>
    <cellStyle name="20% - Énfasis2 2 9" xfId="143"/>
    <cellStyle name="20% - Énfasis2 3" xfId="144"/>
    <cellStyle name="20% - Énfasis2 3 10" xfId="145"/>
    <cellStyle name="20% - Énfasis2 3 11" xfId="146"/>
    <cellStyle name="20% - Énfasis2 3 12" xfId="147"/>
    <cellStyle name="20% - Énfasis2 3 13" xfId="148"/>
    <cellStyle name="20% - Énfasis2 3 2" xfId="149"/>
    <cellStyle name="20% - Énfasis2 3 3" xfId="150"/>
    <cellStyle name="20% - Énfasis2 3 4" xfId="151"/>
    <cellStyle name="20% - Énfasis2 3 5" xfId="152"/>
    <cellStyle name="20% - Énfasis2 3 6" xfId="153"/>
    <cellStyle name="20% - Énfasis2 3 7" xfId="154"/>
    <cellStyle name="20% - Énfasis2 3 8" xfId="155"/>
    <cellStyle name="20% - Énfasis2 3 9" xfId="156"/>
    <cellStyle name="20% - Énfasis2 4 10" xfId="157"/>
    <cellStyle name="20% - Énfasis2 4 11" xfId="158"/>
    <cellStyle name="20% - Énfasis2 4 12" xfId="159"/>
    <cellStyle name="20% - Énfasis2 4 13" xfId="160"/>
    <cellStyle name="20% - Énfasis2 4 2" xfId="161"/>
    <cellStyle name="20% - Énfasis2 4 3" xfId="162"/>
    <cellStyle name="20% - Énfasis2 4 4" xfId="163"/>
    <cellStyle name="20% - Énfasis2 4 5" xfId="164"/>
    <cellStyle name="20% - Énfasis2 4 6" xfId="165"/>
    <cellStyle name="20% - Énfasis2 4 7" xfId="166"/>
    <cellStyle name="20% - Énfasis2 4 8" xfId="167"/>
    <cellStyle name="20% - Énfasis2 4 9" xfId="168"/>
    <cellStyle name="20% - Énfasis2 5 10" xfId="169"/>
    <cellStyle name="20% - Énfasis2 5 11" xfId="170"/>
    <cellStyle name="20% - Énfasis2 5 12" xfId="171"/>
    <cellStyle name="20% - Énfasis2 5 2" xfId="172"/>
    <cellStyle name="20% - Énfasis2 5 3" xfId="173"/>
    <cellStyle name="20% - Énfasis2 5 4" xfId="174"/>
    <cellStyle name="20% - Énfasis2 5 5" xfId="175"/>
    <cellStyle name="20% - Énfasis2 5 6" xfId="176"/>
    <cellStyle name="20% - Énfasis2 5 7" xfId="177"/>
    <cellStyle name="20% - Énfasis2 5 8" xfId="178"/>
    <cellStyle name="20% - Énfasis2 5 9" xfId="179"/>
    <cellStyle name="20% - Énfasis3 2" xfId="180"/>
    <cellStyle name="20% - Énfasis3 2 10" xfId="181"/>
    <cellStyle name="20% - Énfasis3 2 11" xfId="182"/>
    <cellStyle name="20% - Énfasis3 2 12" xfId="183"/>
    <cellStyle name="20% - Énfasis3 2 13" xfId="184"/>
    <cellStyle name="20% - Énfasis3 2 2" xfId="185"/>
    <cellStyle name="20% - Énfasis3 2 2 2" xfId="186"/>
    <cellStyle name="20% - Énfasis3 2 3" xfId="187"/>
    <cellStyle name="20% - Énfasis3 2 4" xfId="188"/>
    <cellStyle name="20% - Énfasis3 2 5" xfId="189"/>
    <cellStyle name="20% - Énfasis3 2 6" xfId="190"/>
    <cellStyle name="20% - Énfasis3 2 7" xfId="191"/>
    <cellStyle name="20% - Énfasis3 2 8" xfId="192"/>
    <cellStyle name="20% - Énfasis3 2 9" xfId="193"/>
    <cellStyle name="20% - Énfasis3 3" xfId="194"/>
    <cellStyle name="20% - Énfasis3 3 10" xfId="195"/>
    <cellStyle name="20% - Énfasis3 3 11" xfId="196"/>
    <cellStyle name="20% - Énfasis3 3 12" xfId="197"/>
    <cellStyle name="20% - Énfasis3 3 13" xfId="198"/>
    <cellStyle name="20% - Énfasis3 3 2" xfId="199"/>
    <cellStyle name="20% - Énfasis3 3 3" xfId="200"/>
    <cellStyle name="20% - Énfasis3 3 4" xfId="201"/>
    <cellStyle name="20% - Énfasis3 3 5" xfId="202"/>
    <cellStyle name="20% - Énfasis3 3 6" xfId="203"/>
    <cellStyle name="20% - Énfasis3 3 7" xfId="204"/>
    <cellStyle name="20% - Énfasis3 3 8" xfId="205"/>
    <cellStyle name="20% - Énfasis3 3 9" xfId="206"/>
    <cellStyle name="20% - Énfasis3 4 10" xfId="207"/>
    <cellStyle name="20% - Énfasis3 4 11" xfId="208"/>
    <cellStyle name="20% - Énfasis3 4 12" xfId="209"/>
    <cellStyle name="20% - Énfasis3 4 13" xfId="210"/>
    <cellStyle name="20% - Énfasis3 4 2" xfId="211"/>
    <cellStyle name="20% - Énfasis3 4 3" xfId="212"/>
    <cellStyle name="20% - Énfasis3 4 4" xfId="213"/>
    <cellStyle name="20% - Énfasis3 4 5" xfId="214"/>
    <cellStyle name="20% - Énfasis3 4 6" xfId="215"/>
    <cellStyle name="20% - Énfasis3 4 7" xfId="216"/>
    <cellStyle name="20% - Énfasis3 4 8" xfId="217"/>
    <cellStyle name="20% - Énfasis3 4 9" xfId="218"/>
    <cellStyle name="20% - Énfasis3 5 10" xfId="219"/>
    <cellStyle name="20% - Énfasis3 5 11" xfId="220"/>
    <cellStyle name="20% - Énfasis3 5 12" xfId="221"/>
    <cellStyle name="20% - Énfasis3 5 2" xfId="222"/>
    <cellStyle name="20% - Énfasis3 5 3" xfId="223"/>
    <cellStyle name="20% - Énfasis3 5 4" xfId="224"/>
    <cellStyle name="20% - Énfasis3 5 5" xfId="225"/>
    <cellStyle name="20% - Énfasis3 5 6" xfId="226"/>
    <cellStyle name="20% - Énfasis3 5 7" xfId="227"/>
    <cellStyle name="20% - Énfasis3 5 8" xfId="228"/>
    <cellStyle name="20% - Énfasis3 5 9" xfId="229"/>
    <cellStyle name="20% - Énfasis4 2" xfId="230"/>
    <cellStyle name="20% - Énfasis4 2 10" xfId="231"/>
    <cellStyle name="20% - Énfasis4 2 11" xfId="232"/>
    <cellStyle name="20% - Énfasis4 2 12" xfId="233"/>
    <cellStyle name="20% - Énfasis4 2 13" xfId="234"/>
    <cellStyle name="20% - Énfasis4 2 2" xfId="235"/>
    <cellStyle name="20% - Énfasis4 2 2 2" xfId="236"/>
    <cellStyle name="20% - Énfasis4 2 3" xfId="237"/>
    <cellStyle name="20% - Énfasis4 2 4" xfId="238"/>
    <cellStyle name="20% - Énfasis4 2 5" xfId="239"/>
    <cellStyle name="20% - Énfasis4 2 6" xfId="240"/>
    <cellStyle name="20% - Énfasis4 2 7" xfId="241"/>
    <cellStyle name="20% - Énfasis4 2 8" xfId="242"/>
    <cellStyle name="20% - Énfasis4 2 9" xfId="243"/>
    <cellStyle name="20% - Énfasis4 3" xfId="244"/>
    <cellStyle name="20% - Énfasis4 3 10" xfId="245"/>
    <cellStyle name="20% - Énfasis4 3 11" xfId="246"/>
    <cellStyle name="20% - Énfasis4 3 12" xfId="247"/>
    <cellStyle name="20% - Énfasis4 3 13" xfId="248"/>
    <cellStyle name="20% - Énfasis4 3 2" xfId="249"/>
    <cellStyle name="20% - Énfasis4 3 3" xfId="250"/>
    <cellStyle name="20% - Énfasis4 3 4" xfId="251"/>
    <cellStyle name="20% - Énfasis4 3 5" xfId="252"/>
    <cellStyle name="20% - Énfasis4 3 6" xfId="253"/>
    <cellStyle name="20% - Énfasis4 3 7" xfId="254"/>
    <cellStyle name="20% - Énfasis4 3 8" xfId="255"/>
    <cellStyle name="20% - Énfasis4 3 9" xfId="256"/>
    <cellStyle name="20% - Énfasis4 4 10" xfId="257"/>
    <cellStyle name="20% - Énfasis4 4 11" xfId="258"/>
    <cellStyle name="20% - Énfasis4 4 12" xfId="259"/>
    <cellStyle name="20% - Énfasis4 4 13" xfId="260"/>
    <cellStyle name="20% - Énfasis4 4 2" xfId="261"/>
    <cellStyle name="20% - Énfasis4 4 3" xfId="262"/>
    <cellStyle name="20% - Énfasis4 4 4" xfId="263"/>
    <cellStyle name="20% - Énfasis4 4 5" xfId="264"/>
    <cellStyle name="20% - Énfasis4 4 6" xfId="265"/>
    <cellStyle name="20% - Énfasis4 4 7" xfId="266"/>
    <cellStyle name="20% - Énfasis4 4 8" xfId="267"/>
    <cellStyle name="20% - Énfasis4 4 9" xfId="268"/>
    <cellStyle name="20% - Énfasis4 5 10" xfId="269"/>
    <cellStyle name="20% - Énfasis4 5 11" xfId="270"/>
    <cellStyle name="20% - Énfasis4 5 12" xfId="271"/>
    <cellStyle name="20% - Énfasis4 5 2" xfId="272"/>
    <cellStyle name="20% - Énfasis4 5 3" xfId="273"/>
    <cellStyle name="20% - Énfasis4 5 4" xfId="274"/>
    <cellStyle name="20% - Énfasis4 5 5" xfId="275"/>
    <cellStyle name="20% - Énfasis4 5 6" xfId="276"/>
    <cellStyle name="20% - Énfasis4 5 7" xfId="277"/>
    <cellStyle name="20% - Énfasis4 5 8" xfId="278"/>
    <cellStyle name="20% - Énfasis4 5 9" xfId="279"/>
    <cellStyle name="20% - Énfasis5 2" xfId="280"/>
    <cellStyle name="20% - Énfasis5 2 10" xfId="281"/>
    <cellStyle name="20% - Énfasis5 2 11" xfId="282"/>
    <cellStyle name="20% - Énfasis5 2 12" xfId="283"/>
    <cellStyle name="20% - Énfasis5 2 13" xfId="284"/>
    <cellStyle name="20% - Énfasis5 2 2" xfId="285"/>
    <cellStyle name="20% - Énfasis5 2 2 2" xfId="286"/>
    <cellStyle name="20% - Énfasis5 2 3" xfId="287"/>
    <cellStyle name="20% - Énfasis5 2 4" xfId="288"/>
    <cellStyle name="20% - Énfasis5 2 5" xfId="289"/>
    <cellStyle name="20% - Énfasis5 2 6" xfId="290"/>
    <cellStyle name="20% - Énfasis5 2 7" xfId="291"/>
    <cellStyle name="20% - Énfasis5 2 8" xfId="292"/>
    <cellStyle name="20% - Énfasis5 2 9" xfId="293"/>
    <cellStyle name="20% - Énfasis5 3" xfId="294"/>
    <cellStyle name="20% - Énfasis5 3 10" xfId="295"/>
    <cellStyle name="20% - Énfasis5 3 11" xfId="296"/>
    <cellStyle name="20% - Énfasis5 3 12" xfId="297"/>
    <cellStyle name="20% - Énfasis5 3 13" xfId="298"/>
    <cellStyle name="20% - Énfasis5 3 2" xfId="299"/>
    <cellStyle name="20% - Énfasis5 3 3" xfId="300"/>
    <cellStyle name="20% - Énfasis5 3 4" xfId="301"/>
    <cellStyle name="20% - Énfasis5 3 5" xfId="302"/>
    <cellStyle name="20% - Énfasis5 3 6" xfId="303"/>
    <cellStyle name="20% - Énfasis5 3 7" xfId="304"/>
    <cellStyle name="20% - Énfasis5 3 8" xfId="305"/>
    <cellStyle name="20% - Énfasis5 3 9" xfId="306"/>
    <cellStyle name="20% - Énfasis5 4 10" xfId="307"/>
    <cellStyle name="20% - Énfasis5 4 11" xfId="308"/>
    <cellStyle name="20% - Énfasis5 4 12" xfId="309"/>
    <cellStyle name="20% - Énfasis5 4 13" xfId="310"/>
    <cellStyle name="20% - Énfasis5 4 2" xfId="311"/>
    <cellStyle name="20% - Énfasis5 4 3" xfId="312"/>
    <cellStyle name="20% - Énfasis5 4 4" xfId="313"/>
    <cellStyle name="20% - Énfasis5 4 5" xfId="314"/>
    <cellStyle name="20% - Énfasis5 4 6" xfId="315"/>
    <cellStyle name="20% - Énfasis5 4 7" xfId="316"/>
    <cellStyle name="20% - Énfasis5 4 8" xfId="317"/>
    <cellStyle name="20% - Énfasis5 4 9" xfId="318"/>
    <cellStyle name="20% - Énfasis5 5 10" xfId="319"/>
    <cellStyle name="20% - Énfasis5 5 11" xfId="320"/>
    <cellStyle name="20% - Énfasis5 5 12" xfId="321"/>
    <cellStyle name="20% - Énfasis5 5 2" xfId="322"/>
    <cellStyle name="20% - Énfasis5 5 3" xfId="323"/>
    <cellStyle name="20% - Énfasis5 5 4" xfId="324"/>
    <cellStyle name="20% - Énfasis5 5 5" xfId="325"/>
    <cellStyle name="20% - Énfasis5 5 6" xfId="326"/>
    <cellStyle name="20% - Énfasis5 5 7" xfId="327"/>
    <cellStyle name="20% - Énfasis5 5 8" xfId="328"/>
    <cellStyle name="20% - Énfasis5 5 9" xfId="329"/>
    <cellStyle name="20% - Énfasis6 2" xfId="330"/>
    <cellStyle name="20% - Énfasis6 2 10" xfId="331"/>
    <cellStyle name="20% - Énfasis6 2 11" xfId="332"/>
    <cellStyle name="20% - Énfasis6 2 12" xfId="333"/>
    <cellStyle name="20% - Énfasis6 2 13" xfId="334"/>
    <cellStyle name="20% - Énfasis6 2 2" xfId="335"/>
    <cellStyle name="20% - Énfasis6 2 2 2" xfId="336"/>
    <cellStyle name="20% - Énfasis6 2 3" xfId="337"/>
    <cellStyle name="20% - Énfasis6 2 4" xfId="338"/>
    <cellStyle name="20% - Énfasis6 2 5" xfId="339"/>
    <cellStyle name="20% - Énfasis6 2 6" xfId="340"/>
    <cellStyle name="20% - Énfasis6 2 7" xfId="341"/>
    <cellStyle name="20% - Énfasis6 2 8" xfId="342"/>
    <cellStyle name="20% - Énfasis6 2 9" xfId="343"/>
    <cellStyle name="20% - Énfasis6 3" xfId="344"/>
    <cellStyle name="20% - Énfasis6 3 10" xfId="345"/>
    <cellStyle name="20% - Énfasis6 3 11" xfId="346"/>
    <cellStyle name="20% - Énfasis6 3 12" xfId="347"/>
    <cellStyle name="20% - Énfasis6 3 13" xfId="348"/>
    <cellStyle name="20% - Énfasis6 3 2" xfId="349"/>
    <cellStyle name="20% - Énfasis6 3 3" xfId="350"/>
    <cellStyle name="20% - Énfasis6 3 4" xfId="351"/>
    <cellStyle name="20% - Énfasis6 3 5" xfId="352"/>
    <cellStyle name="20% - Énfasis6 3 6" xfId="353"/>
    <cellStyle name="20% - Énfasis6 3 7" xfId="354"/>
    <cellStyle name="20% - Énfasis6 3 8" xfId="355"/>
    <cellStyle name="20% - Énfasis6 3 9" xfId="356"/>
    <cellStyle name="20% - Énfasis6 4 10" xfId="357"/>
    <cellStyle name="20% - Énfasis6 4 11" xfId="358"/>
    <cellStyle name="20% - Énfasis6 4 12" xfId="359"/>
    <cellStyle name="20% - Énfasis6 4 13" xfId="360"/>
    <cellStyle name="20% - Énfasis6 4 2" xfId="361"/>
    <cellStyle name="20% - Énfasis6 4 3" xfId="362"/>
    <cellStyle name="20% - Énfasis6 4 4" xfId="363"/>
    <cellStyle name="20% - Énfasis6 4 5" xfId="364"/>
    <cellStyle name="20% - Énfasis6 4 6" xfId="365"/>
    <cellStyle name="20% - Énfasis6 4 7" xfId="366"/>
    <cellStyle name="20% - Énfasis6 4 8" xfId="367"/>
    <cellStyle name="20% - Énfasis6 4 9" xfId="368"/>
    <cellStyle name="20% - Énfasis6 5 10" xfId="369"/>
    <cellStyle name="20% - Énfasis6 5 11" xfId="370"/>
    <cellStyle name="20% - Énfasis6 5 12" xfId="371"/>
    <cellStyle name="20% - Énfasis6 5 2" xfId="372"/>
    <cellStyle name="20% - Énfasis6 5 3" xfId="373"/>
    <cellStyle name="20% - Énfasis6 5 4" xfId="374"/>
    <cellStyle name="20% - Énfasis6 5 5" xfId="375"/>
    <cellStyle name="20% - Énfasis6 5 6" xfId="376"/>
    <cellStyle name="20% - Énfasis6 5 7" xfId="377"/>
    <cellStyle name="20% - Énfasis6 5 8" xfId="378"/>
    <cellStyle name="20% - Énfasis6 5 9" xfId="379"/>
    <cellStyle name="40% - Accent1 2" xfId="380"/>
    <cellStyle name="40% - Accent2 2" xfId="381"/>
    <cellStyle name="40% - Accent3 2" xfId="382"/>
    <cellStyle name="40% - Accent4 2" xfId="383"/>
    <cellStyle name="40% - Accent5 2" xfId="384"/>
    <cellStyle name="40% - Accent6 2" xfId="385"/>
    <cellStyle name="40% - Énfasis1 2" xfId="386"/>
    <cellStyle name="40% - Énfasis1 2 10" xfId="387"/>
    <cellStyle name="40% - Énfasis1 2 11" xfId="388"/>
    <cellStyle name="40% - Énfasis1 2 12" xfId="389"/>
    <cellStyle name="40% - Énfasis1 2 13" xfId="390"/>
    <cellStyle name="40% - Énfasis1 2 2" xfId="391"/>
    <cellStyle name="40% - Énfasis1 2 2 2" xfId="392"/>
    <cellStyle name="40% - Énfasis1 2 3" xfId="393"/>
    <cellStyle name="40% - Énfasis1 2 4" xfId="394"/>
    <cellStyle name="40% - Énfasis1 2 5" xfId="395"/>
    <cellStyle name="40% - Énfasis1 2 6" xfId="396"/>
    <cellStyle name="40% - Énfasis1 2 7" xfId="397"/>
    <cellStyle name="40% - Énfasis1 2 8" xfId="398"/>
    <cellStyle name="40% - Énfasis1 2 9" xfId="399"/>
    <cellStyle name="40% - Énfasis1 3" xfId="400"/>
    <cellStyle name="40% - Énfasis1 3 10" xfId="401"/>
    <cellStyle name="40% - Énfasis1 3 11" xfId="402"/>
    <cellStyle name="40% - Énfasis1 3 12" xfId="403"/>
    <cellStyle name="40% - Énfasis1 3 13" xfId="404"/>
    <cellStyle name="40% - Énfasis1 3 2" xfId="405"/>
    <cellStyle name="40% - Énfasis1 3 3" xfId="406"/>
    <cellStyle name="40% - Énfasis1 3 4" xfId="407"/>
    <cellStyle name="40% - Énfasis1 3 5" xfId="408"/>
    <cellStyle name="40% - Énfasis1 3 6" xfId="409"/>
    <cellStyle name="40% - Énfasis1 3 7" xfId="410"/>
    <cellStyle name="40% - Énfasis1 3 8" xfId="411"/>
    <cellStyle name="40% - Énfasis1 3 9" xfId="412"/>
    <cellStyle name="40% - Énfasis1 4 10" xfId="413"/>
    <cellStyle name="40% - Énfasis1 4 11" xfId="414"/>
    <cellStyle name="40% - Énfasis1 4 12" xfId="415"/>
    <cellStyle name="40% - Énfasis1 4 13" xfId="416"/>
    <cellStyle name="40% - Énfasis1 4 2" xfId="417"/>
    <cellStyle name="40% - Énfasis1 4 3" xfId="418"/>
    <cellStyle name="40% - Énfasis1 4 4" xfId="419"/>
    <cellStyle name="40% - Énfasis1 4 5" xfId="420"/>
    <cellStyle name="40% - Énfasis1 4 6" xfId="421"/>
    <cellStyle name="40% - Énfasis1 4 7" xfId="422"/>
    <cellStyle name="40% - Énfasis1 4 8" xfId="423"/>
    <cellStyle name="40% - Énfasis1 4 9" xfId="424"/>
    <cellStyle name="40% - Énfasis1 5 10" xfId="425"/>
    <cellStyle name="40% - Énfasis1 5 11" xfId="426"/>
    <cellStyle name="40% - Énfasis1 5 12" xfId="427"/>
    <cellStyle name="40% - Énfasis1 5 2" xfId="428"/>
    <cellStyle name="40% - Énfasis1 5 3" xfId="429"/>
    <cellStyle name="40% - Énfasis1 5 4" xfId="430"/>
    <cellStyle name="40% - Énfasis1 5 5" xfId="431"/>
    <cellStyle name="40% - Énfasis1 5 6" xfId="432"/>
    <cellStyle name="40% - Énfasis1 5 7" xfId="433"/>
    <cellStyle name="40% - Énfasis1 5 8" xfId="434"/>
    <cellStyle name="40% - Énfasis1 5 9" xfId="435"/>
    <cellStyle name="40% - Énfasis2 2" xfId="436"/>
    <cellStyle name="40% - Énfasis2 2 10" xfId="437"/>
    <cellStyle name="40% - Énfasis2 2 11" xfId="438"/>
    <cellStyle name="40% - Énfasis2 2 12" xfId="439"/>
    <cellStyle name="40% - Énfasis2 2 13" xfId="440"/>
    <cellStyle name="40% - Énfasis2 2 2" xfId="441"/>
    <cellStyle name="40% - Énfasis2 2 2 2" xfId="442"/>
    <cellStyle name="40% - Énfasis2 2 3" xfId="443"/>
    <cellStyle name="40% - Énfasis2 2 4" xfId="444"/>
    <cellStyle name="40% - Énfasis2 2 5" xfId="445"/>
    <cellStyle name="40% - Énfasis2 2 6" xfId="446"/>
    <cellStyle name="40% - Énfasis2 2 7" xfId="447"/>
    <cellStyle name="40% - Énfasis2 2 8" xfId="448"/>
    <cellStyle name="40% - Énfasis2 2 9" xfId="449"/>
    <cellStyle name="40% - Énfasis2 3" xfId="450"/>
    <cellStyle name="40% - Énfasis2 3 10" xfId="451"/>
    <cellStyle name="40% - Énfasis2 3 11" xfId="452"/>
    <cellStyle name="40% - Énfasis2 3 12" xfId="453"/>
    <cellStyle name="40% - Énfasis2 3 13" xfId="454"/>
    <cellStyle name="40% - Énfasis2 3 2" xfId="455"/>
    <cellStyle name="40% - Énfasis2 3 3" xfId="456"/>
    <cellStyle name="40% - Énfasis2 3 4" xfId="457"/>
    <cellStyle name="40% - Énfasis2 3 5" xfId="458"/>
    <cellStyle name="40% - Énfasis2 3 6" xfId="459"/>
    <cellStyle name="40% - Énfasis2 3 7" xfId="460"/>
    <cellStyle name="40% - Énfasis2 3 8" xfId="461"/>
    <cellStyle name="40% - Énfasis2 3 9" xfId="462"/>
    <cellStyle name="40% - Énfasis2 4 10" xfId="463"/>
    <cellStyle name="40% - Énfasis2 4 11" xfId="464"/>
    <cellStyle name="40% - Énfasis2 4 12" xfId="465"/>
    <cellStyle name="40% - Énfasis2 4 13" xfId="466"/>
    <cellStyle name="40% - Énfasis2 4 2" xfId="467"/>
    <cellStyle name="40% - Énfasis2 4 3" xfId="468"/>
    <cellStyle name="40% - Énfasis2 4 4" xfId="469"/>
    <cellStyle name="40% - Énfasis2 4 5" xfId="470"/>
    <cellStyle name="40% - Énfasis2 4 6" xfId="471"/>
    <cellStyle name="40% - Énfasis2 4 7" xfId="472"/>
    <cellStyle name="40% - Énfasis2 4 8" xfId="473"/>
    <cellStyle name="40% - Énfasis2 4 9" xfId="474"/>
    <cellStyle name="40% - Énfasis2 5 10" xfId="475"/>
    <cellStyle name="40% - Énfasis2 5 11" xfId="476"/>
    <cellStyle name="40% - Énfasis2 5 12" xfId="477"/>
    <cellStyle name="40% - Énfasis2 5 2" xfId="478"/>
    <cellStyle name="40% - Énfasis2 5 3" xfId="479"/>
    <cellStyle name="40% - Énfasis2 5 4" xfId="480"/>
    <cellStyle name="40% - Énfasis2 5 5" xfId="481"/>
    <cellStyle name="40% - Énfasis2 5 6" xfId="482"/>
    <cellStyle name="40% - Énfasis2 5 7" xfId="483"/>
    <cellStyle name="40% - Énfasis2 5 8" xfId="484"/>
    <cellStyle name="40% - Énfasis2 5 9" xfId="485"/>
    <cellStyle name="40% - Énfasis3 2" xfId="486"/>
    <cellStyle name="40% - Énfasis3 2 10" xfId="487"/>
    <cellStyle name="40% - Énfasis3 2 11" xfId="488"/>
    <cellStyle name="40% - Énfasis3 2 12" xfId="489"/>
    <cellStyle name="40% - Énfasis3 2 13" xfId="490"/>
    <cellStyle name="40% - Énfasis3 2 2" xfId="491"/>
    <cellStyle name="40% - Énfasis3 2 2 2" xfId="492"/>
    <cellStyle name="40% - Énfasis3 2 3" xfId="493"/>
    <cellStyle name="40% - Énfasis3 2 4" xfId="494"/>
    <cellStyle name="40% - Énfasis3 2 5" xfId="495"/>
    <cellStyle name="40% - Énfasis3 2 6" xfId="496"/>
    <cellStyle name="40% - Énfasis3 2 7" xfId="497"/>
    <cellStyle name="40% - Énfasis3 2 8" xfId="498"/>
    <cellStyle name="40% - Énfasis3 2 9" xfId="499"/>
    <cellStyle name="40% - Énfasis3 3" xfId="500"/>
    <cellStyle name="40% - Énfasis3 3 10" xfId="501"/>
    <cellStyle name="40% - Énfasis3 3 11" xfId="502"/>
    <cellStyle name="40% - Énfasis3 3 12" xfId="503"/>
    <cellStyle name="40% - Énfasis3 3 13" xfId="504"/>
    <cellStyle name="40% - Énfasis3 3 2" xfId="505"/>
    <cellStyle name="40% - Énfasis3 3 3" xfId="506"/>
    <cellStyle name="40% - Énfasis3 3 4" xfId="507"/>
    <cellStyle name="40% - Énfasis3 3 5" xfId="508"/>
    <cellStyle name="40% - Énfasis3 3 6" xfId="509"/>
    <cellStyle name="40% - Énfasis3 3 7" xfId="510"/>
    <cellStyle name="40% - Énfasis3 3 8" xfId="511"/>
    <cellStyle name="40% - Énfasis3 3 9" xfId="512"/>
    <cellStyle name="40% - Énfasis3 4 10" xfId="513"/>
    <cellStyle name="40% - Énfasis3 4 11" xfId="514"/>
    <cellStyle name="40% - Énfasis3 4 12" xfId="515"/>
    <cellStyle name="40% - Énfasis3 4 13" xfId="516"/>
    <cellStyle name="40% - Énfasis3 4 2" xfId="517"/>
    <cellStyle name="40% - Énfasis3 4 3" xfId="518"/>
    <cellStyle name="40% - Énfasis3 4 4" xfId="519"/>
    <cellStyle name="40% - Énfasis3 4 5" xfId="520"/>
    <cellStyle name="40% - Énfasis3 4 6" xfId="521"/>
    <cellStyle name="40% - Énfasis3 4 7" xfId="522"/>
    <cellStyle name="40% - Énfasis3 4 8" xfId="523"/>
    <cellStyle name="40% - Énfasis3 4 9" xfId="524"/>
    <cellStyle name="40% - Énfasis3 5 10" xfId="525"/>
    <cellStyle name="40% - Énfasis3 5 11" xfId="526"/>
    <cellStyle name="40% - Énfasis3 5 12" xfId="527"/>
    <cellStyle name="40% - Énfasis3 5 2" xfId="528"/>
    <cellStyle name="40% - Énfasis3 5 3" xfId="529"/>
    <cellStyle name="40% - Énfasis3 5 4" xfId="530"/>
    <cellStyle name="40% - Énfasis3 5 5" xfId="531"/>
    <cellStyle name="40% - Énfasis3 5 6" xfId="532"/>
    <cellStyle name="40% - Énfasis3 5 7" xfId="533"/>
    <cellStyle name="40% - Énfasis3 5 8" xfId="534"/>
    <cellStyle name="40% - Énfasis3 5 9" xfId="535"/>
    <cellStyle name="40% - Énfasis4 2" xfId="536"/>
    <cellStyle name="40% - Énfasis4 2 10" xfId="537"/>
    <cellStyle name="40% - Énfasis4 2 11" xfId="538"/>
    <cellStyle name="40% - Énfasis4 2 12" xfId="539"/>
    <cellStyle name="40% - Énfasis4 2 13" xfId="540"/>
    <cellStyle name="40% - Énfasis4 2 2" xfId="541"/>
    <cellStyle name="40% - Énfasis4 2 2 2" xfId="542"/>
    <cellStyle name="40% - Énfasis4 2 3" xfId="543"/>
    <cellStyle name="40% - Énfasis4 2 4" xfId="544"/>
    <cellStyle name="40% - Énfasis4 2 5" xfId="545"/>
    <cellStyle name="40% - Énfasis4 2 6" xfId="546"/>
    <cellStyle name="40% - Énfasis4 2 7" xfId="547"/>
    <cellStyle name="40% - Énfasis4 2 8" xfId="548"/>
    <cellStyle name="40% - Énfasis4 2 9" xfId="549"/>
    <cellStyle name="40% - Énfasis4 3" xfId="550"/>
    <cellStyle name="40% - Énfasis4 3 10" xfId="551"/>
    <cellStyle name="40% - Énfasis4 3 11" xfId="552"/>
    <cellStyle name="40% - Énfasis4 3 12" xfId="553"/>
    <cellStyle name="40% - Énfasis4 3 13" xfId="554"/>
    <cellStyle name="40% - Énfasis4 3 2" xfId="555"/>
    <cellStyle name="40% - Énfasis4 3 3" xfId="556"/>
    <cellStyle name="40% - Énfasis4 3 4" xfId="557"/>
    <cellStyle name="40% - Énfasis4 3 5" xfId="558"/>
    <cellStyle name="40% - Énfasis4 3 6" xfId="559"/>
    <cellStyle name="40% - Énfasis4 3 7" xfId="560"/>
    <cellStyle name="40% - Énfasis4 3 8" xfId="561"/>
    <cellStyle name="40% - Énfasis4 3 9" xfId="562"/>
    <cellStyle name="40% - Énfasis4 4 10" xfId="563"/>
    <cellStyle name="40% - Énfasis4 4 11" xfId="564"/>
    <cellStyle name="40% - Énfasis4 4 12" xfId="565"/>
    <cellStyle name="40% - Énfasis4 4 13" xfId="566"/>
    <cellStyle name="40% - Énfasis4 4 2" xfId="567"/>
    <cellStyle name="40% - Énfasis4 4 3" xfId="568"/>
    <cellStyle name="40% - Énfasis4 4 4" xfId="569"/>
    <cellStyle name="40% - Énfasis4 4 5" xfId="570"/>
    <cellStyle name="40% - Énfasis4 4 6" xfId="571"/>
    <cellStyle name="40% - Énfasis4 4 7" xfId="572"/>
    <cellStyle name="40% - Énfasis4 4 8" xfId="573"/>
    <cellStyle name="40% - Énfasis4 4 9" xfId="574"/>
    <cellStyle name="40% - Énfasis4 5 10" xfId="575"/>
    <cellStyle name="40% - Énfasis4 5 11" xfId="576"/>
    <cellStyle name="40% - Énfasis4 5 12" xfId="577"/>
    <cellStyle name="40% - Énfasis4 5 2" xfId="578"/>
    <cellStyle name="40% - Énfasis4 5 3" xfId="579"/>
    <cellStyle name="40% - Énfasis4 5 4" xfId="580"/>
    <cellStyle name="40% - Énfasis4 5 5" xfId="581"/>
    <cellStyle name="40% - Énfasis4 5 6" xfId="582"/>
    <cellStyle name="40% - Énfasis4 5 7" xfId="583"/>
    <cellStyle name="40% - Énfasis4 5 8" xfId="584"/>
    <cellStyle name="40% - Énfasis4 5 9" xfId="585"/>
    <cellStyle name="40% - Énfasis5 2" xfId="586"/>
    <cellStyle name="40% - Énfasis5 2 10" xfId="587"/>
    <cellStyle name="40% - Énfasis5 2 11" xfId="588"/>
    <cellStyle name="40% - Énfasis5 2 12" xfId="589"/>
    <cellStyle name="40% - Énfasis5 2 13" xfId="590"/>
    <cellStyle name="40% - Énfasis5 2 2" xfId="591"/>
    <cellStyle name="40% - Énfasis5 2 2 2" xfId="592"/>
    <cellStyle name="40% - Énfasis5 2 3" xfId="593"/>
    <cellStyle name="40% - Énfasis5 2 4" xfId="594"/>
    <cellStyle name="40% - Énfasis5 2 5" xfId="595"/>
    <cellStyle name="40% - Énfasis5 2 6" xfId="596"/>
    <cellStyle name="40% - Énfasis5 2 7" xfId="597"/>
    <cellStyle name="40% - Énfasis5 2 8" xfId="598"/>
    <cellStyle name="40% - Énfasis5 2 9" xfId="599"/>
    <cellStyle name="40% - Énfasis5 3" xfId="600"/>
    <cellStyle name="40% - Énfasis5 3 10" xfId="601"/>
    <cellStyle name="40% - Énfasis5 3 11" xfId="602"/>
    <cellStyle name="40% - Énfasis5 3 12" xfId="603"/>
    <cellStyle name="40% - Énfasis5 3 13" xfId="604"/>
    <cellStyle name="40% - Énfasis5 3 2" xfId="605"/>
    <cellStyle name="40% - Énfasis5 3 3" xfId="606"/>
    <cellStyle name="40% - Énfasis5 3 4" xfId="607"/>
    <cellStyle name="40% - Énfasis5 3 5" xfId="608"/>
    <cellStyle name="40% - Énfasis5 3 6" xfId="609"/>
    <cellStyle name="40% - Énfasis5 3 7" xfId="610"/>
    <cellStyle name="40% - Énfasis5 3 8" xfId="611"/>
    <cellStyle name="40% - Énfasis5 3 9" xfId="612"/>
    <cellStyle name="40% - Énfasis5 4 10" xfId="613"/>
    <cellStyle name="40% - Énfasis5 4 11" xfId="614"/>
    <cellStyle name="40% - Énfasis5 4 12" xfId="615"/>
    <cellStyle name="40% - Énfasis5 4 13" xfId="616"/>
    <cellStyle name="40% - Énfasis5 4 2" xfId="617"/>
    <cellStyle name="40% - Énfasis5 4 3" xfId="618"/>
    <cellStyle name="40% - Énfasis5 4 4" xfId="619"/>
    <cellStyle name="40% - Énfasis5 4 5" xfId="620"/>
    <cellStyle name="40% - Énfasis5 4 6" xfId="621"/>
    <cellStyle name="40% - Énfasis5 4 7" xfId="622"/>
    <cellStyle name="40% - Énfasis5 4 8" xfId="623"/>
    <cellStyle name="40% - Énfasis5 4 9" xfId="624"/>
    <cellStyle name="40% - Énfasis5 5 10" xfId="625"/>
    <cellStyle name="40% - Énfasis5 5 11" xfId="626"/>
    <cellStyle name="40% - Énfasis5 5 12" xfId="627"/>
    <cellStyle name="40% - Énfasis5 5 2" xfId="628"/>
    <cellStyle name="40% - Énfasis5 5 3" xfId="629"/>
    <cellStyle name="40% - Énfasis5 5 4" xfId="630"/>
    <cellStyle name="40% - Énfasis5 5 5" xfId="631"/>
    <cellStyle name="40% - Énfasis5 5 6" xfId="632"/>
    <cellStyle name="40% - Énfasis5 5 7" xfId="633"/>
    <cellStyle name="40% - Énfasis5 5 8" xfId="634"/>
    <cellStyle name="40% - Énfasis5 5 9" xfId="635"/>
    <cellStyle name="40% - Énfasis6 2" xfId="636"/>
    <cellStyle name="40% - Énfasis6 2 10" xfId="637"/>
    <cellStyle name="40% - Énfasis6 2 11" xfId="638"/>
    <cellStyle name="40% - Énfasis6 2 12" xfId="639"/>
    <cellStyle name="40% - Énfasis6 2 13" xfId="640"/>
    <cellStyle name="40% - Énfasis6 2 2" xfId="641"/>
    <cellStyle name="40% - Énfasis6 2 2 2" xfId="642"/>
    <cellStyle name="40% - Énfasis6 2 2 2 2" xfId="643"/>
    <cellStyle name="40% - Énfasis6 2 3" xfId="644"/>
    <cellStyle name="40% - Énfasis6 2 4" xfId="645"/>
    <cellStyle name="40% - Énfasis6 2 5" xfId="646"/>
    <cellStyle name="40% - Énfasis6 2 6" xfId="647"/>
    <cellStyle name="40% - Énfasis6 2 7" xfId="648"/>
    <cellStyle name="40% - Énfasis6 2 8" xfId="649"/>
    <cellStyle name="40% - Énfasis6 2 9" xfId="650"/>
    <cellStyle name="40% - Énfasis6 3" xfId="651"/>
    <cellStyle name="40% - Énfasis6 3 10" xfId="652"/>
    <cellStyle name="40% - Énfasis6 3 11" xfId="653"/>
    <cellStyle name="40% - Énfasis6 3 12" xfId="654"/>
    <cellStyle name="40% - Énfasis6 3 13" xfId="655"/>
    <cellStyle name="40% - Énfasis6 3 2" xfId="656"/>
    <cellStyle name="40% - Énfasis6 3 3" xfId="657"/>
    <cellStyle name="40% - Énfasis6 3 4" xfId="658"/>
    <cellStyle name="40% - Énfasis6 3 5" xfId="659"/>
    <cellStyle name="40% - Énfasis6 3 6" xfId="660"/>
    <cellStyle name="40% - Énfasis6 3 7" xfId="661"/>
    <cellStyle name="40% - Énfasis6 3 8" xfId="662"/>
    <cellStyle name="40% - Énfasis6 3 9" xfId="663"/>
    <cellStyle name="40% - Énfasis6 4 10" xfId="664"/>
    <cellStyle name="40% - Énfasis6 4 11" xfId="665"/>
    <cellStyle name="40% - Énfasis6 4 12" xfId="666"/>
    <cellStyle name="40% - Énfasis6 4 13" xfId="667"/>
    <cellStyle name="40% - Énfasis6 4 2" xfId="668"/>
    <cellStyle name="40% - Énfasis6 4 3" xfId="669"/>
    <cellStyle name="40% - Énfasis6 4 4" xfId="670"/>
    <cellStyle name="40% - Énfasis6 4 5" xfId="671"/>
    <cellStyle name="40% - Énfasis6 4 6" xfId="672"/>
    <cellStyle name="40% - Énfasis6 4 7" xfId="673"/>
    <cellStyle name="40% - Énfasis6 4 8" xfId="674"/>
    <cellStyle name="40% - Énfasis6 4 9" xfId="675"/>
    <cellStyle name="40% - Énfasis6 5 10" xfId="676"/>
    <cellStyle name="40% - Énfasis6 5 11" xfId="677"/>
    <cellStyle name="40% - Énfasis6 5 12" xfId="678"/>
    <cellStyle name="40% - Énfasis6 5 2" xfId="679"/>
    <cellStyle name="40% - Énfasis6 5 3" xfId="680"/>
    <cellStyle name="40% - Énfasis6 5 4" xfId="681"/>
    <cellStyle name="40% - Énfasis6 5 5" xfId="682"/>
    <cellStyle name="40% - Énfasis6 5 6" xfId="683"/>
    <cellStyle name="40% - Énfasis6 5 7" xfId="684"/>
    <cellStyle name="40% - Énfasis6 5 8" xfId="685"/>
    <cellStyle name="40% - Énfasis6 5 9" xfId="686"/>
    <cellStyle name="60% - Accent1 2" xfId="687"/>
    <cellStyle name="60% - Accent2 2" xfId="688"/>
    <cellStyle name="60% - Accent3 2" xfId="689"/>
    <cellStyle name="60% - Accent4 2" xfId="690"/>
    <cellStyle name="60% - Accent5 2" xfId="691"/>
    <cellStyle name="60% - Accent6 2" xfId="692"/>
    <cellStyle name="60% - Énfasis1 2" xfId="693"/>
    <cellStyle name="60% - Énfasis1 2 10" xfId="694"/>
    <cellStyle name="60% - Énfasis1 2 11" xfId="695"/>
    <cellStyle name="60% - Énfasis1 2 12" xfId="696"/>
    <cellStyle name="60% - Énfasis1 2 13" xfId="697"/>
    <cellStyle name="60% - Énfasis1 2 2" xfId="698"/>
    <cellStyle name="60% - Énfasis1 2 2 2" xfId="699"/>
    <cellStyle name="60% - Énfasis1 2 3" xfId="700"/>
    <cellStyle name="60% - Énfasis1 2 4" xfId="701"/>
    <cellStyle name="60% - Énfasis1 2 5" xfId="702"/>
    <cellStyle name="60% - Énfasis1 2 6" xfId="703"/>
    <cellStyle name="60% - Énfasis1 2 7" xfId="704"/>
    <cellStyle name="60% - Énfasis1 2 8" xfId="705"/>
    <cellStyle name="60% - Énfasis1 2 9" xfId="706"/>
    <cellStyle name="60% - Énfasis1 3" xfId="707"/>
    <cellStyle name="60% - Énfasis1 3 10" xfId="708"/>
    <cellStyle name="60% - Énfasis1 3 11" xfId="709"/>
    <cellStyle name="60% - Énfasis1 3 12" xfId="710"/>
    <cellStyle name="60% - Énfasis1 3 13" xfId="711"/>
    <cellStyle name="60% - Énfasis1 3 2" xfId="712"/>
    <cellStyle name="60% - Énfasis1 3 3" xfId="713"/>
    <cellStyle name="60% - Énfasis1 3 4" xfId="714"/>
    <cellStyle name="60% - Énfasis1 3 5" xfId="715"/>
    <cellStyle name="60% - Énfasis1 3 6" xfId="716"/>
    <cellStyle name="60% - Énfasis1 3 7" xfId="717"/>
    <cellStyle name="60% - Énfasis1 3 8" xfId="718"/>
    <cellStyle name="60% - Énfasis1 3 9" xfId="719"/>
    <cellStyle name="60% - Énfasis1 4 10" xfId="720"/>
    <cellStyle name="60% - Énfasis1 4 11" xfId="721"/>
    <cellStyle name="60% - Énfasis1 4 12" xfId="722"/>
    <cellStyle name="60% - Énfasis1 4 13" xfId="723"/>
    <cellStyle name="60% - Énfasis1 4 2" xfId="724"/>
    <cellStyle name="60% - Énfasis1 4 3" xfId="725"/>
    <cellStyle name="60% - Énfasis1 4 4" xfId="726"/>
    <cellStyle name="60% - Énfasis1 4 5" xfId="727"/>
    <cellStyle name="60% - Énfasis1 4 6" xfId="728"/>
    <cellStyle name="60% - Énfasis1 4 7" xfId="729"/>
    <cellStyle name="60% - Énfasis1 4 8" xfId="730"/>
    <cellStyle name="60% - Énfasis1 4 9" xfId="731"/>
    <cellStyle name="60% - Énfasis1 5 10" xfId="732"/>
    <cellStyle name="60% - Énfasis1 5 11" xfId="733"/>
    <cellStyle name="60% - Énfasis1 5 12" xfId="734"/>
    <cellStyle name="60% - Énfasis1 5 2" xfId="735"/>
    <cellStyle name="60% - Énfasis1 5 3" xfId="736"/>
    <cellStyle name="60% - Énfasis1 5 4" xfId="737"/>
    <cellStyle name="60% - Énfasis1 5 5" xfId="738"/>
    <cellStyle name="60% - Énfasis1 5 6" xfId="739"/>
    <cellStyle name="60% - Énfasis1 5 7" xfId="740"/>
    <cellStyle name="60% - Énfasis1 5 8" xfId="741"/>
    <cellStyle name="60% - Énfasis1 5 9" xfId="742"/>
    <cellStyle name="60% - Énfasis2 2" xfId="743"/>
    <cellStyle name="60% - Énfasis2 2 10" xfId="744"/>
    <cellStyle name="60% - Énfasis2 2 11" xfId="745"/>
    <cellStyle name="60% - Énfasis2 2 12" xfId="746"/>
    <cellStyle name="60% - Énfasis2 2 13" xfId="747"/>
    <cellStyle name="60% - Énfasis2 2 2" xfId="748"/>
    <cellStyle name="60% - Énfasis2 2 2 2" xfId="749"/>
    <cellStyle name="60% - Énfasis2 2 3" xfId="750"/>
    <cellStyle name="60% - Énfasis2 2 4" xfId="751"/>
    <cellStyle name="60% - Énfasis2 2 5" xfId="752"/>
    <cellStyle name="60% - Énfasis2 2 6" xfId="753"/>
    <cellStyle name="60% - Énfasis2 2 7" xfId="754"/>
    <cellStyle name="60% - Énfasis2 2 8" xfId="755"/>
    <cellStyle name="60% - Énfasis2 2 9" xfId="756"/>
    <cellStyle name="60% - Énfasis2 3" xfId="757"/>
    <cellStyle name="60% - Énfasis2 3 10" xfId="758"/>
    <cellStyle name="60% - Énfasis2 3 11" xfId="759"/>
    <cellStyle name="60% - Énfasis2 3 12" xfId="760"/>
    <cellStyle name="60% - Énfasis2 3 13" xfId="761"/>
    <cellStyle name="60% - Énfasis2 3 2" xfId="762"/>
    <cellStyle name="60% - Énfasis2 3 3" xfId="763"/>
    <cellStyle name="60% - Énfasis2 3 4" xfId="764"/>
    <cellStyle name="60% - Énfasis2 3 5" xfId="765"/>
    <cellStyle name="60% - Énfasis2 3 6" xfId="766"/>
    <cellStyle name="60% - Énfasis2 3 7" xfId="767"/>
    <cellStyle name="60% - Énfasis2 3 8" xfId="768"/>
    <cellStyle name="60% - Énfasis2 3 9" xfId="769"/>
    <cellStyle name="60% - Énfasis2 4 10" xfId="770"/>
    <cellStyle name="60% - Énfasis2 4 11" xfId="771"/>
    <cellStyle name="60% - Énfasis2 4 12" xfId="772"/>
    <cellStyle name="60% - Énfasis2 4 13" xfId="773"/>
    <cellStyle name="60% - Énfasis2 4 2" xfId="774"/>
    <cellStyle name="60% - Énfasis2 4 3" xfId="775"/>
    <cellStyle name="60% - Énfasis2 4 4" xfId="776"/>
    <cellStyle name="60% - Énfasis2 4 5" xfId="777"/>
    <cellStyle name="60% - Énfasis2 4 6" xfId="778"/>
    <cellStyle name="60% - Énfasis2 4 7" xfId="779"/>
    <cellStyle name="60% - Énfasis2 4 8" xfId="780"/>
    <cellStyle name="60% - Énfasis2 4 9" xfId="781"/>
    <cellStyle name="60% - Énfasis2 5 10" xfId="782"/>
    <cellStyle name="60% - Énfasis2 5 11" xfId="783"/>
    <cellStyle name="60% - Énfasis2 5 12" xfId="784"/>
    <cellStyle name="60% - Énfasis2 5 2" xfId="785"/>
    <cellStyle name="60% - Énfasis2 5 3" xfId="786"/>
    <cellStyle name="60% - Énfasis2 5 4" xfId="787"/>
    <cellStyle name="60% - Énfasis2 5 5" xfId="788"/>
    <cellStyle name="60% - Énfasis2 5 6" xfId="789"/>
    <cellStyle name="60% - Énfasis2 5 7" xfId="790"/>
    <cellStyle name="60% - Énfasis2 5 8" xfId="791"/>
    <cellStyle name="60% - Énfasis2 5 9" xfId="792"/>
    <cellStyle name="60% - Énfasis3 2" xfId="793"/>
    <cellStyle name="60% - Énfasis3 2 10" xfId="794"/>
    <cellStyle name="60% - Énfasis3 2 11" xfId="795"/>
    <cellStyle name="60% - Énfasis3 2 12" xfId="796"/>
    <cellStyle name="60% - Énfasis3 2 13" xfId="797"/>
    <cellStyle name="60% - Énfasis3 2 2" xfId="798"/>
    <cellStyle name="60% - Énfasis3 2 2 2" xfId="799"/>
    <cellStyle name="60% - Énfasis3 2 3" xfId="800"/>
    <cellStyle name="60% - Énfasis3 2 4" xfId="801"/>
    <cellStyle name="60% - Énfasis3 2 5" xfId="802"/>
    <cellStyle name="60% - Énfasis3 2 6" xfId="803"/>
    <cellStyle name="60% - Énfasis3 2 7" xfId="804"/>
    <cellStyle name="60% - Énfasis3 2 8" xfId="805"/>
    <cellStyle name="60% - Énfasis3 2 9" xfId="806"/>
    <cellStyle name="60% - Énfasis3 3" xfId="807"/>
    <cellStyle name="60% - Énfasis3 3 10" xfId="808"/>
    <cellStyle name="60% - Énfasis3 3 11" xfId="809"/>
    <cellStyle name="60% - Énfasis3 3 12" xfId="810"/>
    <cellStyle name="60% - Énfasis3 3 13" xfId="811"/>
    <cellStyle name="60% - Énfasis3 3 2" xfId="812"/>
    <cellStyle name="60% - Énfasis3 3 3" xfId="813"/>
    <cellStyle name="60% - Énfasis3 3 4" xfId="814"/>
    <cellStyle name="60% - Énfasis3 3 5" xfId="815"/>
    <cellStyle name="60% - Énfasis3 3 6" xfId="816"/>
    <cellStyle name="60% - Énfasis3 3 7" xfId="817"/>
    <cellStyle name="60% - Énfasis3 3 8" xfId="818"/>
    <cellStyle name="60% - Énfasis3 3 9" xfId="819"/>
    <cellStyle name="60% - Énfasis3 4 10" xfId="820"/>
    <cellStyle name="60% - Énfasis3 4 11" xfId="821"/>
    <cellStyle name="60% - Énfasis3 4 12" xfId="822"/>
    <cellStyle name="60% - Énfasis3 4 13" xfId="823"/>
    <cellStyle name="60% - Énfasis3 4 2" xfId="824"/>
    <cellStyle name="60% - Énfasis3 4 3" xfId="825"/>
    <cellStyle name="60% - Énfasis3 4 4" xfId="826"/>
    <cellStyle name="60% - Énfasis3 4 5" xfId="827"/>
    <cellStyle name="60% - Énfasis3 4 6" xfId="828"/>
    <cellStyle name="60% - Énfasis3 4 7" xfId="829"/>
    <cellStyle name="60% - Énfasis3 4 8" xfId="830"/>
    <cellStyle name="60% - Énfasis3 4 9" xfId="831"/>
    <cellStyle name="60% - Énfasis3 5 10" xfId="832"/>
    <cellStyle name="60% - Énfasis3 5 11" xfId="833"/>
    <cellStyle name="60% - Énfasis3 5 12" xfId="834"/>
    <cellStyle name="60% - Énfasis3 5 2" xfId="835"/>
    <cellStyle name="60% - Énfasis3 5 3" xfId="836"/>
    <cellStyle name="60% - Énfasis3 5 4" xfId="837"/>
    <cellStyle name="60% - Énfasis3 5 5" xfId="838"/>
    <cellStyle name="60% - Énfasis3 5 6" xfId="839"/>
    <cellStyle name="60% - Énfasis3 5 7" xfId="840"/>
    <cellStyle name="60% - Énfasis3 5 8" xfId="841"/>
    <cellStyle name="60% - Énfasis3 5 9" xfId="842"/>
    <cellStyle name="60% - Énfasis4 2" xfId="843"/>
    <cellStyle name="60% - Énfasis4 2 10" xfId="844"/>
    <cellStyle name="60% - Énfasis4 2 11" xfId="845"/>
    <cellStyle name="60% - Énfasis4 2 12" xfId="846"/>
    <cellStyle name="60% - Énfasis4 2 13" xfId="847"/>
    <cellStyle name="60% - Énfasis4 2 2" xfId="848"/>
    <cellStyle name="60% - Énfasis4 2 2 2" xfId="849"/>
    <cellStyle name="60% - Énfasis4 2 3" xfId="850"/>
    <cellStyle name="60% - Énfasis4 2 4" xfId="851"/>
    <cellStyle name="60% - Énfasis4 2 5" xfId="852"/>
    <cellStyle name="60% - Énfasis4 2 6" xfId="853"/>
    <cellStyle name="60% - Énfasis4 2 7" xfId="854"/>
    <cellStyle name="60% - Énfasis4 2 8" xfId="855"/>
    <cellStyle name="60% - Énfasis4 2 9" xfId="856"/>
    <cellStyle name="60% - Énfasis4 3" xfId="857"/>
    <cellStyle name="60% - Énfasis4 3 10" xfId="858"/>
    <cellStyle name="60% - Énfasis4 3 11" xfId="859"/>
    <cellStyle name="60% - Énfasis4 3 12" xfId="860"/>
    <cellStyle name="60% - Énfasis4 3 13" xfId="861"/>
    <cellStyle name="60% - Énfasis4 3 2" xfId="862"/>
    <cellStyle name="60% - Énfasis4 3 3" xfId="863"/>
    <cellStyle name="60% - Énfasis4 3 4" xfId="864"/>
    <cellStyle name="60% - Énfasis4 3 5" xfId="865"/>
    <cellStyle name="60% - Énfasis4 3 6" xfId="866"/>
    <cellStyle name="60% - Énfasis4 3 7" xfId="867"/>
    <cellStyle name="60% - Énfasis4 3 8" xfId="868"/>
    <cellStyle name="60% - Énfasis4 3 9" xfId="869"/>
    <cellStyle name="60% - Énfasis4 4 10" xfId="870"/>
    <cellStyle name="60% - Énfasis4 4 11" xfId="871"/>
    <cellStyle name="60% - Énfasis4 4 12" xfId="872"/>
    <cellStyle name="60% - Énfasis4 4 13" xfId="873"/>
    <cellStyle name="60% - Énfasis4 4 2" xfId="874"/>
    <cellStyle name="60% - Énfasis4 4 3" xfId="875"/>
    <cellStyle name="60% - Énfasis4 4 4" xfId="876"/>
    <cellStyle name="60% - Énfasis4 4 5" xfId="877"/>
    <cellStyle name="60% - Énfasis4 4 6" xfId="878"/>
    <cellStyle name="60% - Énfasis4 4 7" xfId="879"/>
    <cellStyle name="60% - Énfasis4 4 8" xfId="880"/>
    <cellStyle name="60% - Énfasis4 4 9" xfId="881"/>
    <cellStyle name="60% - Énfasis4 5 10" xfId="882"/>
    <cellStyle name="60% - Énfasis4 5 11" xfId="883"/>
    <cellStyle name="60% - Énfasis4 5 12" xfId="884"/>
    <cellStyle name="60% - Énfasis4 5 2" xfId="885"/>
    <cellStyle name="60% - Énfasis4 5 3" xfId="886"/>
    <cellStyle name="60% - Énfasis4 5 4" xfId="887"/>
    <cellStyle name="60% - Énfasis4 5 5" xfId="888"/>
    <cellStyle name="60% - Énfasis4 5 6" xfId="889"/>
    <cellStyle name="60% - Énfasis4 5 7" xfId="890"/>
    <cellStyle name="60% - Énfasis4 5 8" xfId="891"/>
    <cellStyle name="60% - Énfasis4 5 9" xfId="892"/>
    <cellStyle name="60% - Énfasis5 2" xfId="893"/>
    <cellStyle name="60% - Énfasis5 2 10" xfId="894"/>
    <cellStyle name="60% - Énfasis5 2 11" xfId="895"/>
    <cellStyle name="60% - Énfasis5 2 12" xfId="896"/>
    <cellStyle name="60% - Énfasis5 2 13" xfId="897"/>
    <cellStyle name="60% - Énfasis5 2 2" xfId="898"/>
    <cellStyle name="60% - Énfasis5 2 2 2" xfId="899"/>
    <cellStyle name="60% - Énfasis5 2 3" xfId="900"/>
    <cellStyle name="60% - Énfasis5 2 4" xfId="901"/>
    <cellStyle name="60% - Énfasis5 2 5" xfId="902"/>
    <cellStyle name="60% - Énfasis5 2 6" xfId="903"/>
    <cellStyle name="60% - Énfasis5 2 7" xfId="904"/>
    <cellStyle name="60% - Énfasis5 2 8" xfId="905"/>
    <cellStyle name="60% - Énfasis5 2 9" xfId="906"/>
    <cellStyle name="60% - Énfasis5 3" xfId="907"/>
    <cellStyle name="60% - Énfasis5 3 10" xfId="908"/>
    <cellStyle name="60% - Énfasis5 3 11" xfId="909"/>
    <cellStyle name="60% - Énfasis5 3 12" xfId="910"/>
    <cellStyle name="60% - Énfasis5 3 13" xfId="911"/>
    <cellStyle name="60% - Énfasis5 3 2" xfId="912"/>
    <cellStyle name="60% - Énfasis5 3 3" xfId="913"/>
    <cellStyle name="60% - Énfasis5 3 4" xfId="914"/>
    <cellStyle name="60% - Énfasis5 3 5" xfId="915"/>
    <cellStyle name="60% - Énfasis5 3 6" xfId="916"/>
    <cellStyle name="60% - Énfasis5 3 7" xfId="917"/>
    <cellStyle name="60% - Énfasis5 3 8" xfId="918"/>
    <cellStyle name="60% - Énfasis5 3 9" xfId="919"/>
    <cellStyle name="60% - Énfasis5 4 10" xfId="920"/>
    <cellStyle name="60% - Énfasis5 4 11" xfId="921"/>
    <cellStyle name="60% - Énfasis5 4 12" xfId="922"/>
    <cellStyle name="60% - Énfasis5 4 13" xfId="923"/>
    <cellStyle name="60% - Énfasis5 4 2" xfId="924"/>
    <cellStyle name="60% - Énfasis5 4 3" xfId="925"/>
    <cellStyle name="60% - Énfasis5 4 4" xfId="926"/>
    <cellStyle name="60% - Énfasis5 4 5" xfId="927"/>
    <cellStyle name="60% - Énfasis5 4 6" xfId="928"/>
    <cellStyle name="60% - Énfasis5 4 7" xfId="929"/>
    <cellStyle name="60% - Énfasis5 4 8" xfId="930"/>
    <cellStyle name="60% - Énfasis5 4 9" xfId="931"/>
    <cellStyle name="60% - Énfasis5 5 10" xfId="932"/>
    <cellStyle name="60% - Énfasis5 5 11" xfId="933"/>
    <cellStyle name="60% - Énfasis5 5 12" xfId="934"/>
    <cellStyle name="60% - Énfasis5 5 2" xfId="935"/>
    <cellStyle name="60% - Énfasis5 5 3" xfId="936"/>
    <cellStyle name="60% - Énfasis5 5 4" xfId="937"/>
    <cellStyle name="60% - Énfasis5 5 5" xfId="938"/>
    <cellStyle name="60% - Énfasis5 5 6" xfId="939"/>
    <cellStyle name="60% - Énfasis5 5 7" xfId="940"/>
    <cellStyle name="60% - Énfasis5 5 8" xfId="941"/>
    <cellStyle name="60% - Énfasis5 5 9" xfId="942"/>
    <cellStyle name="60% - Énfasis6 2" xfId="943"/>
    <cellStyle name="60% - Énfasis6 2 10" xfId="944"/>
    <cellStyle name="60% - Énfasis6 2 11" xfId="945"/>
    <cellStyle name="60% - Énfasis6 2 12" xfId="946"/>
    <cellStyle name="60% - Énfasis6 2 13" xfId="947"/>
    <cellStyle name="60% - Énfasis6 2 2" xfId="948"/>
    <cellStyle name="60% - Énfasis6 2 2 2" xfId="949"/>
    <cellStyle name="60% - Énfasis6 2 3" xfId="950"/>
    <cellStyle name="60% - Énfasis6 2 4" xfId="951"/>
    <cellStyle name="60% - Énfasis6 2 5" xfId="952"/>
    <cellStyle name="60% - Énfasis6 2 6" xfId="953"/>
    <cellStyle name="60% - Énfasis6 2 7" xfId="954"/>
    <cellStyle name="60% - Énfasis6 2 8" xfId="955"/>
    <cellStyle name="60% - Énfasis6 2 9" xfId="956"/>
    <cellStyle name="60% - Énfasis6 3" xfId="957"/>
    <cellStyle name="60% - Énfasis6 3 10" xfId="958"/>
    <cellStyle name="60% - Énfasis6 3 11" xfId="959"/>
    <cellStyle name="60% - Énfasis6 3 12" xfId="960"/>
    <cellStyle name="60% - Énfasis6 3 13" xfId="961"/>
    <cellStyle name="60% - Énfasis6 3 2" xfId="962"/>
    <cellStyle name="60% - Énfasis6 3 3" xfId="963"/>
    <cellStyle name="60% - Énfasis6 3 4" xfId="964"/>
    <cellStyle name="60% - Énfasis6 3 5" xfId="965"/>
    <cellStyle name="60% - Énfasis6 3 6" xfId="966"/>
    <cellStyle name="60% - Énfasis6 3 7" xfId="967"/>
    <cellStyle name="60% - Énfasis6 3 8" xfId="968"/>
    <cellStyle name="60% - Énfasis6 3 9" xfId="969"/>
    <cellStyle name="60% - Énfasis6 4 10" xfId="970"/>
    <cellStyle name="60% - Énfasis6 4 11" xfId="971"/>
    <cellStyle name="60% - Énfasis6 4 12" xfId="972"/>
    <cellStyle name="60% - Énfasis6 4 13" xfId="973"/>
    <cellStyle name="60% - Énfasis6 4 2" xfId="974"/>
    <cellStyle name="60% - Énfasis6 4 3" xfId="975"/>
    <cellStyle name="60% - Énfasis6 4 4" xfId="976"/>
    <cellStyle name="60% - Énfasis6 4 5" xfId="977"/>
    <cellStyle name="60% - Énfasis6 4 6" xfId="978"/>
    <cellStyle name="60% - Énfasis6 4 7" xfId="979"/>
    <cellStyle name="60% - Énfasis6 4 8" xfId="980"/>
    <cellStyle name="60% - Énfasis6 4 9" xfId="981"/>
    <cellStyle name="60% - Énfasis6 5 10" xfId="982"/>
    <cellStyle name="60% - Énfasis6 5 11" xfId="983"/>
    <cellStyle name="60% - Énfasis6 5 12" xfId="984"/>
    <cellStyle name="60% - Énfasis6 5 2" xfId="985"/>
    <cellStyle name="60% - Énfasis6 5 3" xfId="986"/>
    <cellStyle name="60% - Énfasis6 5 4" xfId="987"/>
    <cellStyle name="60% - Énfasis6 5 5" xfId="988"/>
    <cellStyle name="60% - Énfasis6 5 6" xfId="989"/>
    <cellStyle name="60% - Énfasis6 5 7" xfId="990"/>
    <cellStyle name="60% - Énfasis6 5 8" xfId="991"/>
    <cellStyle name="60% - Énfasis6 5 9" xfId="992"/>
    <cellStyle name="Accent1 2" xfId="993"/>
    <cellStyle name="Accent2 2" xfId="994"/>
    <cellStyle name="Accent3 2" xfId="995"/>
    <cellStyle name="Accent4 2" xfId="996"/>
    <cellStyle name="Accent5 2" xfId="997"/>
    <cellStyle name="Accent6 2" xfId="998"/>
    <cellStyle name="Bad 2" xfId="999"/>
    <cellStyle name="Buena 2" xfId="1000"/>
    <cellStyle name="Buena 2 10" xfId="1001"/>
    <cellStyle name="Buena 2 11" xfId="1002"/>
    <cellStyle name="Buena 2 12" xfId="1003"/>
    <cellStyle name="Buena 2 13" xfId="1004"/>
    <cellStyle name="Buena 2 2" xfId="1005"/>
    <cellStyle name="Buena 2 2 2" xfId="1006"/>
    <cellStyle name="Buena 2 3" xfId="1007"/>
    <cellStyle name="Buena 2 4" xfId="1008"/>
    <cellStyle name="Buena 2 5" xfId="1009"/>
    <cellStyle name="Buena 2 6" xfId="1010"/>
    <cellStyle name="Buena 2 7" xfId="1011"/>
    <cellStyle name="Buena 2 8" xfId="1012"/>
    <cellStyle name="Buena 2 9" xfId="1013"/>
    <cellStyle name="Buena 3" xfId="1014"/>
    <cellStyle name="Buena 3 10" xfId="1015"/>
    <cellStyle name="Buena 3 11" xfId="1016"/>
    <cellStyle name="Buena 3 12" xfId="1017"/>
    <cellStyle name="Buena 3 13" xfId="1018"/>
    <cellStyle name="Buena 3 2" xfId="1019"/>
    <cellStyle name="Buena 3 3" xfId="1020"/>
    <cellStyle name="Buena 3 4" xfId="1021"/>
    <cellStyle name="Buena 3 5" xfId="1022"/>
    <cellStyle name="Buena 3 6" xfId="1023"/>
    <cellStyle name="Buena 3 7" xfId="1024"/>
    <cellStyle name="Buena 3 8" xfId="1025"/>
    <cellStyle name="Buena 3 9" xfId="1026"/>
    <cellStyle name="Buena 4 10" xfId="1027"/>
    <cellStyle name="Buena 4 11" xfId="1028"/>
    <cellStyle name="Buena 4 12" xfId="1029"/>
    <cellStyle name="Buena 4 13" xfId="1030"/>
    <cellStyle name="Buena 4 2" xfId="1031"/>
    <cellStyle name="Buena 4 3" xfId="1032"/>
    <cellStyle name="Buena 4 4" xfId="1033"/>
    <cellStyle name="Buena 4 5" xfId="1034"/>
    <cellStyle name="Buena 4 6" xfId="1035"/>
    <cellStyle name="Buena 4 7" xfId="1036"/>
    <cellStyle name="Buena 4 8" xfId="1037"/>
    <cellStyle name="Buena 4 9" xfId="1038"/>
    <cellStyle name="Buena 5 10" xfId="1039"/>
    <cellStyle name="Buena 5 11" xfId="1040"/>
    <cellStyle name="Buena 5 12" xfId="1041"/>
    <cellStyle name="Buena 5 2" xfId="1042"/>
    <cellStyle name="Buena 5 3" xfId="1043"/>
    <cellStyle name="Buena 5 4" xfId="1044"/>
    <cellStyle name="Buena 5 5" xfId="1045"/>
    <cellStyle name="Buena 5 6" xfId="1046"/>
    <cellStyle name="Buena 5 7" xfId="1047"/>
    <cellStyle name="Buena 5 8" xfId="1048"/>
    <cellStyle name="Buena 5 9" xfId="1049"/>
    <cellStyle name="Calculation 2" xfId="1050"/>
    <cellStyle name="Cálculo 2" xfId="1051"/>
    <cellStyle name="Cálculo 2 10" xfId="1052"/>
    <cellStyle name="Cálculo 2 11" xfId="1053"/>
    <cellStyle name="Cálculo 2 12" xfId="1054"/>
    <cellStyle name="Cálculo 2 13" xfId="1055"/>
    <cellStyle name="Cálculo 2 2" xfId="1056"/>
    <cellStyle name="Cálculo 2 2 2" xfId="1057"/>
    <cellStyle name="Cálculo 2 3" xfId="1058"/>
    <cellStyle name="Cálculo 2 4" xfId="1059"/>
    <cellStyle name="Cálculo 2 5" xfId="1060"/>
    <cellStyle name="Cálculo 2 6" xfId="1061"/>
    <cellStyle name="Cálculo 2 7" xfId="1062"/>
    <cellStyle name="Cálculo 2 8" xfId="1063"/>
    <cellStyle name="Cálculo 2 9" xfId="1064"/>
    <cellStyle name="Cálculo 3" xfId="1065"/>
    <cellStyle name="Cálculo 3 10" xfId="1066"/>
    <cellStyle name="Cálculo 3 11" xfId="1067"/>
    <cellStyle name="Cálculo 3 12" xfId="1068"/>
    <cellStyle name="Cálculo 3 13" xfId="1069"/>
    <cellStyle name="Cálculo 3 2" xfId="1070"/>
    <cellStyle name="Cálculo 3 3" xfId="1071"/>
    <cellStyle name="Cálculo 3 4" xfId="1072"/>
    <cellStyle name="Cálculo 3 5" xfId="1073"/>
    <cellStyle name="Cálculo 3 6" xfId="1074"/>
    <cellStyle name="Cálculo 3 7" xfId="1075"/>
    <cellStyle name="Cálculo 3 8" xfId="1076"/>
    <cellStyle name="Cálculo 3 9" xfId="1077"/>
    <cellStyle name="Cálculo 4 10" xfId="1078"/>
    <cellStyle name="Cálculo 4 11" xfId="1079"/>
    <cellStyle name="Cálculo 4 12" xfId="1080"/>
    <cellStyle name="Cálculo 4 13" xfId="1081"/>
    <cellStyle name="Cálculo 4 2" xfId="1082"/>
    <cellStyle name="Cálculo 4 3" xfId="1083"/>
    <cellStyle name="Cálculo 4 4" xfId="1084"/>
    <cellStyle name="Cálculo 4 5" xfId="1085"/>
    <cellStyle name="Cálculo 4 6" xfId="1086"/>
    <cellStyle name="Cálculo 4 7" xfId="1087"/>
    <cellStyle name="Cálculo 4 8" xfId="1088"/>
    <cellStyle name="Cálculo 4 9" xfId="1089"/>
    <cellStyle name="Cálculo 5 10" xfId="1090"/>
    <cellStyle name="Cálculo 5 11" xfId="1091"/>
    <cellStyle name="Cálculo 5 12" xfId="1092"/>
    <cellStyle name="Cálculo 5 2" xfId="1093"/>
    <cellStyle name="Cálculo 5 3" xfId="1094"/>
    <cellStyle name="Cálculo 5 4" xfId="1095"/>
    <cellStyle name="Cálculo 5 5" xfId="1096"/>
    <cellStyle name="Cálculo 5 6" xfId="1097"/>
    <cellStyle name="Cálculo 5 7" xfId="1098"/>
    <cellStyle name="Cálculo 5 8" xfId="1099"/>
    <cellStyle name="Cálculo 5 9" xfId="1100"/>
    <cellStyle name="Celda de comprobación 2" xfId="1101"/>
    <cellStyle name="Celda de comprobación 2 10" xfId="1102"/>
    <cellStyle name="Celda de comprobación 2 11" xfId="1103"/>
    <cellStyle name="Celda de comprobación 2 12" xfId="1104"/>
    <cellStyle name="Celda de comprobación 2 13" xfId="1105"/>
    <cellStyle name="Celda de comprobación 2 2" xfId="1106"/>
    <cellStyle name="Celda de comprobación 2 2 2" xfId="1107"/>
    <cellStyle name="Celda de comprobación 2 3" xfId="1108"/>
    <cellStyle name="Celda de comprobación 2 4" xfId="1109"/>
    <cellStyle name="Celda de comprobación 2 5" xfId="1110"/>
    <cellStyle name="Celda de comprobación 2 6" xfId="1111"/>
    <cellStyle name="Celda de comprobación 2 7" xfId="1112"/>
    <cellStyle name="Celda de comprobación 2 8" xfId="1113"/>
    <cellStyle name="Celda de comprobación 2 9" xfId="1114"/>
    <cellStyle name="Celda de comprobación 3" xfId="1115"/>
    <cellStyle name="Celda de comprobación 3 10" xfId="1116"/>
    <cellStyle name="Celda de comprobación 3 11" xfId="1117"/>
    <cellStyle name="Celda de comprobación 3 12" xfId="1118"/>
    <cellStyle name="Celda de comprobación 3 13" xfId="1119"/>
    <cellStyle name="Celda de comprobación 3 2" xfId="1120"/>
    <cellStyle name="Celda de comprobación 3 3" xfId="1121"/>
    <cellStyle name="Celda de comprobación 3 4" xfId="1122"/>
    <cellStyle name="Celda de comprobación 3 5" xfId="1123"/>
    <cellStyle name="Celda de comprobación 3 6" xfId="1124"/>
    <cellStyle name="Celda de comprobación 3 7" xfId="1125"/>
    <cellStyle name="Celda de comprobación 3 8" xfId="1126"/>
    <cellStyle name="Celda de comprobación 3 9" xfId="1127"/>
    <cellStyle name="Celda de comprobación 4 10" xfId="1128"/>
    <cellStyle name="Celda de comprobación 4 11" xfId="1129"/>
    <cellStyle name="Celda de comprobación 4 12" xfId="1130"/>
    <cellStyle name="Celda de comprobación 4 13" xfId="1131"/>
    <cellStyle name="Celda de comprobación 4 2" xfId="1132"/>
    <cellStyle name="Celda de comprobación 4 3" xfId="1133"/>
    <cellStyle name="Celda de comprobación 4 4" xfId="1134"/>
    <cellStyle name="Celda de comprobación 4 5" xfId="1135"/>
    <cellStyle name="Celda de comprobación 4 6" xfId="1136"/>
    <cellStyle name="Celda de comprobación 4 7" xfId="1137"/>
    <cellStyle name="Celda de comprobación 4 8" xfId="1138"/>
    <cellStyle name="Celda de comprobación 4 9" xfId="1139"/>
    <cellStyle name="Celda de comprobación 5 10" xfId="1140"/>
    <cellStyle name="Celda de comprobación 5 11" xfId="1141"/>
    <cellStyle name="Celda de comprobación 5 12" xfId="1142"/>
    <cellStyle name="Celda de comprobación 5 2" xfId="1143"/>
    <cellStyle name="Celda de comprobación 5 3" xfId="1144"/>
    <cellStyle name="Celda de comprobación 5 4" xfId="1145"/>
    <cellStyle name="Celda de comprobación 5 5" xfId="1146"/>
    <cellStyle name="Celda de comprobación 5 6" xfId="1147"/>
    <cellStyle name="Celda de comprobación 5 7" xfId="1148"/>
    <cellStyle name="Celda de comprobación 5 8" xfId="1149"/>
    <cellStyle name="Celda de comprobación 5 9" xfId="1150"/>
    <cellStyle name="Celda vinculada 2" xfId="1151"/>
    <cellStyle name="Celda vinculada 2 10" xfId="1152"/>
    <cellStyle name="Celda vinculada 2 11" xfId="1153"/>
    <cellStyle name="Celda vinculada 2 12" xfId="1154"/>
    <cellStyle name="Celda vinculada 2 13" xfId="1155"/>
    <cellStyle name="Celda vinculada 2 2" xfId="1156"/>
    <cellStyle name="Celda vinculada 2 2 2" xfId="1157"/>
    <cellStyle name="Celda vinculada 2 3" xfId="1158"/>
    <cellStyle name="Celda vinculada 2 4" xfId="1159"/>
    <cellStyle name="Celda vinculada 2 5" xfId="1160"/>
    <cellStyle name="Celda vinculada 2 6" xfId="1161"/>
    <cellStyle name="Celda vinculada 2 7" xfId="1162"/>
    <cellStyle name="Celda vinculada 2 8" xfId="1163"/>
    <cellStyle name="Celda vinculada 2 9" xfId="1164"/>
    <cellStyle name="Celda vinculada 3" xfId="1165"/>
    <cellStyle name="Celda vinculada 3 10" xfId="1166"/>
    <cellStyle name="Celda vinculada 3 11" xfId="1167"/>
    <cellStyle name="Celda vinculada 3 12" xfId="1168"/>
    <cellStyle name="Celda vinculada 3 13" xfId="1169"/>
    <cellStyle name="Celda vinculada 3 2" xfId="1170"/>
    <cellStyle name="Celda vinculada 3 3" xfId="1171"/>
    <cellStyle name="Celda vinculada 3 4" xfId="1172"/>
    <cellStyle name="Celda vinculada 3 5" xfId="1173"/>
    <cellStyle name="Celda vinculada 3 6" xfId="1174"/>
    <cellStyle name="Celda vinculada 3 7" xfId="1175"/>
    <cellStyle name="Celda vinculada 3 8" xfId="1176"/>
    <cellStyle name="Celda vinculada 3 9" xfId="1177"/>
    <cellStyle name="Celda vinculada 4 10" xfId="1178"/>
    <cellStyle name="Celda vinculada 4 11" xfId="1179"/>
    <cellStyle name="Celda vinculada 4 12" xfId="1180"/>
    <cellStyle name="Celda vinculada 4 13" xfId="1181"/>
    <cellStyle name="Celda vinculada 4 2" xfId="1182"/>
    <cellStyle name="Celda vinculada 4 3" xfId="1183"/>
    <cellStyle name="Celda vinculada 4 4" xfId="1184"/>
    <cellStyle name="Celda vinculada 4 5" xfId="1185"/>
    <cellStyle name="Celda vinculada 4 6" xfId="1186"/>
    <cellStyle name="Celda vinculada 4 7" xfId="1187"/>
    <cellStyle name="Celda vinculada 4 8" xfId="1188"/>
    <cellStyle name="Celda vinculada 4 9" xfId="1189"/>
    <cellStyle name="Celda vinculada 5 10" xfId="1190"/>
    <cellStyle name="Celda vinculada 5 11" xfId="1191"/>
    <cellStyle name="Celda vinculada 5 12" xfId="1192"/>
    <cellStyle name="Celda vinculada 5 2" xfId="1193"/>
    <cellStyle name="Celda vinculada 5 3" xfId="1194"/>
    <cellStyle name="Celda vinculada 5 4" xfId="1195"/>
    <cellStyle name="Celda vinculada 5 5" xfId="1196"/>
    <cellStyle name="Celda vinculada 5 6" xfId="1197"/>
    <cellStyle name="Celda vinculada 5 7" xfId="1198"/>
    <cellStyle name="Celda vinculada 5 8" xfId="1199"/>
    <cellStyle name="Celda vinculada 5 9" xfId="1200"/>
    <cellStyle name="Check Cell 2" xfId="1201"/>
    <cellStyle name="Comma 2" xfId="1202"/>
    <cellStyle name="Comma 2 2" xfId="1203"/>
    <cellStyle name="Encabezado 4 2" xfId="1204"/>
    <cellStyle name="Encabezado 4 2 10" xfId="1205"/>
    <cellStyle name="Encabezado 4 2 11" xfId="1206"/>
    <cellStyle name="Encabezado 4 2 12" xfId="1207"/>
    <cellStyle name="Encabezado 4 2 13" xfId="1208"/>
    <cellStyle name="Encabezado 4 2 2" xfId="1209"/>
    <cellStyle name="Encabezado 4 2 2 2" xfId="1210"/>
    <cellStyle name="Encabezado 4 2 3" xfId="1211"/>
    <cellStyle name="Encabezado 4 2 4" xfId="1212"/>
    <cellStyle name="Encabezado 4 2 5" xfId="1213"/>
    <cellStyle name="Encabezado 4 2 6" xfId="1214"/>
    <cellStyle name="Encabezado 4 2 7" xfId="1215"/>
    <cellStyle name="Encabezado 4 2 8" xfId="1216"/>
    <cellStyle name="Encabezado 4 2 9" xfId="1217"/>
    <cellStyle name="Encabezado 4 3" xfId="1218"/>
    <cellStyle name="Encabezado 4 3 10" xfId="1219"/>
    <cellStyle name="Encabezado 4 3 11" xfId="1220"/>
    <cellStyle name="Encabezado 4 3 12" xfId="1221"/>
    <cellStyle name="Encabezado 4 3 13" xfId="1222"/>
    <cellStyle name="Encabezado 4 3 2" xfId="1223"/>
    <cellStyle name="Encabezado 4 3 3" xfId="1224"/>
    <cellStyle name="Encabezado 4 3 4" xfId="1225"/>
    <cellStyle name="Encabezado 4 3 5" xfId="1226"/>
    <cellStyle name="Encabezado 4 3 6" xfId="1227"/>
    <cellStyle name="Encabezado 4 3 7" xfId="1228"/>
    <cellStyle name="Encabezado 4 3 8" xfId="1229"/>
    <cellStyle name="Encabezado 4 3 9" xfId="1230"/>
    <cellStyle name="Encabezado 4 4 10" xfId="1231"/>
    <cellStyle name="Encabezado 4 4 11" xfId="1232"/>
    <cellStyle name="Encabezado 4 4 12" xfId="1233"/>
    <cellStyle name="Encabezado 4 4 13" xfId="1234"/>
    <cellStyle name="Encabezado 4 4 2" xfId="1235"/>
    <cellStyle name="Encabezado 4 4 3" xfId="1236"/>
    <cellStyle name="Encabezado 4 4 4" xfId="1237"/>
    <cellStyle name="Encabezado 4 4 5" xfId="1238"/>
    <cellStyle name="Encabezado 4 4 6" xfId="1239"/>
    <cellStyle name="Encabezado 4 4 7" xfId="1240"/>
    <cellStyle name="Encabezado 4 4 8" xfId="1241"/>
    <cellStyle name="Encabezado 4 4 9" xfId="1242"/>
    <cellStyle name="Encabezado 4 5 10" xfId="1243"/>
    <cellStyle name="Encabezado 4 5 11" xfId="1244"/>
    <cellStyle name="Encabezado 4 5 12" xfId="1245"/>
    <cellStyle name="Encabezado 4 5 2" xfId="1246"/>
    <cellStyle name="Encabezado 4 5 3" xfId="1247"/>
    <cellStyle name="Encabezado 4 5 4" xfId="1248"/>
    <cellStyle name="Encabezado 4 5 5" xfId="1249"/>
    <cellStyle name="Encabezado 4 5 6" xfId="1250"/>
    <cellStyle name="Encabezado 4 5 7" xfId="1251"/>
    <cellStyle name="Encabezado 4 5 8" xfId="1252"/>
    <cellStyle name="Encabezado 4 5 9" xfId="1253"/>
    <cellStyle name="Énfasis1 2" xfId="1254"/>
    <cellStyle name="Énfasis1 2 10" xfId="1255"/>
    <cellStyle name="Énfasis1 2 11" xfId="1256"/>
    <cellStyle name="Énfasis1 2 12" xfId="1257"/>
    <cellStyle name="Énfasis1 2 13" xfId="1258"/>
    <cellStyle name="Énfasis1 2 2" xfId="1259"/>
    <cellStyle name="Énfasis1 2 2 2" xfId="1260"/>
    <cellStyle name="Énfasis1 2 3" xfId="1261"/>
    <cellStyle name="Énfasis1 2 4" xfId="1262"/>
    <cellStyle name="Énfasis1 2 5" xfId="1263"/>
    <cellStyle name="Énfasis1 2 6" xfId="1264"/>
    <cellStyle name="Énfasis1 2 7" xfId="1265"/>
    <cellStyle name="Énfasis1 2 8" xfId="1266"/>
    <cellStyle name="Énfasis1 2 9" xfId="1267"/>
    <cellStyle name="Énfasis1 3" xfId="1268"/>
    <cellStyle name="Énfasis1 3 10" xfId="1269"/>
    <cellStyle name="Énfasis1 3 11" xfId="1270"/>
    <cellStyle name="Énfasis1 3 12" xfId="1271"/>
    <cellStyle name="Énfasis1 3 13" xfId="1272"/>
    <cellStyle name="Énfasis1 3 2" xfId="1273"/>
    <cellStyle name="Énfasis1 3 3" xfId="1274"/>
    <cellStyle name="Énfasis1 3 4" xfId="1275"/>
    <cellStyle name="Énfasis1 3 5" xfId="1276"/>
    <cellStyle name="Énfasis1 3 6" xfId="1277"/>
    <cellStyle name="Énfasis1 3 7" xfId="1278"/>
    <cellStyle name="Énfasis1 3 8" xfId="1279"/>
    <cellStyle name="Énfasis1 3 9" xfId="1280"/>
    <cellStyle name="Énfasis1 4 10" xfId="1281"/>
    <cellStyle name="Énfasis1 4 11" xfId="1282"/>
    <cellStyle name="Énfasis1 4 12" xfId="1283"/>
    <cellStyle name="Énfasis1 4 13" xfId="1284"/>
    <cellStyle name="Énfasis1 4 2" xfId="1285"/>
    <cellStyle name="Énfasis1 4 3" xfId="1286"/>
    <cellStyle name="Énfasis1 4 4" xfId="1287"/>
    <cellStyle name="Énfasis1 4 5" xfId="1288"/>
    <cellStyle name="Énfasis1 4 6" xfId="1289"/>
    <cellStyle name="Énfasis1 4 7" xfId="1290"/>
    <cellStyle name="Énfasis1 4 8" xfId="1291"/>
    <cellStyle name="Énfasis1 4 9" xfId="1292"/>
    <cellStyle name="Énfasis1 5 10" xfId="1293"/>
    <cellStyle name="Énfasis1 5 11" xfId="1294"/>
    <cellStyle name="Énfasis1 5 12" xfId="1295"/>
    <cellStyle name="Énfasis1 5 2" xfId="1296"/>
    <cellStyle name="Énfasis1 5 3" xfId="1297"/>
    <cellStyle name="Énfasis1 5 4" xfId="1298"/>
    <cellStyle name="Énfasis1 5 5" xfId="1299"/>
    <cellStyle name="Énfasis1 5 6" xfId="1300"/>
    <cellStyle name="Énfasis1 5 7" xfId="1301"/>
    <cellStyle name="Énfasis1 5 8" xfId="1302"/>
    <cellStyle name="Énfasis1 5 9" xfId="1303"/>
    <cellStyle name="Énfasis2 2" xfId="1304"/>
    <cellStyle name="Énfasis2 2 10" xfId="1305"/>
    <cellStyle name="Énfasis2 2 11" xfId="1306"/>
    <cellStyle name="Énfasis2 2 12" xfId="1307"/>
    <cellStyle name="Énfasis2 2 13" xfId="1308"/>
    <cellStyle name="Énfasis2 2 2" xfId="1309"/>
    <cellStyle name="Énfasis2 2 2 2" xfId="1310"/>
    <cellStyle name="Énfasis2 2 3" xfId="1311"/>
    <cellStyle name="Énfasis2 2 4" xfId="1312"/>
    <cellStyle name="Énfasis2 2 5" xfId="1313"/>
    <cellStyle name="Énfasis2 2 6" xfId="1314"/>
    <cellStyle name="Énfasis2 2 7" xfId="1315"/>
    <cellStyle name="Énfasis2 2 8" xfId="1316"/>
    <cellStyle name="Énfasis2 2 9" xfId="1317"/>
    <cellStyle name="Énfasis2 3" xfId="1318"/>
    <cellStyle name="Énfasis2 3 10" xfId="1319"/>
    <cellStyle name="Énfasis2 3 11" xfId="1320"/>
    <cellStyle name="Énfasis2 3 12" xfId="1321"/>
    <cellStyle name="Énfasis2 3 13" xfId="1322"/>
    <cellStyle name="Énfasis2 3 2" xfId="1323"/>
    <cellStyle name="Énfasis2 3 3" xfId="1324"/>
    <cellStyle name="Énfasis2 3 4" xfId="1325"/>
    <cellStyle name="Énfasis2 3 5" xfId="1326"/>
    <cellStyle name="Énfasis2 3 6" xfId="1327"/>
    <cellStyle name="Énfasis2 3 7" xfId="1328"/>
    <cellStyle name="Énfasis2 3 8" xfId="1329"/>
    <cellStyle name="Énfasis2 3 9" xfId="1330"/>
    <cellStyle name="Énfasis2 4 10" xfId="1331"/>
    <cellStyle name="Énfasis2 4 11" xfId="1332"/>
    <cellStyle name="Énfasis2 4 12" xfId="1333"/>
    <cellStyle name="Énfasis2 4 13" xfId="1334"/>
    <cellStyle name="Énfasis2 4 2" xfId="1335"/>
    <cellStyle name="Énfasis2 4 3" xfId="1336"/>
    <cellStyle name="Énfasis2 4 4" xfId="1337"/>
    <cellStyle name="Énfasis2 4 5" xfId="1338"/>
    <cellStyle name="Énfasis2 4 6" xfId="1339"/>
    <cellStyle name="Énfasis2 4 7" xfId="1340"/>
    <cellStyle name="Énfasis2 4 8" xfId="1341"/>
    <cellStyle name="Énfasis2 4 9" xfId="1342"/>
    <cellStyle name="Énfasis2 5 10" xfId="1343"/>
    <cellStyle name="Énfasis2 5 11" xfId="1344"/>
    <cellStyle name="Énfasis2 5 12" xfId="1345"/>
    <cellStyle name="Énfasis2 5 2" xfId="1346"/>
    <cellStyle name="Énfasis2 5 3" xfId="1347"/>
    <cellStyle name="Énfasis2 5 4" xfId="1348"/>
    <cellStyle name="Énfasis2 5 5" xfId="1349"/>
    <cellStyle name="Énfasis2 5 6" xfId="1350"/>
    <cellStyle name="Énfasis2 5 7" xfId="1351"/>
    <cellStyle name="Énfasis2 5 8" xfId="1352"/>
    <cellStyle name="Énfasis2 5 9" xfId="1353"/>
    <cellStyle name="Énfasis3 2" xfId="1354"/>
    <cellStyle name="Énfasis3 2 10" xfId="1355"/>
    <cellStyle name="Énfasis3 2 11" xfId="1356"/>
    <cellStyle name="Énfasis3 2 12" xfId="1357"/>
    <cellStyle name="Énfasis3 2 13" xfId="1358"/>
    <cellStyle name="Énfasis3 2 2" xfId="1359"/>
    <cellStyle name="Énfasis3 2 2 2" xfId="1360"/>
    <cellStyle name="Énfasis3 2 3" xfId="1361"/>
    <cellStyle name="Énfasis3 2 4" xfId="1362"/>
    <cellStyle name="Énfasis3 2 5" xfId="1363"/>
    <cellStyle name="Énfasis3 2 6" xfId="1364"/>
    <cellStyle name="Énfasis3 2 7" xfId="1365"/>
    <cellStyle name="Énfasis3 2 8" xfId="1366"/>
    <cellStyle name="Énfasis3 2 9" xfId="1367"/>
    <cellStyle name="Énfasis3 3" xfId="1368"/>
    <cellStyle name="Énfasis3 3 10" xfId="1369"/>
    <cellStyle name="Énfasis3 3 11" xfId="1370"/>
    <cellStyle name="Énfasis3 3 12" xfId="1371"/>
    <cellStyle name="Énfasis3 3 13" xfId="1372"/>
    <cellStyle name="Énfasis3 3 2" xfId="1373"/>
    <cellStyle name="Énfasis3 3 3" xfId="1374"/>
    <cellStyle name="Énfasis3 3 4" xfId="1375"/>
    <cellStyle name="Énfasis3 3 5" xfId="1376"/>
    <cellStyle name="Énfasis3 3 6" xfId="1377"/>
    <cellStyle name="Énfasis3 3 7" xfId="1378"/>
    <cellStyle name="Énfasis3 3 8" xfId="1379"/>
    <cellStyle name="Énfasis3 3 9" xfId="1380"/>
    <cellStyle name="Énfasis3 4 10" xfId="1381"/>
    <cellStyle name="Énfasis3 4 11" xfId="1382"/>
    <cellStyle name="Énfasis3 4 12" xfId="1383"/>
    <cellStyle name="Énfasis3 4 13" xfId="1384"/>
    <cellStyle name="Énfasis3 4 2" xfId="1385"/>
    <cellStyle name="Énfasis3 4 3" xfId="1386"/>
    <cellStyle name="Énfasis3 4 4" xfId="1387"/>
    <cellStyle name="Énfasis3 4 5" xfId="1388"/>
    <cellStyle name="Énfasis3 4 6" xfId="1389"/>
    <cellStyle name="Énfasis3 4 7" xfId="1390"/>
    <cellStyle name="Énfasis3 4 8" xfId="1391"/>
    <cellStyle name="Énfasis3 4 9" xfId="1392"/>
    <cellStyle name="Énfasis3 5 10" xfId="1393"/>
    <cellStyle name="Énfasis3 5 11" xfId="1394"/>
    <cellStyle name="Énfasis3 5 12" xfId="1395"/>
    <cellStyle name="Énfasis3 5 2" xfId="1396"/>
    <cellStyle name="Énfasis3 5 3" xfId="1397"/>
    <cellStyle name="Énfasis3 5 4" xfId="1398"/>
    <cellStyle name="Énfasis3 5 5" xfId="1399"/>
    <cellStyle name="Énfasis3 5 6" xfId="1400"/>
    <cellStyle name="Énfasis3 5 7" xfId="1401"/>
    <cellStyle name="Énfasis3 5 8" xfId="1402"/>
    <cellStyle name="Énfasis3 5 9" xfId="1403"/>
    <cellStyle name="Énfasis4 2" xfId="1404"/>
    <cellStyle name="Énfasis4 2 10" xfId="1405"/>
    <cellStyle name="Énfasis4 2 11" xfId="1406"/>
    <cellStyle name="Énfasis4 2 12" xfId="1407"/>
    <cellStyle name="Énfasis4 2 13" xfId="1408"/>
    <cellStyle name="Énfasis4 2 2" xfId="1409"/>
    <cellStyle name="Énfasis4 2 2 2" xfId="1410"/>
    <cellStyle name="Énfasis4 2 3" xfId="1411"/>
    <cellStyle name="Énfasis4 2 4" xfId="1412"/>
    <cellStyle name="Énfasis4 2 5" xfId="1413"/>
    <cellStyle name="Énfasis4 2 6" xfId="1414"/>
    <cellStyle name="Énfasis4 2 7" xfId="1415"/>
    <cellStyle name="Énfasis4 2 8" xfId="1416"/>
    <cellStyle name="Énfasis4 2 9" xfId="1417"/>
    <cellStyle name="Énfasis4 3" xfId="1418"/>
    <cellStyle name="Énfasis4 3 10" xfId="1419"/>
    <cellStyle name="Énfasis4 3 11" xfId="1420"/>
    <cellStyle name="Énfasis4 3 12" xfId="1421"/>
    <cellStyle name="Énfasis4 3 13" xfId="1422"/>
    <cellStyle name="Énfasis4 3 2" xfId="1423"/>
    <cellStyle name="Énfasis4 3 3" xfId="1424"/>
    <cellStyle name="Énfasis4 3 4" xfId="1425"/>
    <cellStyle name="Énfasis4 3 5" xfId="1426"/>
    <cellStyle name="Énfasis4 3 6" xfId="1427"/>
    <cellStyle name="Énfasis4 3 7" xfId="1428"/>
    <cellStyle name="Énfasis4 3 8" xfId="1429"/>
    <cellStyle name="Énfasis4 3 9" xfId="1430"/>
    <cellStyle name="Énfasis4 4 10" xfId="1431"/>
    <cellStyle name="Énfasis4 4 11" xfId="1432"/>
    <cellStyle name="Énfasis4 4 12" xfId="1433"/>
    <cellStyle name="Énfasis4 4 13" xfId="1434"/>
    <cellStyle name="Énfasis4 4 2" xfId="1435"/>
    <cellStyle name="Énfasis4 4 3" xfId="1436"/>
    <cellStyle name="Énfasis4 4 4" xfId="1437"/>
    <cellStyle name="Énfasis4 4 5" xfId="1438"/>
    <cellStyle name="Énfasis4 4 6" xfId="1439"/>
    <cellStyle name="Énfasis4 4 7" xfId="1440"/>
    <cellStyle name="Énfasis4 4 8" xfId="1441"/>
    <cellStyle name="Énfasis4 4 9" xfId="1442"/>
    <cellStyle name="Énfasis4 5 10" xfId="1443"/>
    <cellStyle name="Énfasis4 5 11" xfId="1444"/>
    <cellStyle name="Énfasis4 5 12" xfId="1445"/>
    <cellStyle name="Énfasis4 5 2" xfId="1446"/>
    <cellStyle name="Énfasis4 5 3" xfId="1447"/>
    <cellStyle name="Énfasis4 5 4" xfId="1448"/>
    <cellStyle name="Énfasis4 5 5" xfId="1449"/>
    <cellStyle name="Énfasis4 5 6" xfId="1450"/>
    <cellStyle name="Énfasis4 5 7" xfId="1451"/>
    <cellStyle name="Énfasis4 5 8" xfId="1452"/>
    <cellStyle name="Énfasis4 5 9" xfId="1453"/>
    <cellStyle name="Énfasis5 2" xfId="1454"/>
    <cellStyle name="Énfasis5 2 10" xfId="1455"/>
    <cellStyle name="Énfasis5 2 11" xfId="1456"/>
    <cellStyle name="Énfasis5 2 12" xfId="1457"/>
    <cellStyle name="Énfasis5 2 13" xfId="1458"/>
    <cellStyle name="Énfasis5 2 2" xfId="1459"/>
    <cellStyle name="Énfasis5 2 2 2" xfId="1460"/>
    <cellStyle name="Énfasis5 2 3" xfId="1461"/>
    <cellStyle name="Énfasis5 2 4" xfId="1462"/>
    <cellStyle name="Énfasis5 2 5" xfId="1463"/>
    <cellStyle name="Énfasis5 2 6" xfId="1464"/>
    <cellStyle name="Énfasis5 2 7" xfId="1465"/>
    <cellStyle name="Énfasis5 2 8" xfId="1466"/>
    <cellStyle name="Énfasis5 2 9" xfId="1467"/>
    <cellStyle name="Énfasis5 3" xfId="1468"/>
    <cellStyle name="Énfasis5 3 10" xfId="1469"/>
    <cellStyle name="Énfasis5 3 11" xfId="1470"/>
    <cellStyle name="Énfasis5 3 12" xfId="1471"/>
    <cellStyle name="Énfasis5 3 13" xfId="1472"/>
    <cellStyle name="Énfasis5 3 2" xfId="1473"/>
    <cellStyle name="Énfasis5 3 3" xfId="1474"/>
    <cellStyle name="Énfasis5 3 4" xfId="1475"/>
    <cellStyle name="Énfasis5 3 5" xfId="1476"/>
    <cellStyle name="Énfasis5 3 6" xfId="1477"/>
    <cellStyle name="Énfasis5 3 7" xfId="1478"/>
    <cellStyle name="Énfasis5 3 8" xfId="1479"/>
    <cellStyle name="Énfasis5 3 9" xfId="1480"/>
    <cellStyle name="Énfasis5 4 10" xfId="1481"/>
    <cellStyle name="Énfasis5 4 11" xfId="1482"/>
    <cellStyle name="Énfasis5 4 12" xfId="1483"/>
    <cellStyle name="Énfasis5 4 13" xfId="1484"/>
    <cellStyle name="Énfasis5 4 2" xfId="1485"/>
    <cellStyle name="Énfasis5 4 3" xfId="1486"/>
    <cellStyle name="Énfasis5 4 4" xfId="1487"/>
    <cellStyle name="Énfasis5 4 5" xfId="1488"/>
    <cellStyle name="Énfasis5 4 6" xfId="1489"/>
    <cellStyle name="Énfasis5 4 7" xfId="1490"/>
    <cellStyle name="Énfasis5 4 8" xfId="1491"/>
    <cellStyle name="Énfasis5 4 9" xfId="1492"/>
    <cellStyle name="Énfasis5 5 10" xfId="1493"/>
    <cellStyle name="Énfasis5 5 11" xfId="1494"/>
    <cellStyle name="Énfasis5 5 12" xfId="1495"/>
    <cellStyle name="Énfasis5 5 2" xfId="1496"/>
    <cellStyle name="Énfasis5 5 3" xfId="1497"/>
    <cellStyle name="Énfasis5 5 4" xfId="1498"/>
    <cellStyle name="Énfasis5 5 5" xfId="1499"/>
    <cellStyle name="Énfasis5 5 6" xfId="1500"/>
    <cellStyle name="Énfasis5 5 7" xfId="1501"/>
    <cellStyle name="Énfasis5 5 8" xfId="1502"/>
    <cellStyle name="Énfasis5 5 9" xfId="1503"/>
    <cellStyle name="Énfasis6 2" xfId="1504"/>
    <cellStyle name="Énfasis6 2 10" xfId="1505"/>
    <cellStyle name="Énfasis6 2 11" xfId="1506"/>
    <cellStyle name="Énfasis6 2 12" xfId="1507"/>
    <cellStyle name="Énfasis6 2 13" xfId="1508"/>
    <cellStyle name="Énfasis6 2 2" xfId="1509"/>
    <cellStyle name="Énfasis6 2 2 2" xfId="1510"/>
    <cellStyle name="Énfasis6 2 3" xfId="1511"/>
    <cellStyle name="Énfasis6 2 4" xfId="1512"/>
    <cellStyle name="Énfasis6 2 5" xfId="1513"/>
    <cellStyle name="Énfasis6 2 6" xfId="1514"/>
    <cellStyle name="Énfasis6 2 7" xfId="1515"/>
    <cellStyle name="Énfasis6 2 8" xfId="1516"/>
    <cellStyle name="Énfasis6 2 9" xfId="1517"/>
    <cellStyle name="Énfasis6 3" xfId="1518"/>
    <cellStyle name="Énfasis6 3 10" xfId="1519"/>
    <cellStyle name="Énfasis6 3 11" xfId="1520"/>
    <cellStyle name="Énfasis6 3 12" xfId="1521"/>
    <cellStyle name="Énfasis6 3 13" xfId="1522"/>
    <cellStyle name="Énfasis6 3 2" xfId="1523"/>
    <cellStyle name="Énfasis6 3 3" xfId="1524"/>
    <cellStyle name="Énfasis6 3 4" xfId="1525"/>
    <cellStyle name="Énfasis6 3 5" xfId="1526"/>
    <cellStyle name="Énfasis6 3 6" xfId="1527"/>
    <cellStyle name="Énfasis6 3 7" xfId="1528"/>
    <cellStyle name="Énfasis6 3 8" xfId="1529"/>
    <cellStyle name="Énfasis6 3 9" xfId="1530"/>
    <cellStyle name="Énfasis6 4 10" xfId="1531"/>
    <cellStyle name="Énfasis6 4 11" xfId="1532"/>
    <cellStyle name="Énfasis6 4 12" xfId="1533"/>
    <cellStyle name="Énfasis6 4 13" xfId="1534"/>
    <cellStyle name="Énfasis6 4 2" xfId="1535"/>
    <cellStyle name="Énfasis6 4 3" xfId="1536"/>
    <cellStyle name="Énfasis6 4 4" xfId="1537"/>
    <cellStyle name="Énfasis6 4 5" xfId="1538"/>
    <cellStyle name="Énfasis6 4 6" xfId="1539"/>
    <cellStyle name="Énfasis6 4 7" xfId="1540"/>
    <cellStyle name="Énfasis6 4 8" xfId="1541"/>
    <cellStyle name="Énfasis6 4 9" xfId="1542"/>
    <cellStyle name="Énfasis6 5 10" xfId="1543"/>
    <cellStyle name="Énfasis6 5 11" xfId="1544"/>
    <cellStyle name="Énfasis6 5 12" xfId="1545"/>
    <cellStyle name="Énfasis6 5 2" xfId="1546"/>
    <cellStyle name="Énfasis6 5 3" xfId="1547"/>
    <cellStyle name="Énfasis6 5 4" xfId="1548"/>
    <cellStyle name="Énfasis6 5 5" xfId="1549"/>
    <cellStyle name="Énfasis6 5 6" xfId="1550"/>
    <cellStyle name="Énfasis6 5 7" xfId="1551"/>
    <cellStyle name="Énfasis6 5 8" xfId="1552"/>
    <cellStyle name="Énfasis6 5 9" xfId="1553"/>
    <cellStyle name="Entrada 2" xfId="1554"/>
    <cellStyle name="Entrada 2 10" xfId="1555"/>
    <cellStyle name="Entrada 2 11" xfId="1556"/>
    <cellStyle name="Entrada 2 12" xfId="1557"/>
    <cellStyle name="Entrada 2 13" xfId="1558"/>
    <cellStyle name="Entrada 2 2" xfId="1559"/>
    <cellStyle name="Entrada 2 2 2" xfId="1560"/>
    <cellStyle name="Entrada 2 3" xfId="1561"/>
    <cellStyle name="Entrada 2 4" xfId="1562"/>
    <cellStyle name="Entrada 2 5" xfId="1563"/>
    <cellStyle name="Entrada 2 6" xfId="1564"/>
    <cellStyle name="Entrada 2 7" xfId="1565"/>
    <cellStyle name="Entrada 2 8" xfId="1566"/>
    <cellStyle name="Entrada 2 9" xfId="1567"/>
    <cellStyle name="Entrada 3" xfId="1568"/>
    <cellStyle name="Entrada 3 10" xfId="1569"/>
    <cellStyle name="Entrada 3 11" xfId="1570"/>
    <cellStyle name="Entrada 3 12" xfId="1571"/>
    <cellStyle name="Entrada 3 13" xfId="1572"/>
    <cellStyle name="Entrada 3 2" xfId="1573"/>
    <cellStyle name="Entrada 3 3" xfId="1574"/>
    <cellStyle name="Entrada 3 4" xfId="1575"/>
    <cellStyle name="Entrada 3 5" xfId="1576"/>
    <cellStyle name="Entrada 3 6" xfId="1577"/>
    <cellStyle name="Entrada 3 7" xfId="1578"/>
    <cellStyle name="Entrada 3 8" xfId="1579"/>
    <cellStyle name="Entrada 3 9" xfId="1580"/>
    <cellStyle name="Entrada 4 10" xfId="1581"/>
    <cellStyle name="Entrada 4 11" xfId="1582"/>
    <cellStyle name="Entrada 4 12" xfId="1583"/>
    <cellStyle name="Entrada 4 13" xfId="1584"/>
    <cellStyle name="Entrada 4 2" xfId="1585"/>
    <cellStyle name="Entrada 4 3" xfId="1586"/>
    <cellStyle name="Entrada 4 4" xfId="1587"/>
    <cellStyle name="Entrada 4 5" xfId="1588"/>
    <cellStyle name="Entrada 4 6" xfId="1589"/>
    <cellStyle name="Entrada 4 7" xfId="1590"/>
    <cellStyle name="Entrada 4 8" xfId="1591"/>
    <cellStyle name="Entrada 4 9" xfId="1592"/>
    <cellStyle name="Entrada 5 10" xfId="1593"/>
    <cellStyle name="Entrada 5 11" xfId="1594"/>
    <cellStyle name="Entrada 5 12" xfId="1595"/>
    <cellStyle name="Entrada 5 2" xfId="1596"/>
    <cellStyle name="Entrada 5 3" xfId="1597"/>
    <cellStyle name="Entrada 5 4" xfId="1598"/>
    <cellStyle name="Entrada 5 5" xfId="1599"/>
    <cellStyle name="Entrada 5 6" xfId="1600"/>
    <cellStyle name="Entrada 5 7" xfId="1601"/>
    <cellStyle name="Entrada 5 8" xfId="1602"/>
    <cellStyle name="Entrada 5 9" xfId="1603"/>
    <cellStyle name="Euro" xfId="5"/>
    <cellStyle name="Euro 10" xfId="1604"/>
    <cellStyle name="Euro 11" xfId="1605"/>
    <cellStyle name="Euro 12" xfId="1606"/>
    <cellStyle name="Euro 13" xfId="1607"/>
    <cellStyle name="Euro 14" xfId="1608"/>
    <cellStyle name="Euro 15" xfId="1609"/>
    <cellStyle name="Euro 16" xfId="1610"/>
    <cellStyle name="Euro 2" xfId="1611"/>
    <cellStyle name="Euro 3" xfId="1612"/>
    <cellStyle name="Euro 4" xfId="1613"/>
    <cellStyle name="Euro 5" xfId="1614"/>
    <cellStyle name="Euro 6" xfId="1615"/>
    <cellStyle name="Euro 7" xfId="1616"/>
    <cellStyle name="Euro 8" xfId="1617"/>
    <cellStyle name="Euro 9" xfId="1618"/>
    <cellStyle name="Explanatory Text 2" xfId="1619"/>
    <cellStyle name="Good 2" xfId="1620"/>
    <cellStyle name="Heading 1 2" xfId="1621"/>
    <cellStyle name="Heading 2 2" xfId="1622"/>
    <cellStyle name="Heading 3 2" xfId="1623"/>
    <cellStyle name="Heading 4 2" xfId="1624"/>
    <cellStyle name="Hipervínculo" xfId="59" builtinId="8"/>
    <cellStyle name="Hipervínculo 2" xfId="6"/>
    <cellStyle name="Incorrecto 2" xfId="1625"/>
    <cellStyle name="Incorrecto 2 10" xfId="1626"/>
    <cellStyle name="Incorrecto 2 11" xfId="1627"/>
    <cellStyle name="Incorrecto 2 12" xfId="1628"/>
    <cellStyle name="Incorrecto 2 13" xfId="1629"/>
    <cellStyle name="Incorrecto 2 2" xfId="1630"/>
    <cellStyle name="Incorrecto 2 2 2" xfId="1631"/>
    <cellStyle name="Incorrecto 2 3" xfId="1632"/>
    <cellStyle name="Incorrecto 2 4" xfId="1633"/>
    <cellStyle name="Incorrecto 2 5" xfId="1634"/>
    <cellStyle name="Incorrecto 2 6" xfId="1635"/>
    <cellStyle name="Incorrecto 2 7" xfId="1636"/>
    <cellStyle name="Incorrecto 2 8" xfId="1637"/>
    <cellStyle name="Incorrecto 2 9" xfId="1638"/>
    <cellStyle name="Incorrecto 3" xfId="1639"/>
    <cellStyle name="Incorrecto 3 10" xfId="1640"/>
    <cellStyle name="Incorrecto 3 11" xfId="1641"/>
    <cellStyle name="Incorrecto 3 12" xfId="1642"/>
    <cellStyle name="Incorrecto 3 13" xfId="1643"/>
    <cellStyle name="Incorrecto 3 2" xfId="1644"/>
    <cellStyle name="Incorrecto 3 3" xfId="1645"/>
    <cellStyle name="Incorrecto 3 4" xfId="1646"/>
    <cellStyle name="Incorrecto 3 5" xfId="1647"/>
    <cellStyle name="Incorrecto 3 6" xfId="1648"/>
    <cellStyle name="Incorrecto 3 7" xfId="1649"/>
    <cellStyle name="Incorrecto 3 8" xfId="1650"/>
    <cellStyle name="Incorrecto 3 9" xfId="1651"/>
    <cellStyle name="Incorrecto 4 10" xfId="1652"/>
    <cellStyle name="Incorrecto 4 11" xfId="1653"/>
    <cellStyle name="Incorrecto 4 12" xfId="1654"/>
    <cellStyle name="Incorrecto 4 13" xfId="1655"/>
    <cellStyle name="Incorrecto 4 2" xfId="1656"/>
    <cellStyle name="Incorrecto 4 3" xfId="1657"/>
    <cellStyle name="Incorrecto 4 4" xfId="1658"/>
    <cellStyle name="Incorrecto 4 5" xfId="1659"/>
    <cellStyle name="Incorrecto 4 6" xfId="1660"/>
    <cellStyle name="Incorrecto 4 7" xfId="1661"/>
    <cellStyle name="Incorrecto 4 8" xfId="1662"/>
    <cellStyle name="Incorrecto 4 9" xfId="1663"/>
    <cellStyle name="Incorrecto 5 10" xfId="1664"/>
    <cellStyle name="Incorrecto 5 11" xfId="1665"/>
    <cellStyle name="Incorrecto 5 12" xfId="1666"/>
    <cellStyle name="Incorrecto 5 2" xfId="1667"/>
    <cellStyle name="Incorrecto 5 3" xfId="1668"/>
    <cellStyle name="Incorrecto 5 4" xfId="1669"/>
    <cellStyle name="Incorrecto 5 5" xfId="1670"/>
    <cellStyle name="Incorrecto 5 6" xfId="1671"/>
    <cellStyle name="Incorrecto 5 7" xfId="1672"/>
    <cellStyle name="Incorrecto 5 8" xfId="1673"/>
    <cellStyle name="Incorrecto 5 9" xfId="1674"/>
    <cellStyle name="Input 2" xfId="1675"/>
    <cellStyle name="Linea horizontal" xfId="1676"/>
    <cellStyle name="Linked Cell 2" xfId="1677"/>
    <cellStyle name="Millares" xfId="1" builtinId="3"/>
    <cellStyle name="Millares [0] 10" xfId="1678"/>
    <cellStyle name="Millares [0] 11" xfId="1679"/>
    <cellStyle name="Millares [0] 12" xfId="1680"/>
    <cellStyle name="Millares [0] 13" xfId="1681"/>
    <cellStyle name="Millares [0] 14" xfId="1682"/>
    <cellStyle name="Millares [0] 15" xfId="1683"/>
    <cellStyle name="Millares [0] 16" xfId="1684"/>
    <cellStyle name="Millares [0] 17" xfId="1685"/>
    <cellStyle name="Millares [0] 18" xfId="1686"/>
    <cellStyle name="Millares [0] 2" xfId="1687"/>
    <cellStyle name="Millares [0] 2 2" xfId="1688"/>
    <cellStyle name="Millares [0] 3" xfId="1689"/>
    <cellStyle name="Millares [0] 4" xfId="1690"/>
    <cellStyle name="Millares [0] 5" xfId="1691"/>
    <cellStyle name="Millares [0] 6" xfId="1692"/>
    <cellStyle name="Millares [0] 7" xfId="1693"/>
    <cellStyle name="Millares [0] 8" xfId="1694"/>
    <cellStyle name="Millares [0] 9" xfId="1695"/>
    <cellStyle name="Millares 10" xfId="7"/>
    <cellStyle name="Millares 11" xfId="8"/>
    <cellStyle name="Millares 12" xfId="9"/>
    <cellStyle name="Millares 13" xfId="10"/>
    <cellStyle name="Millares 14" xfId="11"/>
    <cellStyle name="Millares 15" xfId="12"/>
    <cellStyle name="Millares 15 2" xfId="13"/>
    <cellStyle name="Millares 16" xfId="14"/>
    <cellStyle name="Millares 17" xfId="15"/>
    <cellStyle name="Millares 18" xfId="16"/>
    <cellStyle name="Millares 18 2" xfId="60"/>
    <cellStyle name="Millares 19" xfId="61"/>
    <cellStyle name="Millares 2" xfId="17"/>
    <cellStyle name="Millares 2 10" xfId="1696"/>
    <cellStyle name="Millares 2 10 2" xfId="1697"/>
    <cellStyle name="Millares 2 11" xfId="1698"/>
    <cellStyle name="Millares 2 12" xfId="1699"/>
    <cellStyle name="Millares 2 13" xfId="1700"/>
    <cellStyle name="Millares 2 14" xfId="1701"/>
    <cellStyle name="Millares 2 15" xfId="1702"/>
    <cellStyle name="Millares 2 2" xfId="18"/>
    <cellStyle name="Millares 2 2 10" xfId="1703"/>
    <cellStyle name="Millares 2 2 11" xfId="1704"/>
    <cellStyle name="Millares 2 2 12" xfId="1705"/>
    <cellStyle name="Millares 2 2 13" xfId="1706"/>
    <cellStyle name="Millares 2 2 2" xfId="1707"/>
    <cellStyle name="Millares 2 2 2 2" xfId="1708"/>
    <cellStyle name="Millares 2 2 3" xfId="1709"/>
    <cellStyle name="Millares 2 2 4" xfId="1710"/>
    <cellStyle name="Millares 2 2 5" xfId="1711"/>
    <cellStyle name="Millares 2 2 6" xfId="1712"/>
    <cellStyle name="Millares 2 2 7" xfId="1713"/>
    <cellStyle name="Millares 2 2 8" xfId="1714"/>
    <cellStyle name="Millares 2 2 9" xfId="1715"/>
    <cellStyle name="Millares 2 3" xfId="62"/>
    <cellStyle name="Millares 2 4" xfId="1716"/>
    <cellStyle name="Millares 2 5" xfId="1717"/>
    <cellStyle name="Millares 2 6" xfId="1718"/>
    <cellStyle name="Millares 2 7" xfId="1719"/>
    <cellStyle name="Millares 2 8" xfId="1720"/>
    <cellStyle name="Millares 2 9" xfId="1721"/>
    <cellStyle name="Millares 2 9 2" xfId="1722"/>
    <cellStyle name="Millares 20" xfId="1723"/>
    <cellStyle name="Millares 21" xfId="1724"/>
    <cellStyle name="Millares 22" xfId="1725"/>
    <cellStyle name="Millares 23" xfId="1726"/>
    <cellStyle name="Millares 24" xfId="1727"/>
    <cellStyle name="Millares 25" xfId="1728"/>
    <cellStyle name="Millares 26" xfId="1729"/>
    <cellStyle name="Millares 27" xfId="1730"/>
    <cellStyle name="Millares 28" xfId="1731"/>
    <cellStyle name="Millares 29" xfId="1732"/>
    <cellStyle name="Millares 3" xfId="19"/>
    <cellStyle name="Millares 3 2" xfId="66"/>
    <cellStyle name="Millares 3 2 2" xfId="1733"/>
    <cellStyle name="Millares 30" xfId="1734"/>
    <cellStyle name="Millares 31" xfId="1735"/>
    <cellStyle name="Millares 32" xfId="1736"/>
    <cellStyle name="Millares 33" xfId="1737"/>
    <cellStyle name="Millares 34" xfId="1738"/>
    <cellStyle name="Millares 35" xfId="1739"/>
    <cellStyle name="Millares 4" xfId="20"/>
    <cellStyle name="Millares 4 10" xfId="1740"/>
    <cellStyle name="Millares 4 11" xfId="1741"/>
    <cellStyle name="Millares 4 12" xfId="1742"/>
    <cellStyle name="Millares 4 13" xfId="1743"/>
    <cellStyle name="Millares 4 2" xfId="63"/>
    <cellStyle name="Millares 4 2 2" xfId="1744"/>
    <cellStyle name="Millares 4 3" xfId="1745"/>
    <cellStyle name="Millares 4 4" xfId="1746"/>
    <cellStyle name="Millares 4 5" xfId="1747"/>
    <cellStyle name="Millares 4 6" xfId="1748"/>
    <cellStyle name="Millares 4 7" xfId="1749"/>
    <cellStyle name="Millares 4 8" xfId="1750"/>
    <cellStyle name="Millares 4 9" xfId="1751"/>
    <cellStyle name="Millares 5" xfId="21"/>
    <cellStyle name="Millares 5 10" xfId="1752"/>
    <cellStyle name="Millares 5 11" xfId="1753"/>
    <cellStyle name="Millares 5 12" xfId="1754"/>
    <cellStyle name="Millares 5 2" xfId="1755"/>
    <cellStyle name="Millares 5 2 2" xfId="1756"/>
    <cellStyle name="Millares 5 3" xfId="1757"/>
    <cellStyle name="Millares 5 4" xfId="1758"/>
    <cellStyle name="Millares 5 5" xfId="1759"/>
    <cellStyle name="Millares 5 6" xfId="1760"/>
    <cellStyle name="Millares 5 7" xfId="1761"/>
    <cellStyle name="Millares 5 8" xfId="1762"/>
    <cellStyle name="Millares 5 9" xfId="1763"/>
    <cellStyle name="Millares 6" xfId="22"/>
    <cellStyle name="Millares 6 2" xfId="1764"/>
    <cellStyle name="Millares 7" xfId="23"/>
    <cellStyle name="Millares 7 2" xfId="1765"/>
    <cellStyle name="Millares 8" xfId="24"/>
    <cellStyle name="Millares 8 2" xfId="1766"/>
    <cellStyle name="Millares 9" xfId="25"/>
    <cellStyle name="Millares 9 2" xfId="1767"/>
    <cellStyle name="Moneda" xfId="2" builtinId="4"/>
    <cellStyle name="Moneda 2" xfId="26"/>
    <cellStyle name="Moneda 3" xfId="27"/>
    <cellStyle name="Neutral 2" xfId="1768"/>
    <cellStyle name="Neutral 2 10" xfId="1769"/>
    <cellStyle name="Neutral 2 11" xfId="1770"/>
    <cellStyle name="Neutral 2 12" xfId="1771"/>
    <cellStyle name="Neutral 2 13" xfId="1772"/>
    <cellStyle name="Neutral 2 2" xfId="1773"/>
    <cellStyle name="Neutral 2 3" xfId="1774"/>
    <cellStyle name="Neutral 2 4" xfId="1775"/>
    <cellStyle name="Neutral 2 5" xfId="1776"/>
    <cellStyle name="Neutral 2 6" xfId="1777"/>
    <cellStyle name="Neutral 2 7" xfId="1778"/>
    <cellStyle name="Neutral 2 8" xfId="1779"/>
    <cellStyle name="Neutral 2 9" xfId="1780"/>
    <cellStyle name="Neutral 3" xfId="1781"/>
    <cellStyle name="Neutral 3 10" xfId="1782"/>
    <cellStyle name="Neutral 3 11" xfId="1783"/>
    <cellStyle name="Neutral 3 12" xfId="1784"/>
    <cellStyle name="Neutral 3 13" xfId="1785"/>
    <cellStyle name="Neutral 3 2" xfId="1786"/>
    <cellStyle name="Neutral 3 3" xfId="1787"/>
    <cellStyle name="Neutral 3 4" xfId="1788"/>
    <cellStyle name="Neutral 3 5" xfId="1789"/>
    <cellStyle name="Neutral 3 6" xfId="1790"/>
    <cellStyle name="Neutral 3 7" xfId="1791"/>
    <cellStyle name="Neutral 3 8" xfId="1792"/>
    <cellStyle name="Neutral 3 9" xfId="1793"/>
    <cellStyle name="Neutral 4 10" xfId="1794"/>
    <cellStyle name="Neutral 4 11" xfId="1795"/>
    <cellStyle name="Neutral 4 12" xfId="1796"/>
    <cellStyle name="Neutral 4 13" xfId="1797"/>
    <cellStyle name="Neutral 4 2" xfId="1798"/>
    <cellStyle name="Neutral 4 3" xfId="1799"/>
    <cellStyle name="Neutral 4 4" xfId="1800"/>
    <cellStyle name="Neutral 4 5" xfId="1801"/>
    <cellStyle name="Neutral 4 6" xfId="1802"/>
    <cellStyle name="Neutral 4 7" xfId="1803"/>
    <cellStyle name="Neutral 4 8" xfId="1804"/>
    <cellStyle name="Neutral 4 9" xfId="1805"/>
    <cellStyle name="Neutral 5 10" xfId="1806"/>
    <cellStyle name="Neutral 5 11" xfId="1807"/>
    <cellStyle name="Neutral 5 12" xfId="1808"/>
    <cellStyle name="Neutral 5 2" xfId="1809"/>
    <cellStyle name="Neutral 5 3" xfId="1810"/>
    <cellStyle name="Neutral 5 4" xfId="1811"/>
    <cellStyle name="Neutral 5 5" xfId="1812"/>
    <cellStyle name="Neutral 5 6" xfId="1813"/>
    <cellStyle name="Neutral 5 7" xfId="1814"/>
    <cellStyle name="Neutral 5 8" xfId="1815"/>
    <cellStyle name="Neutral 5 9" xfId="1816"/>
    <cellStyle name="Normal" xfId="0" builtinId="0"/>
    <cellStyle name="Normal 10" xfId="4"/>
    <cellStyle name="Normal 11" xfId="28"/>
    <cellStyle name="Normal 12" xfId="29"/>
    <cellStyle name="Normal 13" xfId="30"/>
    <cellStyle name="Normal 14" xfId="31"/>
    <cellStyle name="Normal 15" xfId="32"/>
    <cellStyle name="Normal 16" xfId="33"/>
    <cellStyle name="Normal 17" xfId="34"/>
    <cellStyle name="Normal 18" xfId="35"/>
    <cellStyle name="Normal 19" xfId="36"/>
    <cellStyle name="Normal 2" xfId="37"/>
    <cellStyle name="Normal 2 10" xfId="1817"/>
    <cellStyle name="Normal 2 11" xfId="1818"/>
    <cellStyle name="Normal 2 12" xfId="1819"/>
    <cellStyle name="Normal 2 13" xfId="1820"/>
    <cellStyle name="Normal 2 14" xfId="1821"/>
    <cellStyle name="Normal 2 15" xfId="1822"/>
    <cellStyle name="Normal 2 16" xfId="1823"/>
    <cellStyle name="Normal 2 17" xfId="1824"/>
    <cellStyle name="Normal 2 18" xfId="1825"/>
    <cellStyle name="Normal 2 19" xfId="1826"/>
    <cellStyle name="Normal 2 2" xfId="38"/>
    <cellStyle name="Normal 2 2 2" xfId="1827"/>
    <cellStyle name="Normal 2 2 3" xfId="1828"/>
    <cellStyle name="Normal 2 2 4" xfId="1829"/>
    <cellStyle name="Normal 2 20" xfId="1830"/>
    <cellStyle name="Normal 2 21" xfId="1831"/>
    <cellStyle name="Normal 2 22" xfId="2348"/>
    <cellStyle name="Normal 2 23" xfId="2349"/>
    <cellStyle name="Normal 2 24" xfId="2350"/>
    <cellStyle name="Normal 2 25" xfId="2351"/>
    <cellStyle name="Normal 2 26" xfId="2352"/>
    <cellStyle name="Normal 2 27" xfId="2353"/>
    <cellStyle name="Normal 2 28" xfId="2354"/>
    <cellStyle name="Normal 2 29" xfId="2355"/>
    <cellStyle name="Normal 2 3" xfId="1832"/>
    <cellStyle name="Normal 2 3 2" xfId="1833"/>
    <cellStyle name="Normal 2 3 3" xfId="69"/>
    <cellStyle name="Normal 2 30" xfId="2356"/>
    <cellStyle name="Normal 2 31" xfId="2357"/>
    <cellStyle name="Normal 2 32" xfId="2358"/>
    <cellStyle name="Normal 2 33" xfId="2359"/>
    <cellStyle name="Normal 2 34" xfId="2360"/>
    <cellStyle name="Normal 2 35" xfId="2361"/>
    <cellStyle name="Normal 2 36" xfId="2362"/>
    <cellStyle name="Normal 2 37" xfId="2363"/>
    <cellStyle name="Normal 2 38" xfId="2364"/>
    <cellStyle name="Normal 2 4" xfId="1834"/>
    <cellStyle name="Normal 2 5" xfId="1835"/>
    <cellStyle name="Normal 2 5 10" xfId="1836"/>
    <cellStyle name="Normal 2 5 11" xfId="1837"/>
    <cellStyle name="Normal 2 5 12" xfId="1838"/>
    <cellStyle name="Normal 2 5 13" xfId="1839"/>
    <cellStyle name="Normal 2 5 2" xfId="1840"/>
    <cellStyle name="Normal 2 5 3" xfId="1841"/>
    <cellStyle name="Normal 2 5 4" xfId="1842"/>
    <cellStyle name="Normal 2 5 5" xfId="1843"/>
    <cellStyle name="Normal 2 5 6" xfId="1844"/>
    <cellStyle name="Normal 2 5 7" xfId="1845"/>
    <cellStyle name="Normal 2 5 8" xfId="1846"/>
    <cellStyle name="Normal 2 5 9" xfId="1847"/>
    <cellStyle name="Normal 2 6" xfId="1848"/>
    <cellStyle name="Normal 2 7" xfId="1849"/>
    <cellStyle name="Normal 2 8" xfId="1850"/>
    <cellStyle name="Normal 2 9" xfId="1851"/>
    <cellStyle name="Normal 20" xfId="39"/>
    <cellStyle name="Normal 21" xfId="40"/>
    <cellStyle name="Normal 21 2" xfId="41"/>
    <cellStyle name="Normal 22" xfId="42"/>
    <cellStyle name="Normal 22 2" xfId="43"/>
    <cellStyle name="Normal 23" xfId="44"/>
    <cellStyle name="Normal 24" xfId="45"/>
    <cellStyle name="Normal 25" xfId="46"/>
    <cellStyle name="Normal 26" xfId="47"/>
    <cellStyle name="Normal 26 2" xfId="67"/>
    <cellStyle name="Normal 27" xfId="58"/>
    <cellStyle name="Normal 28" xfId="65"/>
    <cellStyle name="Normal 29" xfId="2365"/>
    <cellStyle name="Normal 3" xfId="48"/>
    <cellStyle name="Normal 3 10" xfId="2366"/>
    <cellStyle name="Normal 3 11" xfId="2367"/>
    <cellStyle name="Normal 3 12" xfId="2368"/>
    <cellStyle name="Normal 3 13" xfId="2369"/>
    <cellStyle name="Normal 3 14" xfId="2370"/>
    <cellStyle name="Normal 3 15" xfId="2371"/>
    <cellStyle name="Normal 3 16" xfId="2372"/>
    <cellStyle name="Normal 3 17" xfId="2373"/>
    <cellStyle name="Normal 3 18" xfId="2374"/>
    <cellStyle name="Normal 3 19" xfId="2375"/>
    <cellStyle name="Normal 3 2" xfId="49"/>
    <cellStyle name="Normal 3 2 2" xfId="50"/>
    <cellStyle name="Normal 3 2 2 2" xfId="1852"/>
    <cellStyle name="Normal 3 2 2 2 2" xfId="1853"/>
    <cellStyle name="Normal 3 20" xfId="2376"/>
    <cellStyle name="Normal 3 21" xfId="2377"/>
    <cellStyle name="Normal 3 22" xfId="2378"/>
    <cellStyle name="Normal 3 23" xfId="2379"/>
    <cellStyle name="Normal 3 24" xfId="2380"/>
    <cellStyle name="Normal 3 25" xfId="2381"/>
    <cellStyle name="Normal 3 26" xfId="2382"/>
    <cellStyle name="Normal 3 27" xfId="2383"/>
    <cellStyle name="Normal 3 28" xfId="2384"/>
    <cellStyle name="Normal 3 29" xfId="2385"/>
    <cellStyle name="Normal 3 3" xfId="68"/>
    <cellStyle name="Normal 3 3 2" xfId="1854"/>
    <cellStyle name="Normal 3 30" xfId="2386"/>
    <cellStyle name="Normal 3 31" xfId="2387"/>
    <cellStyle name="Normal 3 32" xfId="2388"/>
    <cellStyle name="Normal 3 33" xfId="2389"/>
    <cellStyle name="Normal 3 34" xfId="2390"/>
    <cellStyle name="Normal 3 35" xfId="2391"/>
    <cellStyle name="Normal 3 36" xfId="2392"/>
    <cellStyle name="Normal 3 37" xfId="2393"/>
    <cellStyle name="Normal 3 38" xfId="2394"/>
    <cellStyle name="Normal 3 39" xfId="2395"/>
    <cellStyle name="Normal 3 4" xfId="2396"/>
    <cellStyle name="Normal 3 5" xfId="2397"/>
    <cellStyle name="Normal 3 6" xfId="2398"/>
    <cellStyle name="Normal 3 7" xfId="2399"/>
    <cellStyle name="Normal 3 8" xfId="2400"/>
    <cellStyle name="Normal 3 9" xfId="2401"/>
    <cellStyle name="Normal 30" xfId="2402"/>
    <cellStyle name="Normal 31" xfId="2403"/>
    <cellStyle name="Normal 32" xfId="2404"/>
    <cellStyle name="Normal 33" xfId="2405"/>
    <cellStyle name="Normal 34" xfId="2406"/>
    <cellStyle name="Normal 35" xfId="2407"/>
    <cellStyle name="Normal 36" xfId="2408"/>
    <cellStyle name="Normal 37" xfId="2409"/>
    <cellStyle name="Normal 38" xfId="2410"/>
    <cellStyle name="Normal 39" xfId="2411"/>
    <cellStyle name="Normal 4" xfId="51"/>
    <cellStyle name="Normal 4 10" xfId="1855"/>
    <cellStyle name="Normal 4 11" xfId="1856"/>
    <cellStyle name="Normal 4 12" xfId="1857"/>
    <cellStyle name="Normal 4 13" xfId="1858"/>
    <cellStyle name="Normal 4 14" xfId="1859"/>
    <cellStyle name="Normal 4 15" xfId="1860"/>
    <cellStyle name="Normal 4 16" xfId="2412"/>
    <cellStyle name="Normal 4 17" xfId="2413"/>
    <cellStyle name="Normal 4 18" xfId="2414"/>
    <cellStyle name="Normal 4 19" xfId="2415"/>
    <cellStyle name="Normal 4 2" xfId="64"/>
    <cellStyle name="Normal 4 2 2" xfId="1861"/>
    <cellStyle name="Normal 4 20" xfId="2416"/>
    <cellStyle name="Normal 4 21" xfId="2417"/>
    <cellStyle name="Normal 4 22" xfId="2418"/>
    <cellStyle name="Normal 4 23" xfId="2419"/>
    <cellStyle name="Normal 4 24" xfId="2420"/>
    <cellStyle name="Normal 4 25" xfId="2421"/>
    <cellStyle name="Normal 4 26" xfId="2422"/>
    <cellStyle name="Normal 4 27" xfId="2423"/>
    <cellStyle name="Normal 4 28" xfId="2424"/>
    <cellStyle name="Normal 4 29" xfId="2425"/>
    <cellStyle name="Normal 4 3" xfId="1862"/>
    <cellStyle name="Normal 4 30" xfId="2426"/>
    <cellStyle name="Normal 4 31" xfId="2427"/>
    <cellStyle name="Normal 4 32" xfId="2428"/>
    <cellStyle name="Normal 4 33" xfId="2429"/>
    <cellStyle name="Normal 4 34" xfId="2430"/>
    <cellStyle name="Normal 4 35" xfId="2431"/>
    <cellStyle name="Normal 4 36" xfId="2432"/>
    <cellStyle name="Normal 4 37" xfId="2433"/>
    <cellStyle name="Normal 4 38" xfId="2434"/>
    <cellStyle name="Normal 4 4" xfId="1863"/>
    <cellStyle name="Normal 4 5" xfId="1864"/>
    <cellStyle name="Normal 4 6" xfId="1865"/>
    <cellStyle name="Normal 4 7" xfId="1866"/>
    <cellStyle name="Normal 4 8" xfId="1867"/>
    <cellStyle name="Normal 4 9" xfId="1868"/>
    <cellStyle name="Normal 40" xfId="2435"/>
    <cellStyle name="Normal 41" xfId="2436"/>
    <cellStyle name="Normal 42" xfId="2437"/>
    <cellStyle name="Normal 43" xfId="2438"/>
    <cellStyle name="Normal 44" xfId="2439"/>
    <cellStyle name="Normal 45" xfId="2440"/>
    <cellStyle name="Normal 46" xfId="2441"/>
    <cellStyle name="Normal 47" xfId="2442"/>
    <cellStyle name="Normal 48" xfId="2443"/>
    <cellStyle name="Normal 49" xfId="2444"/>
    <cellStyle name="Normal 5" xfId="52"/>
    <cellStyle name="Normal 5 10" xfId="1869"/>
    <cellStyle name="Normal 5 11" xfId="1870"/>
    <cellStyle name="Normal 5 12" xfId="1871"/>
    <cellStyle name="Normal 5 13" xfId="1872"/>
    <cellStyle name="Normal 5 14" xfId="2445"/>
    <cellStyle name="Normal 5 15" xfId="2446"/>
    <cellStyle name="Normal 5 16" xfId="2447"/>
    <cellStyle name="Normal 5 17" xfId="2448"/>
    <cellStyle name="Normal 5 18" xfId="2449"/>
    <cellStyle name="Normal 5 19" xfId="2450"/>
    <cellStyle name="Normal 5 2" xfId="1873"/>
    <cellStyle name="Normal 5 2 2" xfId="1874"/>
    <cellStyle name="Normal 5 20" xfId="2451"/>
    <cellStyle name="Normal 5 21" xfId="2452"/>
    <cellStyle name="Normal 5 22" xfId="2453"/>
    <cellStyle name="Normal 5 23" xfId="2454"/>
    <cellStyle name="Normal 5 24" xfId="2455"/>
    <cellStyle name="Normal 5 25" xfId="2456"/>
    <cellStyle name="Normal 5 26" xfId="2457"/>
    <cellStyle name="Normal 5 27" xfId="2458"/>
    <cellStyle name="Normal 5 28" xfId="2459"/>
    <cellStyle name="Normal 5 29" xfId="2460"/>
    <cellStyle name="Normal 5 3" xfId="1875"/>
    <cellStyle name="Normal 5 30" xfId="2461"/>
    <cellStyle name="Normal 5 31" xfId="2462"/>
    <cellStyle name="Normal 5 32" xfId="2463"/>
    <cellStyle name="Normal 5 33" xfId="2464"/>
    <cellStyle name="Normal 5 34" xfId="2465"/>
    <cellStyle name="Normal 5 35" xfId="2466"/>
    <cellStyle name="Normal 5 36" xfId="2467"/>
    <cellStyle name="Normal 5 37" xfId="2468"/>
    <cellStyle name="Normal 5 38" xfId="2469"/>
    <cellStyle name="Normal 5 4" xfId="1876"/>
    <cellStyle name="Normal 5 5" xfId="1877"/>
    <cellStyle name="Normal 5 6" xfId="1878"/>
    <cellStyle name="Normal 5 7" xfId="1879"/>
    <cellStyle name="Normal 5 8" xfId="1880"/>
    <cellStyle name="Normal 5 9" xfId="1881"/>
    <cellStyle name="Normal 50" xfId="2470"/>
    <cellStyle name="Normal 51" xfId="2471"/>
    <cellStyle name="Normal 52" xfId="2472"/>
    <cellStyle name="Normal 53" xfId="2473"/>
    <cellStyle name="Normal 54" xfId="2474"/>
    <cellStyle name="Normal 55" xfId="2475"/>
    <cellStyle name="Normal 56" xfId="2476"/>
    <cellStyle name="Normal 57" xfId="2477"/>
    <cellStyle name="Normal 58" xfId="2478"/>
    <cellStyle name="Normal 59" xfId="2479"/>
    <cellStyle name="Normal 6" xfId="53"/>
    <cellStyle name="Normal 6 10" xfId="2480"/>
    <cellStyle name="Normal 6 11" xfId="2481"/>
    <cellStyle name="Normal 6 12" xfId="2482"/>
    <cellStyle name="Normal 6 13" xfId="2483"/>
    <cellStyle name="Normal 6 14" xfId="2484"/>
    <cellStyle name="Normal 6 15" xfId="2485"/>
    <cellStyle name="Normal 6 16" xfId="2486"/>
    <cellStyle name="Normal 6 17" xfId="2487"/>
    <cellStyle name="Normal 6 18" xfId="2488"/>
    <cellStyle name="Normal 6 19" xfId="2489"/>
    <cellStyle name="Normal 6 2" xfId="1882"/>
    <cellStyle name="Normal 6 2 2" xfId="1883"/>
    <cellStyle name="Normal 6 20" xfId="2490"/>
    <cellStyle name="Normal 6 21" xfId="2491"/>
    <cellStyle name="Normal 6 22" xfId="2492"/>
    <cellStyle name="Normal 6 23" xfId="2493"/>
    <cellStyle name="Normal 6 24" xfId="2494"/>
    <cellStyle name="Normal 6 25" xfId="2495"/>
    <cellStyle name="Normal 6 26" xfId="2496"/>
    <cellStyle name="Normal 6 27" xfId="2497"/>
    <cellStyle name="Normal 6 28" xfId="2498"/>
    <cellStyle name="Normal 6 29" xfId="2499"/>
    <cellStyle name="Normal 6 3" xfId="2500"/>
    <cellStyle name="Normal 6 30" xfId="2501"/>
    <cellStyle name="Normal 6 31" xfId="2502"/>
    <cellStyle name="Normal 6 32" xfId="2503"/>
    <cellStyle name="Normal 6 33" xfId="2504"/>
    <cellStyle name="Normal 6 34" xfId="2505"/>
    <cellStyle name="Normal 6 35" xfId="2506"/>
    <cellStyle name="Normal 6 36" xfId="2507"/>
    <cellStyle name="Normal 6 37" xfId="2508"/>
    <cellStyle name="Normal 6 38" xfId="2509"/>
    <cellStyle name="Normal 6 4" xfId="2510"/>
    <cellStyle name="Normal 6 5" xfId="2511"/>
    <cellStyle name="Normal 6 6" xfId="2512"/>
    <cellStyle name="Normal 6 7" xfId="2513"/>
    <cellStyle name="Normal 6 8" xfId="2514"/>
    <cellStyle name="Normal 6 9" xfId="2515"/>
    <cellStyle name="Normal 60" xfId="2516"/>
    <cellStyle name="Normal 61" xfId="2517"/>
    <cellStyle name="Normal 7" xfId="54"/>
    <cellStyle name="Normal 7 2" xfId="1884"/>
    <cellStyle name="Normal 8" xfId="55"/>
    <cellStyle name="Normal 8 2" xfId="1885"/>
    <cellStyle name="Normal 9" xfId="56"/>
    <cellStyle name="Normal_DEUDA-DICIEMBRE-2001" xfId="1886"/>
    <cellStyle name="Notas 2" xfId="1887"/>
    <cellStyle name="Notas 2 10" xfId="1888"/>
    <cellStyle name="Notas 2 11" xfId="1889"/>
    <cellStyle name="Notas 2 12" xfId="1890"/>
    <cellStyle name="Notas 2 13" xfId="1891"/>
    <cellStyle name="Notas 2 2" xfId="1892"/>
    <cellStyle name="Notas 2 3" xfId="1893"/>
    <cellStyle name="Notas 2 4" xfId="1894"/>
    <cellStyle name="Notas 2 5" xfId="1895"/>
    <cellStyle name="Notas 2 6" xfId="1896"/>
    <cellStyle name="Notas 2 7" xfId="1897"/>
    <cellStyle name="Notas 2 8" xfId="1898"/>
    <cellStyle name="Notas 2 9" xfId="1899"/>
    <cellStyle name="Notas 3" xfId="1900"/>
    <cellStyle name="Notas 3 10" xfId="1901"/>
    <cellStyle name="Notas 3 11" xfId="1902"/>
    <cellStyle name="Notas 3 12" xfId="1903"/>
    <cellStyle name="Notas 3 13" xfId="1904"/>
    <cellStyle name="Notas 3 2" xfId="1905"/>
    <cellStyle name="Notas 3 3" xfId="1906"/>
    <cellStyle name="Notas 3 4" xfId="1907"/>
    <cellStyle name="Notas 3 5" xfId="1908"/>
    <cellStyle name="Notas 3 6" xfId="1909"/>
    <cellStyle name="Notas 3 7" xfId="1910"/>
    <cellStyle name="Notas 3 8" xfId="1911"/>
    <cellStyle name="Notas 3 9" xfId="1912"/>
    <cellStyle name="Notas 4 10" xfId="1913"/>
    <cellStyle name="Notas 4 11" xfId="1914"/>
    <cellStyle name="Notas 4 12" xfId="1915"/>
    <cellStyle name="Notas 4 13" xfId="1916"/>
    <cellStyle name="Notas 4 2" xfId="1917"/>
    <cellStyle name="Notas 4 3" xfId="1918"/>
    <cellStyle name="Notas 4 4" xfId="1919"/>
    <cellStyle name="Notas 4 5" xfId="1920"/>
    <cellStyle name="Notas 4 6" xfId="1921"/>
    <cellStyle name="Notas 4 7" xfId="1922"/>
    <cellStyle name="Notas 4 8" xfId="1923"/>
    <cellStyle name="Notas 4 9" xfId="1924"/>
    <cellStyle name="Notas 5 10" xfId="1925"/>
    <cellStyle name="Notas 5 11" xfId="1926"/>
    <cellStyle name="Notas 5 12" xfId="1927"/>
    <cellStyle name="Notas 5 2" xfId="1928"/>
    <cellStyle name="Notas 5 3" xfId="1929"/>
    <cellStyle name="Notas 5 4" xfId="1930"/>
    <cellStyle name="Notas 5 5" xfId="1931"/>
    <cellStyle name="Notas 5 6" xfId="1932"/>
    <cellStyle name="Notas 5 7" xfId="1933"/>
    <cellStyle name="Notas 5 8" xfId="1934"/>
    <cellStyle name="Notas 5 9" xfId="1935"/>
    <cellStyle name="Note 2" xfId="1936"/>
    <cellStyle name="Output 2" xfId="1937"/>
    <cellStyle name="Pared" xfId="1938"/>
    <cellStyle name="Porcentual" xfId="3" builtinId="5"/>
    <cellStyle name="Porcentual 2" xfId="57"/>
    <cellStyle name="Porcentual 2 2" xfId="1939"/>
    <cellStyle name="Porcentual 2 3" xfId="1940"/>
    <cellStyle name="Porcentual 3" xfId="1941"/>
    <cellStyle name="Porcentual 3 2" xfId="1942"/>
    <cellStyle name="Porcentual 4" xfId="1943"/>
    <cellStyle name="Porcentual 4 2" xfId="1944"/>
    <cellStyle name="Porcentual 5" xfId="1945"/>
    <cellStyle name="Porcentual 6" xfId="1946"/>
    <cellStyle name="Salida 2" xfId="1947"/>
    <cellStyle name="Salida 2 10" xfId="1948"/>
    <cellStyle name="Salida 2 11" xfId="1949"/>
    <cellStyle name="Salida 2 12" xfId="1950"/>
    <cellStyle name="Salida 2 13" xfId="1951"/>
    <cellStyle name="Salida 2 2" xfId="1952"/>
    <cellStyle name="Salida 2 2 2" xfId="1953"/>
    <cellStyle name="Salida 2 3" xfId="1954"/>
    <cellStyle name="Salida 2 4" xfId="1955"/>
    <cellStyle name="Salida 2 5" xfId="1956"/>
    <cellStyle name="Salida 2 6" xfId="1957"/>
    <cellStyle name="Salida 2 7" xfId="1958"/>
    <cellStyle name="Salida 2 8" xfId="1959"/>
    <cellStyle name="Salida 2 9" xfId="1960"/>
    <cellStyle name="Salida 3" xfId="1961"/>
    <cellStyle name="Salida 3 10" xfId="1962"/>
    <cellStyle name="Salida 3 11" xfId="1963"/>
    <cellStyle name="Salida 3 12" xfId="1964"/>
    <cellStyle name="Salida 3 13" xfId="1965"/>
    <cellStyle name="Salida 3 2" xfId="1966"/>
    <cellStyle name="Salida 3 3" xfId="1967"/>
    <cellStyle name="Salida 3 4" xfId="1968"/>
    <cellStyle name="Salida 3 5" xfId="1969"/>
    <cellStyle name="Salida 3 6" xfId="1970"/>
    <cellStyle name="Salida 3 7" xfId="1971"/>
    <cellStyle name="Salida 3 8" xfId="1972"/>
    <cellStyle name="Salida 3 9" xfId="1973"/>
    <cellStyle name="Salida 4 10" xfId="1974"/>
    <cellStyle name="Salida 4 11" xfId="1975"/>
    <cellStyle name="Salida 4 12" xfId="1976"/>
    <cellStyle name="Salida 4 13" xfId="1977"/>
    <cellStyle name="Salida 4 2" xfId="1978"/>
    <cellStyle name="Salida 4 3" xfId="1979"/>
    <cellStyle name="Salida 4 4" xfId="1980"/>
    <cellStyle name="Salida 4 5" xfId="1981"/>
    <cellStyle name="Salida 4 6" xfId="1982"/>
    <cellStyle name="Salida 4 7" xfId="1983"/>
    <cellStyle name="Salida 4 8" xfId="1984"/>
    <cellStyle name="Salida 4 9" xfId="1985"/>
    <cellStyle name="Salida 5 10" xfId="1986"/>
    <cellStyle name="Salida 5 11" xfId="1987"/>
    <cellStyle name="Salida 5 12" xfId="1988"/>
    <cellStyle name="Salida 5 2" xfId="1989"/>
    <cellStyle name="Salida 5 3" xfId="1990"/>
    <cellStyle name="Salida 5 4" xfId="1991"/>
    <cellStyle name="Salida 5 5" xfId="1992"/>
    <cellStyle name="Salida 5 6" xfId="1993"/>
    <cellStyle name="Salida 5 7" xfId="1994"/>
    <cellStyle name="Salida 5 8" xfId="1995"/>
    <cellStyle name="Salida 5 9" xfId="1996"/>
    <cellStyle name="Texto de advertencia 2" xfId="1997"/>
    <cellStyle name="Texto de advertencia 2 10" xfId="1998"/>
    <cellStyle name="Texto de advertencia 2 11" xfId="1999"/>
    <cellStyle name="Texto de advertencia 2 12" xfId="2000"/>
    <cellStyle name="Texto de advertencia 2 13" xfId="2001"/>
    <cellStyle name="Texto de advertencia 2 2" xfId="2002"/>
    <cellStyle name="Texto de advertencia 2 2 2" xfId="2003"/>
    <cellStyle name="Texto de advertencia 2 3" xfId="2004"/>
    <cellStyle name="Texto de advertencia 2 4" xfId="2005"/>
    <cellStyle name="Texto de advertencia 2 5" xfId="2006"/>
    <cellStyle name="Texto de advertencia 2 6" xfId="2007"/>
    <cellStyle name="Texto de advertencia 2 7" xfId="2008"/>
    <cellStyle name="Texto de advertencia 2 8" xfId="2009"/>
    <cellStyle name="Texto de advertencia 2 9" xfId="2010"/>
    <cellStyle name="Texto de advertencia 3" xfId="2011"/>
    <cellStyle name="Texto de advertencia 3 10" xfId="2012"/>
    <cellStyle name="Texto de advertencia 3 11" xfId="2013"/>
    <cellStyle name="Texto de advertencia 3 12" xfId="2014"/>
    <cellStyle name="Texto de advertencia 3 13" xfId="2015"/>
    <cellStyle name="Texto de advertencia 3 2" xfId="2016"/>
    <cellStyle name="Texto de advertencia 3 3" xfId="2017"/>
    <cellStyle name="Texto de advertencia 3 4" xfId="2018"/>
    <cellStyle name="Texto de advertencia 3 5" xfId="2019"/>
    <cellStyle name="Texto de advertencia 3 6" xfId="2020"/>
    <cellStyle name="Texto de advertencia 3 7" xfId="2021"/>
    <cellStyle name="Texto de advertencia 3 8" xfId="2022"/>
    <cellStyle name="Texto de advertencia 3 9" xfId="2023"/>
    <cellStyle name="Texto de advertencia 4 10" xfId="2024"/>
    <cellStyle name="Texto de advertencia 4 11" xfId="2025"/>
    <cellStyle name="Texto de advertencia 4 12" xfId="2026"/>
    <cellStyle name="Texto de advertencia 4 13" xfId="2027"/>
    <cellStyle name="Texto de advertencia 4 2" xfId="2028"/>
    <cellStyle name="Texto de advertencia 4 3" xfId="2029"/>
    <cellStyle name="Texto de advertencia 4 4" xfId="2030"/>
    <cellStyle name="Texto de advertencia 4 5" xfId="2031"/>
    <cellStyle name="Texto de advertencia 4 6" xfId="2032"/>
    <cellStyle name="Texto de advertencia 4 7" xfId="2033"/>
    <cellStyle name="Texto de advertencia 4 8" xfId="2034"/>
    <cellStyle name="Texto de advertencia 4 9" xfId="2035"/>
    <cellStyle name="Texto de advertencia 5 10" xfId="2036"/>
    <cellStyle name="Texto de advertencia 5 11" xfId="2037"/>
    <cellStyle name="Texto de advertencia 5 12" xfId="2038"/>
    <cellStyle name="Texto de advertencia 5 2" xfId="2039"/>
    <cellStyle name="Texto de advertencia 5 3" xfId="2040"/>
    <cellStyle name="Texto de advertencia 5 4" xfId="2041"/>
    <cellStyle name="Texto de advertencia 5 5" xfId="2042"/>
    <cellStyle name="Texto de advertencia 5 6" xfId="2043"/>
    <cellStyle name="Texto de advertencia 5 7" xfId="2044"/>
    <cellStyle name="Texto de advertencia 5 8" xfId="2045"/>
    <cellStyle name="Texto de advertencia 5 9" xfId="2046"/>
    <cellStyle name="Texto explicativo 2" xfId="2047"/>
    <cellStyle name="Texto explicativo 2 10" xfId="2048"/>
    <cellStyle name="Texto explicativo 2 11" xfId="2049"/>
    <cellStyle name="Texto explicativo 2 12" xfId="2050"/>
    <cellStyle name="Texto explicativo 2 13" xfId="2051"/>
    <cellStyle name="Texto explicativo 2 2" xfId="2052"/>
    <cellStyle name="Texto explicativo 2 2 2" xfId="2053"/>
    <cellStyle name="Texto explicativo 2 3" xfId="2054"/>
    <cellStyle name="Texto explicativo 2 4" xfId="2055"/>
    <cellStyle name="Texto explicativo 2 5" xfId="2056"/>
    <cellStyle name="Texto explicativo 2 6" xfId="2057"/>
    <cellStyle name="Texto explicativo 2 7" xfId="2058"/>
    <cellStyle name="Texto explicativo 2 8" xfId="2059"/>
    <cellStyle name="Texto explicativo 2 9" xfId="2060"/>
    <cellStyle name="Texto explicativo 3" xfId="2061"/>
    <cellStyle name="Texto explicativo 3 10" xfId="2062"/>
    <cellStyle name="Texto explicativo 3 11" xfId="2063"/>
    <cellStyle name="Texto explicativo 3 12" xfId="2064"/>
    <cellStyle name="Texto explicativo 3 13" xfId="2065"/>
    <cellStyle name="Texto explicativo 3 2" xfId="2066"/>
    <cellStyle name="Texto explicativo 3 3" xfId="2067"/>
    <cellStyle name="Texto explicativo 3 4" xfId="2068"/>
    <cellStyle name="Texto explicativo 3 5" xfId="2069"/>
    <cellStyle name="Texto explicativo 3 6" xfId="2070"/>
    <cellStyle name="Texto explicativo 3 7" xfId="2071"/>
    <cellStyle name="Texto explicativo 3 8" xfId="2072"/>
    <cellStyle name="Texto explicativo 3 9" xfId="2073"/>
    <cellStyle name="Texto explicativo 4 10" xfId="2074"/>
    <cellStyle name="Texto explicativo 4 11" xfId="2075"/>
    <cellStyle name="Texto explicativo 4 12" xfId="2076"/>
    <cellStyle name="Texto explicativo 4 13" xfId="2077"/>
    <cellStyle name="Texto explicativo 4 2" xfId="2078"/>
    <cellStyle name="Texto explicativo 4 3" xfId="2079"/>
    <cellStyle name="Texto explicativo 4 4" xfId="2080"/>
    <cellStyle name="Texto explicativo 4 5" xfId="2081"/>
    <cellStyle name="Texto explicativo 4 6" xfId="2082"/>
    <cellStyle name="Texto explicativo 4 7" xfId="2083"/>
    <cellStyle name="Texto explicativo 4 8" xfId="2084"/>
    <cellStyle name="Texto explicativo 4 9" xfId="2085"/>
    <cellStyle name="Texto explicativo 5 10" xfId="2086"/>
    <cellStyle name="Texto explicativo 5 11" xfId="2087"/>
    <cellStyle name="Texto explicativo 5 12" xfId="2088"/>
    <cellStyle name="Texto explicativo 5 2" xfId="2089"/>
    <cellStyle name="Texto explicativo 5 3" xfId="2090"/>
    <cellStyle name="Texto explicativo 5 4" xfId="2091"/>
    <cellStyle name="Texto explicativo 5 5" xfId="2092"/>
    <cellStyle name="Texto explicativo 5 6" xfId="2093"/>
    <cellStyle name="Texto explicativo 5 7" xfId="2094"/>
    <cellStyle name="Texto explicativo 5 8" xfId="2095"/>
    <cellStyle name="Texto explicativo 5 9" xfId="2096"/>
    <cellStyle name="Title 2" xfId="2097"/>
    <cellStyle name="Título 1 2" xfId="2098"/>
    <cellStyle name="Título 1 2 10" xfId="2099"/>
    <cellStyle name="Título 1 2 11" xfId="2100"/>
    <cellStyle name="Título 1 2 12" xfId="2101"/>
    <cellStyle name="Título 1 2 13" xfId="2102"/>
    <cellStyle name="Título 1 2 2" xfId="2103"/>
    <cellStyle name="Título 1 2 2 2" xfId="2104"/>
    <cellStyle name="Título 1 2 3" xfId="2105"/>
    <cellStyle name="Título 1 2 4" xfId="2106"/>
    <cellStyle name="Título 1 2 5" xfId="2107"/>
    <cellStyle name="Título 1 2 6" xfId="2108"/>
    <cellStyle name="Título 1 2 7" xfId="2109"/>
    <cellStyle name="Título 1 2 8" xfId="2110"/>
    <cellStyle name="Título 1 2 9" xfId="2111"/>
    <cellStyle name="Título 1 3" xfId="2112"/>
    <cellStyle name="Título 1 3 10" xfId="2113"/>
    <cellStyle name="Título 1 3 11" xfId="2114"/>
    <cellStyle name="Título 1 3 12" xfId="2115"/>
    <cellStyle name="Título 1 3 13" xfId="2116"/>
    <cellStyle name="Título 1 3 2" xfId="2117"/>
    <cellStyle name="Título 1 3 3" xfId="2118"/>
    <cellStyle name="Título 1 3 4" xfId="2119"/>
    <cellStyle name="Título 1 3 5" xfId="2120"/>
    <cellStyle name="Título 1 3 6" xfId="2121"/>
    <cellStyle name="Título 1 3 7" xfId="2122"/>
    <cellStyle name="Título 1 3 8" xfId="2123"/>
    <cellStyle name="Título 1 3 9" xfId="2124"/>
    <cellStyle name="Título 1 4 10" xfId="2125"/>
    <cellStyle name="Título 1 4 11" xfId="2126"/>
    <cellStyle name="Título 1 4 12" xfId="2127"/>
    <cellStyle name="Título 1 4 13" xfId="2128"/>
    <cellStyle name="Título 1 4 2" xfId="2129"/>
    <cellStyle name="Título 1 4 3" xfId="2130"/>
    <cellStyle name="Título 1 4 4" xfId="2131"/>
    <cellStyle name="Título 1 4 5" xfId="2132"/>
    <cellStyle name="Título 1 4 6" xfId="2133"/>
    <cellStyle name="Título 1 4 7" xfId="2134"/>
    <cellStyle name="Título 1 4 8" xfId="2135"/>
    <cellStyle name="Título 1 4 9" xfId="2136"/>
    <cellStyle name="Título 1 5 10" xfId="2137"/>
    <cellStyle name="Título 1 5 11" xfId="2138"/>
    <cellStyle name="Título 1 5 12" xfId="2139"/>
    <cellStyle name="Título 1 5 2" xfId="2140"/>
    <cellStyle name="Título 1 5 3" xfId="2141"/>
    <cellStyle name="Título 1 5 4" xfId="2142"/>
    <cellStyle name="Título 1 5 5" xfId="2143"/>
    <cellStyle name="Título 1 5 6" xfId="2144"/>
    <cellStyle name="Título 1 5 7" xfId="2145"/>
    <cellStyle name="Título 1 5 8" xfId="2146"/>
    <cellStyle name="Título 1 5 9" xfId="2147"/>
    <cellStyle name="Título 2 2" xfId="2148"/>
    <cellStyle name="Título 2 2 10" xfId="2149"/>
    <cellStyle name="Título 2 2 11" xfId="2150"/>
    <cellStyle name="Título 2 2 12" xfId="2151"/>
    <cellStyle name="Título 2 2 13" xfId="2152"/>
    <cellStyle name="Título 2 2 2" xfId="2153"/>
    <cellStyle name="Título 2 2 2 2" xfId="2154"/>
    <cellStyle name="Título 2 2 3" xfId="2155"/>
    <cellStyle name="Título 2 2 4" xfId="2156"/>
    <cellStyle name="Título 2 2 5" xfId="2157"/>
    <cellStyle name="Título 2 2 6" xfId="2158"/>
    <cellStyle name="Título 2 2 7" xfId="2159"/>
    <cellStyle name="Título 2 2 8" xfId="2160"/>
    <cellStyle name="Título 2 2 9" xfId="2161"/>
    <cellStyle name="Título 2 3" xfId="2162"/>
    <cellStyle name="Título 2 3 10" xfId="2163"/>
    <cellStyle name="Título 2 3 11" xfId="2164"/>
    <cellStyle name="Título 2 3 12" xfId="2165"/>
    <cellStyle name="Título 2 3 13" xfId="2166"/>
    <cellStyle name="Título 2 3 2" xfId="2167"/>
    <cellStyle name="Título 2 3 3" xfId="2168"/>
    <cellStyle name="Título 2 3 4" xfId="2169"/>
    <cellStyle name="Título 2 3 5" xfId="2170"/>
    <cellStyle name="Título 2 3 6" xfId="2171"/>
    <cellStyle name="Título 2 3 7" xfId="2172"/>
    <cellStyle name="Título 2 3 8" xfId="2173"/>
    <cellStyle name="Título 2 3 9" xfId="2174"/>
    <cellStyle name="Título 2 4 10" xfId="2175"/>
    <cellStyle name="Título 2 4 11" xfId="2176"/>
    <cellStyle name="Título 2 4 12" xfId="2177"/>
    <cellStyle name="Título 2 4 13" xfId="2178"/>
    <cellStyle name="Título 2 4 2" xfId="2179"/>
    <cellStyle name="Título 2 4 3" xfId="2180"/>
    <cellStyle name="Título 2 4 4" xfId="2181"/>
    <cellStyle name="Título 2 4 5" xfId="2182"/>
    <cellStyle name="Título 2 4 6" xfId="2183"/>
    <cellStyle name="Título 2 4 7" xfId="2184"/>
    <cellStyle name="Título 2 4 8" xfId="2185"/>
    <cellStyle name="Título 2 4 9" xfId="2186"/>
    <cellStyle name="Título 2 5 10" xfId="2187"/>
    <cellStyle name="Título 2 5 11" xfId="2188"/>
    <cellStyle name="Título 2 5 12" xfId="2189"/>
    <cellStyle name="Título 2 5 2" xfId="2190"/>
    <cellStyle name="Título 2 5 3" xfId="2191"/>
    <cellStyle name="Título 2 5 4" xfId="2192"/>
    <cellStyle name="Título 2 5 5" xfId="2193"/>
    <cellStyle name="Título 2 5 6" xfId="2194"/>
    <cellStyle name="Título 2 5 7" xfId="2195"/>
    <cellStyle name="Título 2 5 8" xfId="2196"/>
    <cellStyle name="Título 2 5 9" xfId="2197"/>
    <cellStyle name="Título 3 2" xfId="2198"/>
    <cellStyle name="Título 3 2 10" xfId="2199"/>
    <cellStyle name="Título 3 2 11" xfId="2200"/>
    <cellStyle name="Título 3 2 12" xfId="2201"/>
    <cellStyle name="Título 3 2 13" xfId="2202"/>
    <cellStyle name="Título 3 2 2" xfId="2203"/>
    <cellStyle name="Título 3 2 2 2" xfId="2204"/>
    <cellStyle name="Título 3 2 3" xfId="2205"/>
    <cellStyle name="Título 3 2 4" xfId="2206"/>
    <cellStyle name="Título 3 2 5" xfId="2207"/>
    <cellStyle name="Título 3 2 6" xfId="2208"/>
    <cellStyle name="Título 3 2 7" xfId="2209"/>
    <cellStyle name="Título 3 2 8" xfId="2210"/>
    <cellStyle name="Título 3 2 9" xfId="2211"/>
    <cellStyle name="Título 3 3" xfId="2212"/>
    <cellStyle name="Título 3 3 10" xfId="2213"/>
    <cellStyle name="Título 3 3 11" xfId="2214"/>
    <cellStyle name="Título 3 3 12" xfId="2215"/>
    <cellStyle name="Título 3 3 13" xfId="2216"/>
    <cellStyle name="Título 3 3 2" xfId="2217"/>
    <cellStyle name="Título 3 3 3" xfId="2218"/>
    <cellStyle name="Título 3 3 4" xfId="2219"/>
    <cellStyle name="Título 3 3 5" xfId="2220"/>
    <cellStyle name="Título 3 3 6" xfId="2221"/>
    <cellStyle name="Título 3 3 7" xfId="2222"/>
    <cellStyle name="Título 3 3 8" xfId="2223"/>
    <cellStyle name="Título 3 3 9" xfId="2224"/>
    <cellStyle name="Título 3 4 10" xfId="2225"/>
    <cellStyle name="Título 3 4 11" xfId="2226"/>
    <cellStyle name="Título 3 4 12" xfId="2227"/>
    <cellStyle name="Título 3 4 13" xfId="2228"/>
    <cellStyle name="Título 3 4 2" xfId="2229"/>
    <cellStyle name="Título 3 4 3" xfId="2230"/>
    <cellStyle name="Título 3 4 4" xfId="2231"/>
    <cellStyle name="Título 3 4 5" xfId="2232"/>
    <cellStyle name="Título 3 4 6" xfId="2233"/>
    <cellStyle name="Título 3 4 7" xfId="2234"/>
    <cellStyle name="Título 3 4 8" xfId="2235"/>
    <cellStyle name="Título 3 4 9" xfId="2236"/>
    <cellStyle name="Título 3 5 10" xfId="2237"/>
    <cellStyle name="Título 3 5 11" xfId="2238"/>
    <cellStyle name="Título 3 5 12" xfId="2239"/>
    <cellStyle name="Título 3 5 2" xfId="2240"/>
    <cellStyle name="Título 3 5 3" xfId="2241"/>
    <cellStyle name="Título 3 5 4" xfId="2242"/>
    <cellStyle name="Título 3 5 5" xfId="2243"/>
    <cellStyle name="Título 3 5 6" xfId="2244"/>
    <cellStyle name="Título 3 5 7" xfId="2245"/>
    <cellStyle name="Título 3 5 8" xfId="2246"/>
    <cellStyle name="Título 3 5 9" xfId="2247"/>
    <cellStyle name="Título 4" xfId="2248"/>
    <cellStyle name="Título 4 10" xfId="2249"/>
    <cellStyle name="Título 4 11" xfId="2250"/>
    <cellStyle name="Título 4 12" xfId="2251"/>
    <cellStyle name="Título 4 13" xfId="2252"/>
    <cellStyle name="Título 4 2" xfId="2253"/>
    <cellStyle name="Título 4 3" xfId="2254"/>
    <cellStyle name="Título 4 4" xfId="2255"/>
    <cellStyle name="Título 4 5" xfId="2256"/>
    <cellStyle name="Título 4 6" xfId="2257"/>
    <cellStyle name="Título 4 7" xfId="2258"/>
    <cellStyle name="Título 4 8" xfId="2259"/>
    <cellStyle name="Título 4 9" xfId="2260"/>
    <cellStyle name="Título 5 10" xfId="2261"/>
    <cellStyle name="Título 5 11" xfId="2262"/>
    <cellStyle name="Título 5 12" xfId="2263"/>
    <cellStyle name="Título 5 13" xfId="2264"/>
    <cellStyle name="Título 5 2" xfId="2265"/>
    <cellStyle name="Título 5 3" xfId="2266"/>
    <cellStyle name="Título 5 4" xfId="2267"/>
    <cellStyle name="Título 5 5" xfId="2268"/>
    <cellStyle name="Título 5 6" xfId="2269"/>
    <cellStyle name="Título 5 7" xfId="2270"/>
    <cellStyle name="Título 5 8" xfId="2271"/>
    <cellStyle name="Título 5 9" xfId="2272"/>
    <cellStyle name="Título 6 10" xfId="2273"/>
    <cellStyle name="Título 6 11" xfId="2274"/>
    <cellStyle name="Título 6 12" xfId="2275"/>
    <cellStyle name="Título 6 13" xfId="2276"/>
    <cellStyle name="Título 6 2" xfId="2277"/>
    <cellStyle name="Título 6 3" xfId="2278"/>
    <cellStyle name="Título 6 4" xfId="2279"/>
    <cellStyle name="Título 6 5" xfId="2280"/>
    <cellStyle name="Título 6 6" xfId="2281"/>
    <cellStyle name="Título 6 7" xfId="2282"/>
    <cellStyle name="Título 6 8" xfId="2283"/>
    <cellStyle name="Título 6 9" xfId="2284"/>
    <cellStyle name="Título 7 10" xfId="2285"/>
    <cellStyle name="Título 7 11" xfId="2286"/>
    <cellStyle name="Título 7 12" xfId="2287"/>
    <cellStyle name="Título 7 2" xfId="2288"/>
    <cellStyle name="Título 7 3" xfId="2289"/>
    <cellStyle name="Título 7 4" xfId="2290"/>
    <cellStyle name="Título 7 5" xfId="2291"/>
    <cellStyle name="Título 7 6" xfId="2292"/>
    <cellStyle name="Título 7 7" xfId="2293"/>
    <cellStyle name="Título 7 8" xfId="2294"/>
    <cellStyle name="Título 7 9" xfId="2295"/>
    <cellStyle name="Total 2" xfId="2296"/>
    <cellStyle name="Total 2 10" xfId="2297"/>
    <cellStyle name="Total 2 11" xfId="2298"/>
    <cellStyle name="Total 2 12" xfId="2299"/>
    <cellStyle name="Total 2 13" xfId="2300"/>
    <cellStyle name="Total 2 2" xfId="2301"/>
    <cellStyle name="Total 2 2 2" xfId="2302"/>
    <cellStyle name="Total 2 3" xfId="2303"/>
    <cellStyle name="Total 2 4" xfId="2304"/>
    <cellStyle name="Total 2 5" xfId="2305"/>
    <cellStyle name="Total 2 6" xfId="2306"/>
    <cellStyle name="Total 2 7" xfId="2307"/>
    <cellStyle name="Total 2 8" xfId="2308"/>
    <cellStyle name="Total 2 9" xfId="2309"/>
    <cellStyle name="Total 3" xfId="2310"/>
    <cellStyle name="Total 3 10" xfId="2311"/>
    <cellStyle name="Total 3 11" xfId="2312"/>
    <cellStyle name="Total 3 12" xfId="2313"/>
    <cellStyle name="Total 3 13" xfId="2314"/>
    <cellStyle name="Total 3 2" xfId="2315"/>
    <cellStyle name="Total 3 3" xfId="2316"/>
    <cellStyle name="Total 3 4" xfId="2317"/>
    <cellStyle name="Total 3 5" xfId="2318"/>
    <cellStyle name="Total 3 6" xfId="2319"/>
    <cellStyle name="Total 3 7" xfId="2320"/>
    <cellStyle name="Total 3 8" xfId="2321"/>
    <cellStyle name="Total 3 9" xfId="2322"/>
    <cellStyle name="Total 4 10" xfId="2323"/>
    <cellStyle name="Total 4 11" xfId="2324"/>
    <cellStyle name="Total 4 12" xfId="2325"/>
    <cellStyle name="Total 4 13" xfId="2326"/>
    <cellStyle name="Total 4 2" xfId="2327"/>
    <cellStyle name="Total 4 3" xfId="2328"/>
    <cellStyle name="Total 4 4" xfId="2329"/>
    <cellStyle name="Total 4 5" xfId="2330"/>
    <cellStyle name="Total 4 6" xfId="2331"/>
    <cellStyle name="Total 4 7" xfId="2332"/>
    <cellStyle name="Total 4 8" xfId="2333"/>
    <cellStyle name="Total 4 9" xfId="2334"/>
    <cellStyle name="Total 5 10" xfId="2335"/>
    <cellStyle name="Total 5 11" xfId="2336"/>
    <cellStyle name="Total 5 12" xfId="2337"/>
    <cellStyle name="Total 5 2" xfId="2338"/>
    <cellStyle name="Total 5 3" xfId="2339"/>
    <cellStyle name="Total 5 4" xfId="2340"/>
    <cellStyle name="Total 5 5" xfId="2341"/>
    <cellStyle name="Total 5 6" xfId="2342"/>
    <cellStyle name="Total 5 7" xfId="2343"/>
    <cellStyle name="Total 5 8" xfId="2344"/>
    <cellStyle name="Total 5 9" xfId="2345"/>
    <cellStyle name="Viga" xfId="2346"/>
    <cellStyle name="Warning Text 2" xfId="23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45</xdr:row>
      <xdr:rowOff>0</xdr:rowOff>
    </xdr:from>
    <xdr:to>
      <xdr:col>5</xdr:col>
      <xdr:colOff>457200</xdr:colOff>
      <xdr:row>45</xdr:row>
      <xdr:rowOff>0</xdr:rowOff>
    </xdr:to>
    <xdr:sp macro="" textlink="">
      <xdr:nvSpPr>
        <xdr:cNvPr id="2" name="Line 6"/>
        <xdr:cNvSpPr>
          <a:spLocks noChangeShapeType="1"/>
        </xdr:cNvSpPr>
      </xdr:nvSpPr>
      <xdr:spPr bwMode="auto">
        <a:xfrm>
          <a:off x="4752975" y="72580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304801</xdr:colOff>
      <xdr:row>3</xdr:row>
      <xdr:rowOff>219074</xdr:rowOff>
    </xdr:from>
    <xdr:to>
      <xdr:col>6</xdr:col>
      <xdr:colOff>838201</xdr:colOff>
      <xdr:row>7</xdr:row>
      <xdr:rowOff>304799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632" b="12048"/>
        <a:stretch/>
      </xdr:blipFill>
      <xdr:spPr bwMode="auto">
        <a:xfrm>
          <a:off x="7229476" y="809624"/>
          <a:ext cx="1543050" cy="904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219075</xdr:colOff>
      <xdr:row>3</xdr:row>
      <xdr:rowOff>47625</xdr:rowOff>
    </xdr:from>
    <xdr:to>
      <xdr:col>0</xdr:col>
      <xdr:colOff>1228726</xdr:colOff>
      <xdr:row>8</xdr:row>
      <xdr:rowOff>125095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 cstate="print"/>
        <a:srcRect t="1" r="84371" b="-7674"/>
        <a:stretch/>
      </xdr:blipFill>
      <xdr:spPr bwMode="auto">
        <a:xfrm>
          <a:off x="219075" y="638175"/>
          <a:ext cx="1009651" cy="1210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E~1/AppData/Local/Temp/Rar$DI89.768/Baja%20California%20Su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spaldo\Mis%20documentos\JAVIER\CUADERNILLOS\Enero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E~1/AppData/Local/Temp/Rar$DI89.768/Users/carlos_leong/Desktop/Cuadros%20Deuda/Dic-10/16%20MICH%2003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uenta%20publica%202015/ingresos/anexos_ingresos%202015%20de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uenta%20publica%202015/GUIA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"/>
      <sheetName val="Captura"/>
      <sheetName val="Hoja Trabajo"/>
      <sheetName val="CATALOGOS"/>
      <sheetName val="Instruc"/>
    </sheetNames>
    <sheetDataSet>
      <sheetData sheetId="0" refreshError="1"/>
      <sheetData sheetId="1"/>
      <sheetData sheetId="2" refreshError="1"/>
      <sheetData sheetId="3">
        <row r="1">
          <cell r="J1" t="str">
            <v>Nuevo</v>
          </cell>
        </row>
        <row r="2">
          <cell r="J2" t="str">
            <v>Reestructurado</v>
          </cell>
        </row>
        <row r="3">
          <cell r="J3" t="str">
            <v>Refinanciamiento</v>
          </cell>
        </row>
        <row r="4">
          <cell r="J4" t="str">
            <v>Modificado</v>
          </cell>
        </row>
        <row r="5">
          <cell r="J5" t="str">
            <v>Sintesis</v>
          </cell>
        </row>
        <row r="6">
          <cell r="J6" t="str">
            <v>Otros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OFICIOS REGISTRO"/>
      <sheetName val="LINEA 27-8-97"/>
      <sheetName val="LINEA 25-11-96"/>
      <sheetName val="TERMINADOS (2)"/>
      <sheetName val="TERMINADOS"/>
      <sheetName val="CON-APASZU'97"/>
      <sheetName val="AVANCE"/>
      <sheetName val="RECUPERADO"/>
      <sheetName val="SALDOS"/>
      <sheetName val="AMORTIZ."/>
      <sheetName val="AVANCE (2)"/>
      <sheetName val="ETI (2)"/>
      <sheetName val="SALDOS BANOBRAS (2)"/>
      <sheetName val="DIRECTA"/>
      <sheetName val="INDIRECTA"/>
      <sheetName val="GLOBAL"/>
      <sheetName val="SALDOS BANOBRAS"/>
      <sheetName val="DESCU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nú"/>
      <sheetName val="Captura"/>
      <sheetName val="Hoja Trabajo"/>
      <sheetName val="Instruc"/>
      <sheetName val="CATALOGOS"/>
      <sheetName val="Aux"/>
      <sheetName val="Ft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  </v>
          </cell>
          <cell r="G1" t="str">
            <v>TIIE</v>
          </cell>
        </row>
        <row r="2">
          <cell r="E2" t="str">
            <v>Más</v>
          </cell>
          <cell r="G2" t="str">
            <v>FOAEM</v>
          </cell>
        </row>
        <row r="3">
          <cell r="E3" t="str">
            <v>Por</v>
          </cell>
          <cell r="G3" t="str">
            <v>CPP</v>
          </cell>
        </row>
        <row r="4">
          <cell r="G4" t="str">
            <v>CETES</v>
          </cell>
        </row>
        <row r="5">
          <cell r="G5" t="str">
            <v>UDIS</v>
          </cell>
        </row>
        <row r="6">
          <cell r="G6" t="str">
            <v>OTRA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>
        <row r="3">
          <cell r="A3" t="str">
            <v>DEL 1 DE ENERO AL 31 DE DICIEMBRE DE 2015</v>
          </cell>
          <cell r="B3">
            <v>0</v>
          </cell>
          <cell r="C3">
            <v>0</v>
          </cell>
          <cell r="D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G 1 armonizados"/>
      <sheetName val="ING 2 armonizados"/>
      <sheetName val="ING 3 armonizados"/>
      <sheetName val="ING 4 armonizados"/>
      <sheetName val="ING 5 armonizados"/>
      <sheetName val="ING 6 armonizados"/>
      <sheetName val="ING 7 armonizados"/>
      <sheetName val="ING 8 CONVENIOS"/>
      <sheetName val="ING 9 SUBSIDIOS"/>
      <sheetName val="ING 10 armonizados  (2)"/>
      <sheetName val="ING 11 armonizados "/>
      <sheetName val="Hoja10"/>
      <sheetName val="FUNCIONAL"/>
      <sheetName val="FUNCIONAL POR RAMO"/>
      <sheetName val="GOBIERNO"/>
      <sheetName val="GOBIERNO (2)"/>
      <sheetName val="DESARROLLO SOCIAL"/>
      <sheetName val="DESARROLLO SOCIAL (3)"/>
      <sheetName val="DESARROLLO ECONOMICO"/>
      <sheetName val="DESARROLLO ECONOMICO (4)"/>
      <sheetName val="OTRAS FINALIDADES"/>
      <sheetName val="OTRAS FINALIDADES (5)"/>
      <sheetName val="PLAN ESTATAL"/>
      <sheetName val="PLAN ESTATAL POR RAMO"/>
      <sheetName val="PED DERECHO"/>
      <sheetName val="PED POR RAMO DERECHO"/>
      <sheetName val="PED ECONOMICO"/>
      <sheetName val="PED POR RAMO ECONOMICO"/>
      <sheetName val="PED DESARROLLO"/>
      <sheetName val="PED POR RAMO DESARROLLO"/>
      <sheetName val="PED HONESTO"/>
      <sheetName val="PED POR RAMO HONESTO"/>
      <sheetName val="ADMINISTRATIVA POR FUNCION"/>
      <sheetName val="ADMINISTRATIVA POR DEPENDENCIA"/>
      <sheetName val="POR OBJETO DEL GASTO"/>
      <sheetName val="POR OBJETO DEL GASTO FTTE DE FI"/>
      <sheetName val="DISTRIBUCION DEL PRESUPUESTO"/>
      <sheetName val="DIST DEL PTTO"/>
      <sheetName val="GASTO DE CAPITAL"/>
      <sheetName val="GASTO DE CAPITAL 2"/>
      <sheetName val="Hoja1 (2)"/>
      <sheetName val="FONDOS"/>
      <sheetName val="F. EDUCACION BASICA"/>
      <sheetName val="F. SALUD"/>
      <sheetName val="F. INFRAESTRUCTURA"/>
      <sheetName val="F. fortalecimiento a mpios y df"/>
      <sheetName val="F. APORTACIONES MULTIPLES"/>
      <sheetName val="F. EDUCACION TECNOLOGICA"/>
      <sheetName val="F. SEGURIDAD PÚBLICA"/>
      <sheetName val="F. FORTALECIMIENTO DE LAS ENTID"/>
      <sheetName val="SEGURO POPULAR"/>
      <sheetName val="seguro popular 2"/>
      <sheetName val="DEFLACTACION (2)"/>
      <sheetName val="IngEgrPresup"/>
      <sheetName val="Hoja1"/>
      <sheetName val="ESTADO DE SITUACION FINANCI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3">
          <cell r="A3" t="str">
            <v>DEL 1 DE ENERO AL 31 DE DICIEMBRE DE 2015</v>
          </cell>
        </row>
      </sheetData>
      <sheetData sheetId="42">
        <row r="2">
          <cell r="A2" t="str">
            <v>DEL 1 DE ENERO AL 31 DE DICIEMBRE DE 2015</v>
          </cell>
          <cell r="B2">
            <v>0</v>
          </cell>
          <cell r="C2">
            <v>0</v>
          </cell>
          <cell r="D2">
            <v>0</v>
          </cell>
        </row>
      </sheetData>
      <sheetData sheetId="43">
        <row r="2">
          <cell r="A2" t="str">
            <v>DEL 1 DE ENERO AL 31 DE DICIEMBRE DE 2015</v>
          </cell>
          <cell r="B2">
            <v>0</v>
          </cell>
          <cell r="C2">
            <v>0</v>
          </cell>
          <cell r="D2">
            <v>0</v>
          </cell>
        </row>
      </sheetData>
      <sheetData sheetId="44">
        <row r="3">
          <cell r="A3" t="str">
            <v>DEL 1 DE ENERO AL 31 DE DICIEMBRE DE 2015</v>
          </cell>
          <cell r="B3">
            <v>0</v>
          </cell>
          <cell r="C3">
            <v>0</v>
          </cell>
          <cell r="D3">
            <v>0</v>
          </cell>
        </row>
      </sheetData>
      <sheetData sheetId="45">
        <row r="4">
          <cell r="A4" t="str">
            <v>DEL 1 DE ENERO AL 31 DE DICIEMBRE DE 2015</v>
          </cell>
          <cell r="B4">
            <v>0</v>
          </cell>
          <cell r="C4">
            <v>0</v>
          </cell>
          <cell r="D4">
            <v>0</v>
          </cell>
        </row>
      </sheetData>
      <sheetData sheetId="46">
        <row r="2">
          <cell r="A2" t="str">
            <v>DEL 1 DE ENERO AL 31 DE DICIEMBRE DE 2015</v>
          </cell>
          <cell r="B2">
            <v>0</v>
          </cell>
          <cell r="C2">
            <v>0</v>
          </cell>
          <cell r="D2">
            <v>0</v>
          </cell>
        </row>
      </sheetData>
      <sheetData sheetId="47">
        <row r="2">
          <cell r="A2" t="str">
            <v>DEL 1 DE ENERO AL 31 DE DICIEMBRE DE 2015</v>
          </cell>
          <cell r="B2">
            <v>0</v>
          </cell>
          <cell r="C2">
            <v>0</v>
          </cell>
          <cell r="D2">
            <v>0</v>
          </cell>
        </row>
      </sheetData>
      <sheetData sheetId="48">
        <row r="3">
          <cell r="A3" t="str">
            <v>DEL 1 DE ENERO AL 31 DE DICIEMBRE DE 2015</v>
          </cell>
          <cell r="B3">
            <v>0</v>
          </cell>
          <cell r="C3">
            <v>0</v>
          </cell>
          <cell r="D3">
            <v>0</v>
          </cell>
        </row>
      </sheetData>
      <sheetData sheetId="49"/>
      <sheetData sheetId="50">
        <row r="2">
          <cell r="A2" t="str">
            <v>DEL 1 DE ENERO AL 31 DE DICIEMBRE DE 2015</v>
          </cell>
          <cell r="B2">
            <v>0</v>
          </cell>
          <cell r="C2">
            <v>0</v>
          </cell>
          <cell r="D2">
            <v>0</v>
          </cell>
        </row>
      </sheetData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DU1200"/>
  <sheetViews>
    <sheetView showGridLines="0" zoomScale="70" zoomScaleNormal="70" workbookViewId="0">
      <selection activeCell="H2" sqref="H1:H1048576"/>
    </sheetView>
  </sheetViews>
  <sheetFormatPr baseColWidth="10" defaultRowHeight="12.75"/>
  <cols>
    <col min="1" max="1" width="36.5703125" style="1" customWidth="1"/>
    <col min="2" max="2" width="12.85546875" style="1" bestFit="1" customWidth="1"/>
    <col min="3" max="4" width="12.7109375" style="1" bestFit="1" customWidth="1"/>
    <col min="5" max="5" width="12.42578125" style="1" customWidth="1"/>
    <col min="6" max="6" width="9.85546875" style="1" customWidth="1"/>
    <col min="7" max="7" width="9" style="1" customWidth="1"/>
    <col min="8" max="13" width="11.42578125" style="2"/>
    <col min="14" max="14" width="26.140625" style="2" customWidth="1"/>
    <col min="15" max="125" width="11.42578125" style="2"/>
    <col min="126" max="237" width="11.42578125" style="1"/>
    <col min="238" max="238" width="32.28515625" style="1" customWidth="1"/>
    <col min="239" max="241" width="12.7109375" style="1" bestFit="1" customWidth="1"/>
    <col min="242" max="242" width="12.42578125" style="1" customWidth="1"/>
    <col min="243" max="243" width="9.85546875" style="1" customWidth="1"/>
    <col min="244" max="244" width="9" style="1" customWidth="1"/>
    <col min="245" max="245" width="11.42578125" style="1"/>
    <col min="246" max="246" width="13.85546875" style="1" bestFit="1" customWidth="1"/>
    <col min="247" max="253" width="11.42578125" style="1"/>
    <col min="254" max="254" width="29.140625" style="1" customWidth="1"/>
    <col min="255" max="261" width="11.42578125" style="1"/>
    <col min="262" max="262" width="21.85546875" style="1" customWidth="1"/>
    <col min="263" max="269" width="11.42578125" style="1"/>
    <col min="270" max="270" width="26.140625" style="1" customWidth="1"/>
    <col min="271" max="493" width="11.42578125" style="1"/>
    <col min="494" max="494" width="32.28515625" style="1" customWidth="1"/>
    <col min="495" max="497" width="12.7109375" style="1" bestFit="1" customWidth="1"/>
    <col min="498" max="498" width="12.42578125" style="1" customWidth="1"/>
    <col min="499" max="499" width="9.85546875" style="1" customWidth="1"/>
    <col min="500" max="500" width="9" style="1" customWidth="1"/>
    <col min="501" max="501" width="11.42578125" style="1"/>
    <col min="502" max="502" width="13.85546875" style="1" bestFit="1" customWidth="1"/>
    <col min="503" max="509" width="11.42578125" style="1"/>
    <col min="510" max="510" width="29.140625" style="1" customWidth="1"/>
    <col min="511" max="517" width="11.42578125" style="1"/>
    <col min="518" max="518" width="21.85546875" style="1" customWidth="1"/>
    <col min="519" max="525" width="11.42578125" style="1"/>
    <col min="526" max="526" width="26.140625" style="1" customWidth="1"/>
    <col min="527" max="749" width="11.42578125" style="1"/>
    <col min="750" max="750" width="32.28515625" style="1" customWidth="1"/>
    <col min="751" max="753" width="12.7109375" style="1" bestFit="1" customWidth="1"/>
    <col min="754" max="754" width="12.42578125" style="1" customWidth="1"/>
    <col min="755" max="755" width="9.85546875" style="1" customWidth="1"/>
    <col min="756" max="756" width="9" style="1" customWidth="1"/>
    <col min="757" max="757" width="11.42578125" style="1"/>
    <col min="758" max="758" width="13.85546875" style="1" bestFit="1" customWidth="1"/>
    <col min="759" max="765" width="11.42578125" style="1"/>
    <col min="766" max="766" width="29.140625" style="1" customWidth="1"/>
    <col min="767" max="773" width="11.42578125" style="1"/>
    <col min="774" max="774" width="21.85546875" style="1" customWidth="1"/>
    <col min="775" max="781" width="11.42578125" style="1"/>
    <col min="782" max="782" width="26.140625" style="1" customWidth="1"/>
    <col min="783" max="1005" width="11.42578125" style="1"/>
    <col min="1006" max="1006" width="32.28515625" style="1" customWidth="1"/>
    <col min="1007" max="1009" width="12.7109375" style="1" bestFit="1" customWidth="1"/>
    <col min="1010" max="1010" width="12.42578125" style="1" customWidth="1"/>
    <col min="1011" max="1011" width="9.85546875" style="1" customWidth="1"/>
    <col min="1012" max="1012" width="9" style="1" customWidth="1"/>
    <col min="1013" max="1013" width="11.42578125" style="1"/>
    <col min="1014" max="1014" width="13.85546875" style="1" bestFit="1" customWidth="1"/>
    <col min="1015" max="1021" width="11.42578125" style="1"/>
    <col min="1022" max="1022" width="29.140625" style="1" customWidth="1"/>
    <col min="1023" max="1029" width="11.42578125" style="1"/>
    <col min="1030" max="1030" width="21.85546875" style="1" customWidth="1"/>
    <col min="1031" max="1037" width="11.42578125" style="1"/>
    <col min="1038" max="1038" width="26.140625" style="1" customWidth="1"/>
    <col min="1039" max="1261" width="11.42578125" style="1"/>
    <col min="1262" max="1262" width="32.28515625" style="1" customWidth="1"/>
    <col min="1263" max="1265" width="12.7109375" style="1" bestFit="1" customWidth="1"/>
    <col min="1266" max="1266" width="12.42578125" style="1" customWidth="1"/>
    <col min="1267" max="1267" width="9.85546875" style="1" customWidth="1"/>
    <col min="1268" max="1268" width="9" style="1" customWidth="1"/>
    <col min="1269" max="1269" width="11.42578125" style="1"/>
    <col min="1270" max="1270" width="13.85546875" style="1" bestFit="1" customWidth="1"/>
    <col min="1271" max="1277" width="11.42578125" style="1"/>
    <col min="1278" max="1278" width="29.140625" style="1" customWidth="1"/>
    <col min="1279" max="1285" width="11.42578125" style="1"/>
    <col min="1286" max="1286" width="21.85546875" style="1" customWidth="1"/>
    <col min="1287" max="1293" width="11.42578125" style="1"/>
    <col min="1294" max="1294" width="26.140625" style="1" customWidth="1"/>
    <col min="1295" max="1517" width="11.42578125" style="1"/>
    <col min="1518" max="1518" width="32.28515625" style="1" customWidth="1"/>
    <col min="1519" max="1521" width="12.7109375" style="1" bestFit="1" customWidth="1"/>
    <col min="1522" max="1522" width="12.42578125" style="1" customWidth="1"/>
    <col min="1523" max="1523" width="9.85546875" style="1" customWidth="1"/>
    <col min="1524" max="1524" width="9" style="1" customWidth="1"/>
    <col min="1525" max="1525" width="11.42578125" style="1"/>
    <col min="1526" max="1526" width="13.85546875" style="1" bestFit="1" customWidth="1"/>
    <col min="1527" max="1533" width="11.42578125" style="1"/>
    <col min="1534" max="1534" width="29.140625" style="1" customWidth="1"/>
    <col min="1535" max="1541" width="11.42578125" style="1"/>
    <col min="1542" max="1542" width="21.85546875" style="1" customWidth="1"/>
    <col min="1543" max="1549" width="11.42578125" style="1"/>
    <col min="1550" max="1550" width="26.140625" style="1" customWidth="1"/>
    <col min="1551" max="1773" width="11.42578125" style="1"/>
    <col min="1774" max="1774" width="32.28515625" style="1" customWidth="1"/>
    <col min="1775" max="1777" width="12.7109375" style="1" bestFit="1" customWidth="1"/>
    <col min="1778" max="1778" width="12.42578125" style="1" customWidth="1"/>
    <col min="1779" max="1779" width="9.85546875" style="1" customWidth="1"/>
    <col min="1780" max="1780" width="9" style="1" customWidth="1"/>
    <col min="1781" max="1781" width="11.42578125" style="1"/>
    <col min="1782" max="1782" width="13.85546875" style="1" bestFit="1" customWidth="1"/>
    <col min="1783" max="1789" width="11.42578125" style="1"/>
    <col min="1790" max="1790" width="29.140625" style="1" customWidth="1"/>
    <col min="1791" max="1797" width="11.42578125" style="1"/>
    <col min="1798" max="1798" width="21.85546875" style="1" customWidth="1"/>
    <col min="1799" max="1805" width="11.42578125" style="1"/>
    <col min="1806" max="1806" width="26.140625" style="1" customWidth="1"/>
    <col min="1807" max="2029" width="11.42578125" style="1"/>
    <col min="2030" max="2030" width="32.28515625" style="1" customWidth="1"/>
    <col min="2031" max="2033" width="12.7109375" style="1" bestFit="1" customWidth="1"/>
    <col min="2034" max="2034" width="12.42578125" style="1" customWidth="1"/>
    <col min="2035" max="2035" width="9.85546875" style="1" customWidth="1"/>
    <col min="2036" max="2036" width="9" style="1" customWidth="1"/>
    <col min="2037" max="2037" width="11.42578125" style="1"/>
    <col min="2038" max="2038" width="13.85546875" style="1" bestFit="1" customWidth="1"/>
    <col min="2039" max="2045" width="11.42578125" style="1"/>
    <col min="2046" max="2046" width="29.140625" style="1" customWidth="1"/>
    <col min="2047" max="2053" width="11.42578125" style="1"/>
    <col min="2054" max="2054" width="21.85546875" style="1" customWidth="1"/>
    <col min="2055" max="2061" width="11.42578125" style="1"/>
    <col min="2062" max="2062" width="26.140625" style="1" customWidth="1"/>
    <col min="2063" max="2285" width="11.42578125" style="1"/>
    <col min="2286" max="2286" width="32.28515625" style="1" customWidth="1"/>
    <col min="2287" max="2289" width="12.7109375" style="1" bestFit="1" customWidth="1"/>
    <col min="2290" max="2290" width="12.42578125" style="1" customWidth="1"/>
    <col min="2291" max="2291" width="9.85546875" style="1" customWidth="1"/>
    <col min="2292" max="2292" width="9" style="1" customWidth="1"/>
    <col min="2293" max="2293" width="11.42578125" style="1"/>
    <col min="2294" max="2294" width="13.85546875" style="1" bestFit="1" customWidth="1"/>
    <col min="2295" max="2301" width="11.42578125" style="1"/>
    <col min="2302" max="2302" width="29.140625" style="1" customWidth="1"/>
    <col min="2303" max="2309" width="11.42578125" style="1"/>
    <col min="2310" max="2310" width="21.85546875" style="1" customWidth="1"/>
    <col min="2311" max="2317" width="11.42578125" style="1"/>
    <col min="2318" max="2318" width="26.140625" style="1" customWidth="1"/>
    <col min="2319" max="2541" width="11.42578125" style="1"/>
    <col min="2542" max="2542" width="32.28515625" style="1" customWidth="1"/>
    <col min="2543" max="2545" width="12.7109375" style="1" bestFit="1" customWidth="1"/>
    <col min="2546" max="2546" width="12.42578125" style="1" customWidth="1"/>
    <col min="2547" max="2547" width="9.85546875" style="1" customWidth="1"/>
    <col min="2548" max="2548" width="9" style="1" customWidth="1"/>
    <col min="2549" max="2549" width="11.42578125" style="1"/>
    <col min="2550" max="2550" width="13.85546875" style="1" bestFit="1" customWidth="1"/>
    <col min="2551" max="2557" width="11.42578125" style="1"/>
    <col min="2558" max="2558" width="29.140625" style="1" customWidth="1"/>
    <col min="2559" max="2565" width="11.42578125" style="1"/>
    <col min="2566" max="2566" width="21.85546875" style="1" customWidth="1"/>
    <col min="2567" max="2573" width="11.42578125" style="1"/>
    <col min="2574" max="2574" width="26.140625" style="1" customWidth="1"/>
    <col min="2575" max="2797" width="11.42578125" style="1"/>
    <col min="2798" max="2798" width="32.28515625" style="1" customWidth="1"/>
    <col min="2799" max="2801" width="12.7109375" style="1" bestFit="1" customWidth="1"/>
    <col min="2802" max="2802" width="12.42578125" style="1" customWidth="1"/>
    <col min="2803" max="2803" width="9.85546875" style="1" customWidth="1"/>
    <col min="2804" max="2804" width="9" style="1" customWidth="1"/>
    <col min="2805" max="2805" width="11.42578125" style="1"/>
    <col min="2806" max="2806" width="13.85546875" style="1" bestFit="1" customWidth="1"/>
    <col min="2807" max="2813" width="11.42578125" style="1"/>
    <col min="2814" max="2814" width="29.140625" style="1" customWidth="1"/>
    <col min="2815" max="2821" width="11.42578125" style="1"/>
    <col min="2822" max="2822" width="21.85546875" style="1" customWidth="1"/>
    <col min="2823" max="2829" width="11.42578125" style="1"/>
    <col min="2830" max="2830" width="26.140625" style="1" customWidth="1"/>
    <col min="2831" max="3053" width="11.42578125" style="1"/>
    <col min="3054" max="3054" width="32.28515625" style="1" customWidth="1"/>
    <col min="3055" max="3057" width="12.7109375" style="1" bestFit="1" customWidth="1"/>
    <col min="3058" max="3058" width="12.42578125" style="1" customWidth="1"/>
    <col min="3059" max="3059" width="9.85546875" style="1" customWidth="1"/>
    <col min="3060" max="3060" width="9" style="1" customWidth="1"/>
    <col min="3061" max="3061" width="11.42578125" style="1"/>
    <col min="3062" max="3062" width="13.85546875" style="1" bestFit="1" customWidth="1"/>
    <col min="3063" max="3069" width="11.42578125" style="1"/>
    <col min="3070" max="3070" width="29.140625" style="1" customWidth="1"/>
    <col min="3071" max="3077" width="11.42578125" style="1"/>
    <col min="3078" max="3078" width="21.85546875" style="1" customWidth="1"/>
    <col min="3079" max="3085" width="11.42578125" style="1"/>
    <col min="3086" max="3086" width="26.140625" style="1" customWidth="1"/>
    <col min="3087" max="3309" width="11.42578125" style="1"/>
    <col min="3310" max="3310" width="32.28515625" style="1" customWidth="1"/>
    <col min="3311" max="3313" width="12.7109375" style="1" bestFit="1" customWidth="1"/>
    <col min="3314" max="3314" width="12.42578125" style="1" customWidth="1"/>
    <col min="3315" max="3315" width="9.85546875" style="1" customWidth="1"/>
    <col min="3316" max="3316" width="9" style="1" customWidth="1"/>
    <col min="3317" max="3317" width="11.42578125" style="1"/>
    <col min="3318" max="3318" width="13.85546875" style="1" bestFit="1" customWidth="1"/>
    <col min="3319" max="3325" width="11.42578125" style="1"/>
    <col min="3326" max="3326" width="29.140625" style="1" customWidth="1"/>
    <col min="3327" max="3333" width="11.42578125" style="1"/>
    <col min="3334" max="3334" width="21.85546875" style="1" customWidth="1"/>
    <col min="3335" max="3341" width="11.42578125" style="1"/>
    <col min="3342" max="3342" width="26.140625" style="1" customWidth="1"/>
    <col min="3343" max="3565" width="11.42578125" style="1"/>
    <col min="3566" max="3566" width="32.28515625" style="1" customWidth="1"/>
    <col min="3567" max="3569" width="12.7109375" style="1" bestFit="1" customWidth="1"/>
    <col min="3570" max="3570" width="12.42578125" style="1" customWidth="1"/>
    <col min="3571" max="3571" width="9.85546875" style="1" customWidth="1"/>
    <col min="3572" max="3572" width="9" style="1" customWidth="1"/>
    <col min="3573" max="3573" width="11.42578125" style="1"/>
    <col min="3574" max="3574" width="13.85546875" style="1" bestFit="1" customWidth="1"/>
    <col min="3575" max="3581" width="11.42578125" style="1"/>
    <col min="3582" max="3582" width="29.140625" style="1" customWidth="1"/>
    <col min="3583" max="3589" width="11.42578125" style="1"/>
    <col min="3590" max="3590" width="21.85546875" style="1" customWidth="1"/>
    <col min="3591" max="3597" width="11.42578125" style="1"/>
    <col min="3598" max="3598" width="26.140625" style="1" customWidth="1"/>
    <col min="3599" max="3821" width="11.42578125" style="1"/>
    <col min="3822" max="3822" width="32.28515625" style="1" customWidth="1"/>
    <col min="3823" max="3825" width="12.7109375" style="1" bestFit="1" customWidth="1"/>
    <col min="3826" max="3826" width="12.42578125" style="1" customWidth="1"/>
    <col min="3827" max="3827" width="9.85546875" style="1" customWidth="1"/>
    <col min="3828" max="3828" width="9" style="1" customWidth="1"/>
    <col min="3829" max="3829" width="11.42578125" style="1"/>
    <col min="3830" max="3830" width="13.85546875" style="1" bestFit="1" customWidth="1"/>
    <col min="3831" max="3837" width="11.42578125" style="1"/>
    <col min="3838" max="3838" width="29.140625" style="1" customWidth="1"/>
    <col min="3839" max="3845" width="11.42578125" style="1"/>
    <col min="3846" max="3846" width="21.85546875" style="1" customWidth="1"/>
    <col min="3847" max="3853" width="11.42578125" style="1"/>
    <col min="3854" max="3854" width="26.140625" style="1" customWidth="1"/>
    <col min="3855" max="4077" width="11.42578125" style="1"/>
    <col min="4078" max="4078" width="32.28515625" style="1" customWidth="1"/>
    <col min="4079" max="4081" width="12.7109375" style="1" bestFit="1" customWidth="1"/>
    <col min="4082" max="4082" width="12.42578125" style="1" customWidth="1"/>
    <col min="4083" max="4083" width="9.85546875" style="1" customWidth="1"/>
    <col min="4084" max="4084" width="9" style="1" customWidth="1"/>
    <col min="4085" max="4085" width="11.42578125" style="1"/>
    <col min="4086" max="4086" width="13.85546875" style="1" bestFit="1" customWidth="1"/>
    <col min="4087" max="4093" width="11.42578125" style="1"/>
    <col min="4094" max="4094" width="29.140625" style="1" customWidth="1"/>
    <col min="4095" max="4101" width="11.42578125" style="1"/>
    <col min="4102" max="4102" width="21.85546875" style="1" customWidth="1"/>
    <col min="4103" max="4109" width="11.42578125" style="1"/>
    <col min="4110" max="4110" width="26.140625" style="1" customWidth="1"/>
    <col min="4111" max="4333" width="11.42578125" style="1"/>
    <col min="4334" max="4334" width="32.28515625" style="1" customWidth="1"/>
    <col min="4335" max="4337" width="12.7109375" style="1" bestFit="1" customWidth="1"/>
    <col min="4338" max="4338" width="12.42578125" style="1" customWidth="1"/>
    <col min="4339" max="4339" width="9.85546875" style="1" customWidth="1"/>
    <col min="4340" max="4340" width="9" style="1" customWidth="1"/>
    <col min="4341" max="4341" width="11.42578125" style="1"/>
    <col min="4342" max="4342" width="13.85546875" style="1" bestFit="1" customWidth="1"/>
    <col min="4343" max="4349" width="11.42578125" style="1"/>
    <col min="4350" max="4350" width="29.140625" style="1" customWidth="1"/>
    <col min="4351" max="4357" width="11.42578125" style="1"/>
    <col min="4358" max="4358" width="21.85546875" style="1" customWidth="1"/>
    <col min="4359" max="4365" width="11.42578125" style="1"/>
    <col min="4366" max="4366" width="26.140625" style="1" customWidth="1"/>
    <col min="4367" max="4589" width="11.42578125" style="1"/>
    <col min="4590" max="4590" width="32.28515625" style="1" customWidth="1"/>
    <col min="4591" max="4593" width="12.7109375" style="1" bestFit="1" customWidth="1"/>
    <col min="4594" max="4594" width="12.42578125" style="1" customWidth="1"/>
    <col min="4595" max="4595" width="9.85546875" style="1" customWidth="1"/>
    <col min="4596" max="4596" width="9" style="1" customWidth="1"/>
    <col min="4597" max="4597" width="11.42578125" style="1"/>
    <col min="4598" max="4598" width="13.85546875" style="1" bestFit="1" customWidth="1"/>
    <col min="4599" max="4605" width="11.42578125" style="1"/>
    <col min="4606" max="4606" width="29.140625" style="1" customWidth="1"/>
    <col min="4607" max="4613" width="11.42578125" style="1"/>
    <col min="4614" max="4614" width="21.85546875" style="1" customWidth="1"/>
    <col min="4615" max="4621" width="11.42578125" style="1"/>
    <col min="4622" max="4622" width="26.140625" style="1" customWidth="1"/>
    <col min="4623" max="4845" width="11.42578125" style="1"/>
    <col min="4846" max="4846" width="32.28515625" style="1" customWidth="1"/>
    <col min="4847" max="4849" width="12.7109375" style="1" bestFit="1" customWidth="1"/>
    <col min="4850" max="4850" width="12.42578125" style="1" customWidth="1"/>
    <col min="4851" max="4851" width="9.85546875" style="1" customWidth="1"/>
    <col min="4852" max="4852" width="9" style="1" customWidth="1"/>
    <col min="4853" max="4853" width="11.42578125" style="1"/>
    <col min="4854" max="4854" width="13.85546875" style="1" bestFit="1" customWidth="1"/>
    <col min="4855" max="4861" width="11.42578125" style="1"/>
    <col min="4862" max="4862" width="29.140625" style="1" customWidth="1"/>
    <col min="4863" max="4869" width="11.42578125" style="1"/>
    <col min="4870" max="4870" width="21.85546875" style="1" customWidth="1"/>
    <col min="4871" max="4877" width="11.42578125" style="1"/>
    <col min="4878" max="4878" width="26.140625" style="1" customWidth="1"/>
    <col min="4879" max="5101" width="11.42578125" style="1"/>
    <col min="5102" max="5102" width="32.28515625" style="1" customWidth="1"/>
    <col min="5103" max="5105" width="12.7109375" style="1" bestFit="1" customWidth="1"/>
    <col min="5106" max="5106" width="12.42578125" style="1" customWidth="1"/>
    <col min="5107" max="5107" width="9.85546875" style="1" customWidth="1"/>
    <col min="5108" max="5108" width="9" style="1" customWidth="1"/>
    <col min="5109" max="5109" width="11.42578125" style="1"/>
    <col min="5110" max="5110" width="13.85546875" style="1" bestFit="1" customWidth="1"/>
    <col min="5111" max="5117" width="11.42578125" style="1"/>
    <col min="5118" max="5118" width="29.140625" style="1" customWidth="1"/>
    <col min="5119" max="5125" width="11.42578125" style="1"/>
    <col min="5126" max="5126" width="21.85546875" style="1" customWidth="1"/>
    <col min="5127" max="5133" width="11.42578125" style="1"/>
    <col min="5134" max="5134" width="26.140625" style="1" customWidth="1"/>
    <col min="5135" max="5357" width="11.42578125" style="1"/>
    <col min="5358" max="5358" width="32.28515625" style="1" customWidth="1"/>
    <col min="5359" max="5361" width="12.7109375" style="1" bestFit="1" customWidth="1"/>
    <col min="5362" max="5362" width="12.42578125" style="1" customWidth="1"/>
    <col min="5363" max="5363" width="9.85546875" style="1" customWidth="1"/>
    <col min="5364" max="5364" width="9" style="1" customWidth="1"/>
    <col min="5365" max="5365" width="11.42578125" style="1"/>
    <col min="5366" max="5366" width="13.85546875" style="1" bestFit="1" customWidth="1"/>
    <col min="5367" max="5373" width="11.42578125" style="1"/>
    <col min="5374" max="5374" width="29.140625" style="1" customWidth="1"/>
    <col min="5375" max="5381" width="11.42578125" style="1"/>
    <col min="5382" max="5382" width="21.85546875" style="1" customWidth="1"/>
    <col min="5383" max="5389" width="11.42578125" style="1"/>
    <col min="5390" max="5390" width="26.140625" style="1" customWidth="1"/>
    <col min="5391" max="5613" width="11.42578125" style="1"/>
    <col min="5614" max="5614" width="32.28515625" style="1" customWidth="1"/>
    <col min="5615" max="5617" width="12.7109375" style="1" bestFit="1" customWidth="1"/>
    <col min="5618" max="5618" width="12.42578125" style="1" customWidth="1"/>
    <col min="5619" max="5619" width="9.85546875" style="1" customWidth="1"/>
    <col min="5620" max="5620" width="9" style="1" customWidth="1"/>
    <col min="5621" max="5621" width="11.42578125" style="1"/>
    <col min="5622" max="5622" width="13.85546875" style="1" bestFit="1" customWidth="1"/>
    <col min="5623" max="5629" width="11.42578125" style="1"/>
    <col min="5630" max="5630" width="29.140625" style="1" customWidth="1"/>
    <col min="5631" max="5637" width="11.42578125" style="1"/>
    <col min="5638" max="5638" width="21.85546875" style="1" customWidth="1"/>
    <col min="5639" max="5645" width="11.42578125" style="1"/>
    <col min="5646" max="5646" width="26.140625" style="1" customWidth="1"/>
    <col min="5647" max="5869" width="11.42578125" style="1"/>
    <col min="5870" max="5870" width="32.28515625" style="1" customWidth="1"/>
    <col min="5871" max="5873" width="12.7109375" style="1" bestFit="1" customWidth="1"/>
    <col min="5874" max="5874" width="12.42578125" style="1" customWidth="1"/>
    <col min="5875" max="5875" width="9.85546875" style="1" customWidth="1"/>
    <col min="5876" max="5876" width="9" style="1" customWidth="1"/>
    <col min="5877" max="5877" width="11.42578125" style="1"/>
    <col min="5878" max="5878" width="13.85546875" style="1" bestFit="1" customWidth="1"/>
    <col min="5879" max="5885" width="11.42578125" style="1"/>
    <col min="5886" max="5886" width="29.140625" style="1" customWidth="1"/>
    <col min="5887" max="5893" width="11.42578125" style="1"/>
    <col min="5894" max="5894" width="21.85546875" style="1" customWidth="1"/>
    <col min="5895" max="5901" width="11.42578125" style="1"/>
    <col min="5902" max="5902" width="26.140625" style="1" customWidth="1"/>
    <col min="5903" max="6125" width="11.42578125" style="1"/>
    <col min="6126" max="6126" width="32.28515625" style="1" customWidth="1"/>
    <col min="6127" max="6129" width="12.7109375" style="1" bestFit="1" customWidth="1"/>
    <col min="6130" max="6130" width="12.42578125" style="1" customWidth="1"/>
    <col min="6131" max="6131" width="9.85546875" style="1" customWidth="1"/>
    <col min="6132" max="6132" width="9" style="1" customWidth="1"/>
    <col min="6133" max="6133" width="11.42578125" style="1"/>
    <col min="6134" max="6134" width="13.85546875" style="1" bestFit="1" customWidth="1"/>
    <col min="6135" max="6141" width="11.42578125" style="1"/>
    <col min="6142" max="6142" width="29.140625" style="1" customWidth="1"/>
    <col min="6143" max="6149" width="11.42578125" style="1"/>
    <col min="6150" max="6150" width="21.85546875" style="1" customWidth="1"/>
    <col min="6151" max="6157" width="11.42578125" style="1"/>
    <col min="6158" max="6158" width="26.140625" style="1" customWidth="1"/>
    <col min="6159" max="6381" width="11.42578125" style="1"/>
    <col min="6382" max="6382" width="32.28515625" style="1" customWidth="1"/>
    <col min="6383" max="6385" width="12.7109375" style="1" bestFit="1" customWidth="1"/>
    <col min="6386" max="6386" width="12.42578125" style="1" customWidth="1"/>
    <col min="6387" max="6387" width="9.85546875" style="1" customWidth="1"/>
    <col min="6388" max="6388" width="9" style="1" customWidth="1"/>
    <col min="6389" max="6389" width="11.42578125" style="1"/>
    <col min="6390" max="6390" width="13.85546875" style="1" bestFit="1" customWidth="1"/>
    <col min="6391" max="6397" width="11.42578125" style="1"/>
    <col min="6398" max="6398" width="29.140625" style="1" customWidth="1"/>
    <col min="6399" max="6405" width="11.42578125" style="1"/>
    <col min="6406" max="6406" width="21.85546875" style="1" customWidth="1"/>
    <col min="6407" max="6413" width="11.42578125" style="1"/>
    <col min="6414" max="6414" width="26.140625" style="1" customWidth="1"/>
    <col min="6415" max="6637" width="11.42578125" style="1"/>
    <col min="6638" max="6638" width="32.28515625" style="1" customWidth="1"/>
    <col min="6639" max="6641" width="12.7109375" style="1" bestFit="1" customWidth="1"/>
    <col min="6642" max="6642" width="12.42578125" style="1" customWidth="1"/>
    <col min="6643" max="6643" width="9.85546875" style="1" customWidth="1"/>
    <col min="6644" max="6644" width="9" style="1" customWidth="1"/>
    <col min="6645" max="6645" width="11.42578125" style="1"/>
    <col min="6646" max="6646" width="13.85546875" style="1" bestFit="1" customWidth="1"/>
    <col min="6647" max="6653" width="11.42578125" style="1"/>
    <col min="6654" max="6654" width="29.140625" style="1" customWidth="1"/>
    <col min="6655" max="6661" width="11.42578125" style="1"/>
    <col min="6662" max="6662" width="21.85546875" style="1" customWidth="1"/>
    <col min="6663" max="6669" width="11.42578125" style="1"/>
    <col min="6670" max="6670" width="26.140625" style="1" customWidth="1"/>
    <col min="6671" max="6893" width="11.42578125" style="1"/>
    <col min="6894" max="6894" width="32.28515625" style="1" customWidth="1"/>
    <col min="6895" max="6897" width="12.7109375" style="1" bestFit="1" customWidth="1"/>
    <col min="6898" max="6898" width="12.42578125" style="1" customWidth="1"/>
    <col min="6899" max="6899" width="9.85546875" style="1" customWidth="1"/>
    <col min="6900" max="6900" width="9" style="1" customWidth="1"/>
    <col min="6901" max="6901" width="11.42578125" style="1"/>
    <col min="6902" max="6902" width="13.85546875" style="1" bestFit="1" customWidth="1"/>
    <col min="6903" max="6909" width="11.42578125" style="1"/>
    <col min="6910" max="6910" width="29.140625" style="1" customWidth="1"/>
    <col min="6911" max="6917" width="11.42578125" style="1"/>
    <col min="6918" max="6918" width="21.85546875" style="1" customWidth="1"/>
    <col min="6919" max="6925" width="11.42578125" style="1"/>
    <col min="6926" max="6926" width="26.140625" style="1" customWidth="1"/>
    <col min="6927" max="7149" width="11.42578125" style="1"/>
    <col min="7150" max="7150" width="32.28515625" style="1" customWidth="1"/>
    <col min="7151" max="7153" width="12.7109375" style="1" bestFit="1" customWidth="1"/>
    <col min="7154" max="7154" width="12.42578125" style="1" customWidth="1"/>
    <col min="7155" max="7155" width="9.85546875" style="1" customWidth="1"/>
    <col min="7156" max="7156" width="9" style="1" customWidth="1"/>
    <col min="7157" max="7157" width="11.42578125" style="1"/>
    <col min="7158" max="7158" width="13.85546875" style="1" bestFit="1" customWidth="1"/>
    <col min="7159" max="7165" width="11.42578125" style="1"/>
    <col min="7166" max="7166" width="29.140625" style="1" customWidth="1"/>
    <col min="7167" max="7173" width="11.42578125" style="1"/>
    <col min="7174" max="7174" width="21.85546875" style="1" customWidth="1"/>
    <col min="7175" max="7181" width="11.42578125" style="1"/>
    <col min="7182" max="7182" width="26.140625" style="1" customWidth="1"/>
    <col min="7183" max="7405" width="11.42578125" style="1"/>
    <col min="7406" max="7406" width="32.28515625" style="1" customWidth="1"/>
    <col min="7407" max="7409" width="12.7109375" style="1" bestFit="1" customWidth="1"/>
    <col min="7410" max="7410" width="12.42578125" style="1" customWidth="1"/>
    <col min="7411" max="7411" width="9.85546875" style="1" customWidth="1"/>
    <col min="7412" max="7412" width="9" style="1" customWidth="1"/>
    <col min="7413" max="7413" width="11.42578125" style="1"/>
    <col min="7414" max="7414" width="13.85546875" style="1" bestFit="1" customWidth="1"/>
    <col min="7415" max="7421" width="11.42578125" style="1"/>
    <col min="7422" max="7422" width="29.140625" style="1" customWidth="1"/>
    <col min="7423" max="7429" width="11.42578125" style="1"/>
    <col min="7430" max="7430" width="21.85546875" style="1" customWidth="1"/>
    <col min="7431" max="7437" width="11.42578125" style="1"/>
    <col min="7438" max="7438" width="26.140625" style="1" customWidth="1"/>
    <col min="7439" max="7661" width="11.42578125" style="1"/>
    <col min="7662" max="7662" width="32.28515625" style="1" customWidth="1"/>
    <col min="7663" max="7665" width="12.7109375" style="1" bestFit="1" customWidth="1"/>
    <col min="7666" max="7666" width="12.42578125" style="1" customWidth="1"/>
    <col min="7667" max="7667" width="9.85546875" style="1" customWidth="1"/>
    <col min="7668" max="7668" width="9" style="1" customWidth="1"/>
    <col min="7669" max="7669" width="11.42578125" style="1"/>
    <col min="7670" max="7670" width="13.85546875" style="1" bestFit="1" customWidth="1"/>
    <col min="7671" max="7677" width="11.42578125" style="1"/>
    <col min="7678" max="7678" width="29.140625" style="1" customWidth="1"/>
    <col min="7679" max="7685" width="11.42578125" style="1"/>
    <col min="7686" max="7686" width="21.85546875" style="1" customWidth="1"/>
    <col min="7687" max="7693" width="11.42578125" style="1"/>
    <col min="7694" max="7694" width="26.140625" style="1" customWidth="1"/>
    <col min="7695" max="7917" width="11.42578125" style="1"/>
    <col min="7918" max="7918" width="32.28515625" style="1" customWidth="1"/>
    <col min="7919" max="7921" width="12.7109375" style="1" bestFit="1" customWidth="1"/>
    <col min="7922" max="7922" width="12.42578125" style="1" customWidth="1"/>
    <col min="7923" max="7923" width="9.85546875" style="1" customWidth="1"/>
    <col min="7924" max="7924" width="9" style="1" customWidth="1"/>
    <col min="7925" max="7925" width="11.42578125" style="1"/>
    <col min="7926" max="7926" width="13.85546875" style="1" bestFit="1" customWidth="1"/>
    <col min="7927" max="7933" width="11.42578125" style="1"/>
    <col min="7934" max="7934" width="29.140625" style="1" customWidth="1"/>
    <col min="7935" max="7941" width="11.42578125" style="1"/>
    <col min="7942" max="7942" width="21.85546875" style="1" customWidth="1"/>
    <col min="7943" max="7949" width="11.42578125" style="1"/>
    <col min="7950" max="7950" width="26.140625" style="1" customWidth="1"/>
    <col min="7951" max="8173" width="11.42578125" style="1"/>
    <col min="8174" max="8174" width="32.28515625" style="1" customWidth="1"/>
    <col min="8175" max="8177" width="12.7109375" style="1" bestFit="1" customWidth="1"/>
    <col min="8178" max="8178" width="12.42578125" style="1" customWidth="1"/>
    <col min="8179" max="8179" width="9.85546875" style="1" customWidth="1"/>
    <col min="8180" max="8180" width="9" style="1" customWidth="1"/>
    <col min="8181" max="8181" width="11.42578125" style="1"/>
    <col min="8182" max="8182" width="13.85546875" style="1" bestFit="1" customWidth="1"/>
    <col min="8183" max="8189" width="11.42578125" style="1"/>
    <col min="8190" max="8190" width="29.140625" style="1" customWidth="1"/>
    <col min="8191" max="8197" width="11.42578125" style="1"/>
    <col min="8198" max="8198" width="21.85546875" style="1" customWidth="1"/>
    <col min="8199" max="8205" width="11.42578125" style="1"/>
    <col min="8206" max="8206" width="26.140625" style="1" customWidth="1"/>
    <col min="8207" max="8429" width="11.42578125" style="1"/>
    <col min="8430" max="8430" width="32.28515625" style="1" customWidth="1"/>
    <col min="8431" max="8433" width="12.7109375" style="1" bestFit="1" customWidth="1"/>
    <col min="8434" max="8434" width="12.42578125" style="1" customWidth="1"/>
    <col min="8435" max="8435" width="9.85546875" style="1" customWidth="1"/>
    <col min="8436" max="8436" width="9" style="1" customWidth="1"/>
    <col min="8437" max="8437" width="11.42578125" style="1"/>
    <col min="8438" max="8438" width="13.85546875" style="1" bestFit="1" customWidth="1"/>
    <col min="8439" max="8445" width="11.42578125" style="1"/>
    <col min="8446" max="8446" width="29.140625" style="1" customWidth="1"/>
    <col min="8447" max="8453" width="11.42578125" style="1"/>
    <col min="8454" max="8454" width="21.85546875" style="1" customWidth="1"/>
    <col min="8455" max="8461" width="11.42578125" style="1"/>
    <col min="8462" max="8462" width="26.140625" style="1" customWidth="1"/>
    <col min="8463" max="8685" width="11.42578125" style="1"/>
    <col min="8686" max="8686" width="32.28515625" style="1" customWidth="1"/>
    <col min="8687" max="8689" width="12.7109375" style="1" bestFit="1" customWidth="1"/>
    <col min="8690" max="8690" width="12.42578125" style="1" customWidth="1"/>
    <col min="8691" max="8691" width="9.85546875" style="1" customWidth="1"/>
    <col min="8692" max="8692" width="9" style="1" customWidth="1"/>
    <col min="8693" max="8693" width="11.42578125" style="1"/>
    <col min="8694" max="8694" width="13.85546875" style="1" bestFit="1" customWidth="1"/>
    <col min="8695" max="8701" width="11.42578125" style="1"/>
    <col min="8702" max="8702" width="29.140625" style="1" customWidth="1"/>
    <col min="8703" max="8709" width="11.42578125" style="1"/>
    <col min="8710" max="8710" width="21.85546875" style="1" customWidth="1"/>
    <col min="8711" max="8717" width="11.42578125" style="1"/>
    <col min="8718" max="8718" width="26.140625" style="1" customWidth="1"/>
    <col min="8719" max="8941" width="11.42578125" style="1"/>
    <col min="8942" max="8942" width="32.28515625" style="1" customWidth="1"/>
    <col min="8943" max="8945" width="12.7109375" style="1" bestFit="1" customWidth="1"/>
    <col min="8946" max="8946" width="12.42578125" style="1" customWidth="1"/>
    <col min="8947" max="8947" width="9.85546875" style="1" customWidth="1"/>
    <col min="8948" max="8948" width="9" style="1" customWidth="1"/>
    <col min="8949" max="8949" width="11.42578125" style="1"/>
    <col min="8950" max="8950" width="13.85546875" style="1" bestFit="1" customWidth="1"/>
    <col min="8951" max="8957" width="11.42578125" style="1"/>
    <col min="8958" max="8958" width="29.140625" style="1" customWidth="1"/>
    <col min="8959" max="8965" width="11.42578125" style="1"/>
    <col min="8966" max="8966" width="21.85546875" style="1" customWidth="1"/>
    <col min="8967" max="8973" width="11.42578125" style="1"/>
    <col min="8974" max="8974" width="26.140625" style="1" customWidth="1"/>
    <col min="8975" max="9197" width="11.42578125" style="1"/>
    <col min="9198" max="9198" width="32.28515625" style="1" customWidth="1"/>
    <col min="9199" max="9201" width="12.7109375" style="1" bestFit="1" customWidth="1"/>
    <col min="9202" max="9202" width="12.42578125" style="1" customWidth="1"/>
    <col min="9203" max="9203" width="9.85546875" style="1" customWidth="1"/>
    <col min="9204" max="9204" width="9" style="1" customWidth="1"/>
    <col min="9205" max="9205" width="11.42578125" style="1"/>
    <col min="9206" max="9206" width="13.85546875" style="1" bestFit="1" customWidth="1"/>
    <col min="9207" max="9213" width="11.42578125" style="1"/>
    <col min="9214" max="9214" width="29.140625" style="1" customWidth="1"/>
    <col min="9215" max="9221" width="11.42578125" style="1"/>
    <col min="9222" max="9222" width="21.85546875" style="1" customWidth="1"/>
    <col min="9223" max="9229" width="11.42578125" style="1"/>
    <col min="9230" max="9230" width="26.140625" style="1" customWidth="1"/>
    <col min="9231" max="9453" width="11.42578125" style="1"/>
    <col min="9454" max="9454" width="32.28515625" style="1" customWidth="1"/>
    <col min="9455" max="9457" width="12.7109375" style="1" bestFit="1" customWidth="1"/>
    <col min="9458" max="9458" width="12.42578125" style="1" customWidth="1"/>
    <col min="9459" max="9459" width="9.85546875" style="1" customWidth="1"/>
    <col min="9460" max="9460" width="9" style="1" customWidth="1"/>
    <col min="9461" max="9461" width="11.42578125" style="1"/>
    <col min="9462" max="9462" width="13.85546875" style="1" bestFit="1" customWidth="1"/>
    <col min="9463" max="9469" width="11.42578125" style="1"/>
    <col min="9470" max="9470" width="29.140625" style="1" customWidth="1"/>
    <col min="9471" max="9477" width="11.42578125" style="1"/>
    <col min="9478" max="9478" width="21.85546875" style="1" customWidth="1"/>
    <col min="9479" max="9485" width="11.42578125" style="1"/>
    <col min="9486" max="9486" width="26.140625" style="1" customWidth="1"/>
    <col min="9487" max="9709" width="11.42578125" style="1"/>
    <col min="9710" max="9710" width="32.28515625" style="1" customWidth="1"/>
    <col min="9711" max="9713" width="12.7109375" style="1" bestFit="1" customWidth="1"/>
    <col min="9714" max="9714" width="12.42578125" style="1" customWidth="1"/>
    <col min="9715" max="9715" width="9.85546875" style="1" customWidth="1"/>
    <col min="9716" max="9716" width="9" style="1" customWidth="1"/>
    <col min="9717" max="9717" width="11.42578125" style="1"/>
    <col min="9718" max="9718" width="13.85546875" style="1" bestFit="1" customWidth="1"/>
    <col min="9719" max="9725" width="11.42578125" style="1"/>
    <col min="9726" max="9726" width="29.140625" style="1" customWidth="1"/>
    <col min="9727" max="9733" width="11.42578125" style="1"/>
    <col min="9734" max="9734" width="21.85546875" style="1" customWidth="1"/>
    <col min="9735" max="9741" width="11.42578125" style="1"/>
    <col min="9742" max="9742" width="26.140625" style="1" customWidth="1"/>
    <col min="9743" max="9965" width="11.42578125" style="1"/>
    <col min="9966" max="9966" width="32.28515625" style="1" customWidth="1"/>
    <col min="9967" max="9969" width="12.7109375" style="1" bestFit="1" customWidth="1"/>
    <col min="9970" max="9970" width="12.42578125" style="1" customWidth="1"/>
    <col min="9971" max="9971" width="9.85546875" style="1" customWidth="1"/>
    <col min="9972" max="9972" width="9" style="1" customWidth="1"/>
    <col min="9973" max="9973" width="11.42578125" style="1"/>
    <col min="9974" max="9974" width="13.85546875" style="1" bestFit="1" customWidth="1"/>
    <col min="9975" max="9981" width="11.42578125" style="1"/>
    <col min="9982" max="9982" width="29.140625" style="1" customWidth="1"/>
    <col min="9983" max="9989" width="11.42578125" style="1"/>
    <col min="9990" max="9990" width="21.85546875" style="1" customWidth="1"/>
    <col min="9991" max="9997" width="11.42578125" style="1"/>
    <col min="9998" max="9998" width="26.140625" style="1" customWidth="1"/>
    <col min="9999" max="10221" width="11.42578125" style="1"/>
    <col min="10222" max="10222" width="32.28515625" style="1" customWidth="1"/>
    <col min="10223" max="10225" width="12.7109375" style="1" bestFit="1" customWidth="1"/>
    <col min="10226" max="10226" width="12.42578125" style="1" customWidth="1"/>
    <col min="10227" max="10227" width="9.85546875" style="1" customWidth="1"/>
    <col min="10228" max="10228" width="9" style="1" customWidth="1"/>
    <col min="10229" max="10229" width="11.42578125" style="1"/>
    <col min="10230" max="10230" width="13.85546875" style="1" bestFit="1" customWidth="1"/>
    <col min="10231" max="10237" width="11.42578125" style="1"/>
    <col min="10238" max="10238" width="29.140625" style="1" customWidth="1"/>
    <col min="10239" max="10245" width="11.42578125" style="1"/>
    <col min="10246" max="10246" width="21.85546875" style="1" customWidth="1"/>
    <col min="10247" max="10253" width="11.42578125" style="1"/>
    <col min="10254" max="10254" width="26.140625" style="1" customWidth="1"/>
    <col min="10255" max="10477" width="11.42578125" style="1"/>
    <col min="10478" max="10478" width="32.28515625" style="1" customWidth="1"/>
    <col min="10479" max="10481" width="12.7109375" style="1" bestFit="1" customWidth="1"/>
    <col min="10482" max="10482" width="12.42578125" style="1" customWidth="1"/>
    <col min="10483" max="10483" width="9.85546875" style="1" customWidth="1"/>
    <col min="10484" max="10484" width="9" style="1" customWidth="1"/>
    <col min="10485" max="10485" width="11.42578125" style="1"/>
    <col min="10486" max="10486" width="13.85546875" style="1" bestFit="1" customWidth="1"/>
    <col min="10487" max="10493" width="11.42578125" style="1"/>
    <col min="10494" max="10494" width="29.140625" style="1" customWidth="1"/>
    <col min="10495" max="10501" width="11.42578125" style="1"/>
    <col min="10502" max="10502" width="21.85546875" style="1" customWidth="1"/>
    <col min="10503" max="10509" width="11.42578125" style="1"/>
    <col min="10510" max="10510" width="26.140625" style="1" customWidth="1"/>
    <col min="10511" max="10733" width="11.42578125" style="1"/>
    <col min="10734" max="10734" width="32.28515625" style="1" customWidth="1"/>
    <col min="10735" max="10737" width="12.7109375" style="1" bestFit="1" customWidth="1"/>
    <col min="10738" max="10738" width="12.42578125" style="1" customWidth="1"/>
    <col min="10739" max="10739" width="9.85546875" style="1" customWidth="1"/>
    <col min="10740" max="10740" width="9" style="1" customWidth="1"/>
    <col min="10741" max="10741" width="11.42578125" style="1"/>
    <col min="10742" max="10742" width="13.85546875" style="1" bestFit="1" customWidth="1"/>
    <col min="10743" max="10749" width="11.42578125" style="1"/>
    <col min="10750" max="10750" width="29.140625" style="1" customWidth="1"/>
    <col min="10751" max="10757" width="11.42578125" style="1"/>
    <col min="10758" max="10758" width="21.85546875" style="1" customWidth="1"/>
    <col min="10759" max="10765" width="11.42578125" style="1"/>
    <col min="10766" max="10766" width="26.140625" style="1" customWidth="1"/>
    <col min="10767" max="10989" width="11.42578125" style="1"/>
    <col min="10990" max="10990" width="32.28515625" style="1" customWidth="1"/>
    <col min="10991" max="10993" width="12.7109375" style="1" bestFit="1" customWidth="1"/>
    <col min="10994" max="10994" width="12.42578125" style="1" customWidth="1"/>
    <col min="10995" max="10995" width="9.85546875" style="1" customWidth="1"/>
    <col min="10996" max="10996" width="9" style="1" customWidth="1"/>
    <col min="10997" max="10997" width="11.42578125" style="1"/>
    <col min="10998" max="10998" width="13.85546875" style="1" bestFit="1" customWidth="1"/>
    <col min="10999" max="11005" width="11.42578125" style="1"/>
    <col min="11006" max="11006" width="29.140625" style="1" customWidth="1"/>
    <col min="11007" max="11013" width="11.42578125" style="1"/>
    <col min="11014" max="11014" width="21.85546875" style="1" customWidth="1"/>
    <col min="11015" max="11021" width="11.42578125" style="1"/>
    <col min="11022" max="11022" width="26.140625" style="1" customWidth="1"/>
    <col min="11023" max="11245" width="11.42578125" style="1"/>
    <col min="11246" max="11246" width="32.28515625" style="1" customWidth="1"/>
    <col min="11247" max="11249" width="12.7109375" style="1" bestFit="1" customWidth="1"/>
    <col min="11250" max="11250" width="12.42578125" style="1" customWidth="1"/>
    <col min="11251" max="11251" width="9.85546875" style="1" customWidth="1"/>
    <col min="11252" max="11252" width="9" style="1" customWidth="1"/>
    <col min="11253" max="11253" width="11.42578125" style="1"/>
    <col min="11254" max="11254" width="13.85546875" style="1" bestFit="1" customWidth="1"/>
    <col min="11255" max="11261" width="11.42578125" style="1"/>
    <col min="11262" max="11262" width="29.140625" style="1" customWidth="1"/>
    <col min="11263" max="11269" width="11.42578125" style="1"/>
    <col min="11270" max="11270" width="21.85546875" style="1" customWidth="1"/>
    <col min="11271" max="11277" width="11.42578125" style="1"/>
    <col min="11278" max="11278" width="26.140625" style="1" customWidth="1"/>
    <col min="11279" max="11501" width="11.42578125" style="1"/>
    <col min="11502" max="11502" width="32.28515625" style="1" customWidth="1"/>
    <col min="11503" max="11505" width="12.7109375" style="1" bestFit="1" customWidth="1"/>
    <col min="11506" max="11506" width="12.42578125" style="1" customWidth="1"/>
    <col min="11507" max="11507" width="9.85546875" style="1" customWidth="1"/>
    <col min="11508" max="11508" width="9" style="1" customWidth="1"/>
    <col min="11509" max="11509" width="11.42578125" style="1"/>
    <col min="11510" max="11510" width="13.85546875" style="1" bestFit="1" customWidth="1"/>
    <col min="11511" max="11517" width="11.42578125" style="1"/>
    <col min="11518" max="11518" width="29.140625" style="1" customWidth="1"/>
    <col min="11519" max="11525" width="11.42578125" style="1"/>
    <col min="11526" max="11526" width="21.85546875" style="1" customWidth="1"/>
    <col min="11527" max="11533" width="11.42578125" style="1"/>
    <col min="11534" max="11534" width="26.140625" style="1" customWidth="1"/>
    <col min="11535" max="11757" width="11.42578125" style="1"/>
    <col min="11758" max="11758" width="32.28515625" style="1" customWidth="1"/>
    <col min="11759" max="11761" width="12.7109375" style="1" bestFit="1" customWidth="1"/>
    <col min="11762" max="11762" width="12.42578125" style="1" customWidth="1"/>
    <col min="11763" max="11763" width="9.85546875" style="1" customWidth="1"/>
    <col min="11764" max="11764" width="9" style="1" customWidth="1"/>
    <col min="11765" max="11765" width="11.42578125" style="1"/>
    <col min="11766" max="11766" width="13.85546875" style="1" bestFit="1" customWidth="1"/>
    <col min="11767" max="11773" width="11.42578125" style="1"/>
    <col min="11774" max="11774" width="29.140625" style="1" customWidth="1"/>
    <col min="11775" max="11781" width="11.42578125" style="1"/>
    <col min="11782" max="11782" width="21.85546875" style="1" customWidth="1"/>
    <col min="11783" max="11789" width="11.42578125" style="1"/>
    <col min="11790" max="11790" width="26.140625" style="1" customWidth="1"/>
    <col min="11791" max="12013" width="11.42578125" style="1"/>
    <col min="12014" max="12014" width="32.28515625" style="1" customWidth="1"/>
    <col min="12015" max="12017" width="12.7109375" style="1" bestFit="1" customWidth="1"/>
    <col min="12018" max="12018" width="12.42578125" style="1" customWidth="1"/>
    <col min="12019" max="12019" width="9.85546875" style="1" customWidth="1"/>
    <col min="12020" max="12020" width="9" style="1" customWidth="1"/>
    <col min="12021" max="12021" width="11.42578125" style="1"/>
    <col min="12022" max="12022" width="13.85546875" style="1" bestFit="1" customWidth="1"/>
    <col min="12023" max="12029" width="11.42578125" style="1"/>
    <col min="12030" max="12030" width="29.140625" style="1" customWidth="1"/>
    <col min="12031" max="12037" width="11.42578125" style="1"/>
    <col min="12038" max="12038" width="21.85546875" style="1" customWidth="1"/>
    <col min="12039" max="12045" width="11.42578125" style="1"/>
    <col min="12046" max="12046" width="26.140625" style="1" customWidth="1"/>
    <col min="12047" max="12269" width="11.42578125" style="1"/>
    <col min="12270" max="12270" width="32.28515625" style="1" customWidth="1"/>
    <col min="12271" max="12273" width="12.7109375" style="1" bestFit="1" customWidth="1"/>
    <col min="12274" max="12274" width="12.42578125" style="1" customWidth="1"/>
    <col min="12275" max="12275" width="9.85546875" style="1" customWidth="1"/>
    <col min="12276" max="12276" width="9" style="1" customWidth="1"/>
    <col min="12277" max="12277" width="11.42578125" style="1"/>
    <col min="12278" max="12278" width="13.85546875" style="1" bestFit="1" customWidth="1"/>
    <col min="12279" max="12285" width="11.42578125" style="1"/>
    <col min="12286" max="12286" width="29.140625" style="1" customWidth="1"/>
    <col min="12287" max="12293" width="11.42578125" style="1"/>
    <col min="12294" max="12294" width="21.85546875" style="1" customWidth="1"/>
    <col min="12295" max="12301" width="11.42578125" style="1"/>
    <col min="12302" max="12302" width="26.140625" style="1" customWidth="1"/>
    <col min="12303" max="12525" width="11.42578125" style="1"/>
    <col min="12526" max="12526" width="32.28515625" style="1" customWidth="1"/>
    <col min="12527" max="12529" width="12.7109375" style="1" bestFit="1" customWidth="1"/>
    <col min="12530" max="12530" width="12.42578125" style="1" customWidth="1"/>
    <col min="12531" max="12531" width="9.85546875" style="1" customWidth="1"/>
    <col min="12532" max="12532" width="9" style="1" customWidth="1"/>
    <col min="12533" max="12533" width="11.42578125" style="1"/>
    <col min="12534" max="12534" width="13.85546875" style="1" bestFit="1" customWidth="1"/>
    <col min="12535" max="12541" width="11.42578125" style="1"/>
    <col min="12542" max="12542" width="29.140625" style="1" customWidth="1"/>
    <col min="12543" max="12549" width="11.42578125" style="1"/>
    <col min="12550" max="12550" width="21.85546875" style="1" customWidth="1"/>
    <col min="12551" max="12557" width="11.42578125" style="1"/>
    <col min="12558" max="12558" width="26.140625" style="1" customWidth="1"/>
    <col min="12559" max="12781" width="11.42578125" style="1"/>
    <col min="12782" max="12782" width="32.28515625" style="1" customWidth="1"/>
    <col min="12783" max="12785" width="12.7109375" style="1" bestFit="1" customWidth="1"/>
    <col min="12786" max="12786" width="12.42578125" style="1" customWidth="1"/>
    <col min="12787" max="12787" width="9.85546875" style="1" customWidth="1"/>
    <col min="12788" max="12788" width="9" style="1" customWidth="1"/>
    <col min="12789" max="12789" width="11.42578125" style="1"/>
    <col min="12790" max="12790" width="13.85546875" style="1" bestFit="1" customWidth="1"/>
    <col min="12791" max="12797" width="11.42578125" style="1"/>
    <col min="12798" max="12798" width="29.140625" style="1" customWidth="1"/>
    <col min="12799" max="12805" width="11.42578125" style="1"/>
    <col min="12806" max="12806" width="21.85546875" style="1" customWidth="1"/>
    <col min="12807" max="12813" width="11.42578125" style="1"/>
    <col min="12814" max="12814" width="26.140625" style="1" customWidth="1"/>
    <col min="12815" max="13037" width="11.42578125" style="1"/>
    <col min="13038" max="13038" width="32.28515625" style="1" customWidth="1"/>
    <col min="13039" max="13041" width="12.7109375" style="1" bestFit="1" customWidth="1"/>
    <col min="13042" max="13042" width="12.42578125" style="1" customWidth="1"/>
    <col min="13043" max="13043" width="9.85546875" style="1" customWidth="1"/>
    <col min="13044" max="13044" width="9" style="1" customWidth="1"/>
    <col min="13045" max="13045" width="11.42578125" style="1"/>
    <col min="13046" max="13046" width="13.85546875" style="1" bestFit="1" customWidth="1"/>
    <col min="13047" max="13053" width="11.42578125" style="1"/>
    <col min="13054" max="13054" width="29.140625" style="1" customWidth="1"/>
    <col min="13055" max="13061" width="11.42578125" style="1"/>
    <col min="13062" max="13062" width="21.85546875" style="1" customWidth="1"/>
    <col min="13063" max="13069" width="11.42578125" style="1"/>
    <col min="13070" max="13070" width="26.140625" style="1" customWidth="1"/>
    <col min="13071" max="13293" width="11.42578125" style="1"/>
    <col min="13294" max="13294" width="32.28515625" style="1" customWidth="1"/>
    <col min="13295" max="13297" width="12.7109375" style="1" bestFit="1" customWidth="1"/>
    <col min="13298" max="13298" width="12.42578125" style="1" customWidth="1"/>
    <col min="13299" max="13299" width="9.85546875" style="1" customWidth="1"/>
    <col min="13300" max="13300" width="9" style="1" customWidth="1"/>
    <col min="13301" max="13301" width="11.42578125" style="1"/>
    <col min="13302" max="13302" width="13.85546875" style="1" bestFit="1" customWidth="1"/>
    <col min="13303" max="13309" width="11.42578125" style="1"/>
    <col min="13310" max="13310" width="29.140625" style="1" customWidth="1"/>
    <col min="13311" max="13317" width="11.42578125" style="1"/>
    <col min="13318" max="13318" width="21.85546875" style="1" customWidth="1"/>
    <col min="13319" max="13325" width="11.42578125" style="1"/>
    <col min="13326" max="13326" width="26.140625" style="1" customWidth="1"/>
    <col min="13327" max="13549" width="11.42578125" style="1"/>
    <col min="13550" max="13550" width="32.28515625" style="1" customWidth="1"/>
    <col min="13551" max="13553" width="12.7109375" style="1" bestFit="1" customWidth="1"/>
    <col min="13554" max="13554" width="12.42578125" style="1" customWidth="1"/>
    <col min="13555" max="13555" width="9.85546875" style="1" customWidth="1"/>
    <col min="13556" max="13556" width="9" style="1" customWidth="1"/>
    <col min="13557" max="13557" width="11.42578125" style="1"/>
    <col min="13558" max="13558" width="13.85546875" style="1" bestFit="1" customWidth="1"/>
    <col min="13559" max="13565" width="11.42578125" style="1"/>
    <col min="13566" max="13566" width="29.140625" style="1" customWidth="1"/>
    <col min="13567" max="13573" width="11.42578125" style="1"/>
    <col min="13574" max="13574" width="21.85546875" style="1" customWidth="1"/>
    <col min="13575" max="13581" width="11.42578125" style="1"/>
    <col min="13582" max="13582" width="26.140625" style="1" customWidth="1"/>
    <col min="13583" max="13805" width="11.42578125" style="1"/>
    <col min="13806" max="13806" width="32.28515625" style="1" customWidth="1"/>
    <col min="13807" max="13809" width="12.7109375" style="1" bestFit="1" customWidth="1"/>
    <col min="13810" max="13810" width="12.42578125" style="1" customWidth="1"/>
    <col min="13811" max="13811" width="9.85546875" style="1" customWidth="1"/>
    <col min="13812" max="13812" width="9" style="1" customWidth="1"/>
    <col min="13813" max="13813" width="11.42578125" style="1"/>
    <col min="13814" max="13814" width="13.85546875" style="1" bestFit="1" customWidth="1"/>
    <col min="13815" max="13821" width="11.42578125" style="1"/>
    <col min="13822" max="13822" width="29.140625" style="1" customWidth="1"/>
    <col min="13823" max="13829" width="11.42578125" style="1"/>
    <col min="13830" max="13830" width="21.85546875" style="1" customWidth="1"/>
    <col min="13831" max="13837" width="11.42578125" style="1"/>
    <col min="13838" max="13838" width="26.140625" style="1" customWidth="1"/>
    <col min="13839" max="14061" width="11.42578125" style="1"/>
    <col min="14062" max="14062" width="32.28515625" style="1" customWidth="1"/>
    <col min="14063" max="14065" width="12.7109375" style="1" bestFit="1" customWidth="1"/>
    <col min="14066" max="14066" width="12.42578125" style="1" customWidth="1"/>
    <col min="14067" max="14067" width="9.85546875" style="1" customWidth="1"/>
    <col min="14068" max="14068" width="9" style="1" customWidth="1"/>
    <col min="14069" max="14069" width="11.42578125" style="1"/>
    <col min="14070" max="14070" width="13.85546875" style="1" bestFit="1" customWidth="1"/>
    <col min="14071" max="14077" width="11.42578125" style="1"/>
    <col min="14078" max="14078" width="29.140625" style="1" customWidth="1"/>
    <col min="14079" max="14085" width="11.42578125" style="1"/>
    <col min="14086" max="14086" width="21.85546875" style="1" customWidth="1"/>
    <col min="14087" max="14093" width="11.42578125" style="1"/>
    <col min="14094" max="14094" width="26.140625" style="1" customWidth="1"/>
    <col min="14095" max="14317" width="11.42578125" style="1"/>
    <col min="14318" max="14318" width="32.28515625" style="1" customWidth="1"/>
    <col min="14319" max="14321" width="12.7109375" style="1" bestFit="1" customWidth="1"/>
    <col min="14322" max="14322" width="12.42578125" style="1" customWidth="1"/>
    <col min="14323" max="14323" width="9.85546875" style="1" customWidth="1"/>
    <col min="14324" max="14324" width="9" style="1" customWidth="1"/>
    <col min="14325" max="14325" width="11.42578125" style="1"/>
    <col min="14326" max="14326" width="13.85546875" style="1" bestFit="1" customWidth="1"/>
    <col min="14327" max="14333" width="11.42578125" style="1"/>
    <col min="14334" max="14334" width="29.140625" style="1" customWidth="1"/>
    <col min="14335" max="14341" width="11.42578125" style="1"/>
    <col min="14342" max="14342" width="21.85546875" style="1" customWidth="1"/>
    <col min="14343" max="14349" width="11.42578125" style="1"/>
    <col min="14350" max="14350" width="26.140625" style="1" customWidth="1"/>
    <col min="14351" max="14573" width="11.42578125" style="1"/>
    <col min="14574" max="14574" width="32.28515625" style="1" customWidth="1"/>
    <col min="14575" max="14577" width="12.7109375" style="1" bestFit="1" customWidth="1"/>
    <col min="14578" max="14578" width="12.42578125" style="1" customWidth="1"/>
    <col min="14579" max="14579" width="9.85546875" style="1" customWidth="1"/>
    <col min="14580" max="14580" width="9" style="1" customWidth="1"/>
    <col min="14581" max="14581" width="11.42578125" style="1"/>
    <col min="14582" max="14582" width="13.85546875" style="1" bestFit="1" customWidth="1"/>
    <col min="14583" max="14589" width="11.42578125" style="1"/>
    <col min="14590" max="14590" width="29.140625" style="1" customWidth="1"/>
    <col min="14591" max="14597" width="11.42578125" style="1"/>
    <col min="14598" max="14598" width="21.85546875" style="1" customWidth="1"/>
    <col min="14599" max="14605" width="11.42578125" style="1"/>
    <col min="14606" max="14606" width="26.140625" style="1" customWidth="1"/>
    <col min="14607" max="14829" width="11.42578125" style="1"/>
    <col min="14830" max="14830" width="32.28515625" style="1" customWidth="1"/>
    <col min="14831" max="14833" width="12.7109375" style="1" bestFit="1" customWidth="1"/>
    <col min="14834" max="14834" width="12.42578125" style="1" customWidth="1"/>
    <col min="14835" max="14835" width="9.85546875" style="1" customWidth="1"/>
    <col min="14836" max="14836" width="9" style="1" customWidth="1"/>
    <col min="14837" max="14837" width="11.42578125" style="1"/>
    <col min="14838" max="14838" width="13.85546875" style="1" bestFit="1" customWidth="1"/>
    <col min="14839" max="14845" width="11.42578125" style="1"/>
    <col min="14846" max="14846" width="29.140625" style="1" customWidth="1"/>
    <col min="14847" max="14853" width="11.42578125" style="1"/>
    <col min="14854" max="14854" width="21.85546875" style="1" customWidth="1"/>
    <col min="14855" max="14861" width="11.42578125" style="1"/>
    <col min="14862" max="14862" width="26.140625" style="1" customWidth="1"/>
    <col min="14863" max="15085" width="11.42578125" style="1"/>
    <col min="15086" max="15086" width="32.28515625" style="1" customWidth="1"/>
    <col min="15087" max="15089" width="12.7109375" style="1" bestFit="1" customWidth="1"/>
    <col min="15090" max="15090" width="12.42578125" style="1" customWidth="1"/>
    <col min="15091" max="15091" width="9.85546875" style="1" customWidth="1"/>
    <col min="15092" max="15092" width="9" style="1" customWidth="1"/>
    <col min="15093" max="15093" width="11.42578125" style="1"/>
    <col min="15094" max="15094" width="13.85546875" style="1" bestFit="1" customWidth="1"/>
    <col min="15095" max="15101" width="11.42578125" style="1"/>
    <col min="15102" max="15102" width="29.140625" style="1" customWidth="1"/>
    <col min="15103" max="15109" width="11.42578125" style="1"/>
    <col min="15110" max="15110" width="21.85546875" style="1" customWidth="1"/>
    <col min="15111" max="15117" width="11.42578125" style="1"/>
    <col min="15118" max="15118" width="26.140625" style="1" customWidth="1"/>
    <col min="15119" max="15341" width="11.42578125" style="1"/>
    <col min="15342" max="15342" width="32.28515625" style="1" customWidth="1"/>
    <col min="15343" max="15345" width="12.7109375" style="1" bestFit="1" customWidth="1"/>
    <col min="15346" max="15346" width="12.42578125" style="1" customWidth="1"/>
    <col min="15347" max="15347" width="9.85546875" style="1" customWidth="1"/>
    <col min="15348" max="15348" width="9" style="1" customWidth="1"/>
    <col min="15349" max="15349" width="11.42578125" style="1"/>
    <col min="15350" max="15350" width="13.85546875" style="1" bestFit="1" customWidth="1"/>
    <col min="15351" max="15357" width="11.42578125" style="1"/>
    <col min="15358" max="15358" width="29.140625" style="1" customWidth="1"/>
    <col min="15359" max="15365" width="11.42578125" style="1"/>
    <col min="15366" max="15366" width="21.85546875" style="1" customWidth="1"/>
    <col min="15367" max="15373" width="11.42578125" style="1"/>
    <col min="15374" max="15374" width="26.140625" style="1" customWidth="1"/>
    <col min="15375" max="15597" width="11.42578125" style="1"/>
    <col min="15598" max="15598" width="32.28515625" style="1" customWidth="1"/>
    <col min="15599" max="15601" width="12.7109375" style="1" bestFit="1" customWidth="1"/>
    <col min="15602" max="15602" width="12.42578125" style="1" customWidth="1"/>
    <col min="15603" max="15603" width="9.85546875" style="1" customWidth="1"/>
    <col min="15604" max="15604" width="9" style="1" customWidth="1"/>
    <col min="15605" max="15605" width="11.42578125" style="1"/>
    <col min="15606" max="15606" width="13.85546875" style="1" bestFit="1" customWidth="1"/>
    <col min="15607" max="15613" width="11.42578125" style="1"/>
    <col min="15614" max="15614" width="29.140625" style="1" customWidth="1"/>
    <col min="15615" max="15621" width="11.42578125" style="1"/>
    <col min="15622" max="15622" width="21.85546875" style="1" customWidth="1"/>
    <col min="15623" max="15629" width="11.42578125" style="1"/>
    <col min="15630" max="15630" width="26.140625" style="1" customWidth="1"/>
    <col min="15631" max="15853" width="11.42578125" style="1"/>
    <col min="15854" max="15854" width="32.28515625" style="1" customWidth="1"/>
    <col min="15855" max="15857" width="12.7109375" style="1" bestFit="1" customWidth="1"/>
    <col min="15858" max="15858" width="12.42578125" style="1" customWidth="1"/>
    <col min="15859" max="15859" width="9.85546875" style="1" customWidth="1"/>
    <col min="15860" max="15860" width="9" style="1" customWidth="1"/>
    <col min="15861" max="15861" width="11.42578125" style="1"/>
    <col min="15862" max="15862" width="13.85546875" style="1" bestFit="1" customWidth="1"/>
    <col min="15863" max="15869" width="11.42578125" style="1"/>
    <col min="15870" max="15870" width="29.140625" style="1" customWidth="1"/>
    <col min="15871" max="15877" width="11.42578125" style="1"/>
    <col min="15878" max="15878" width="21.85546875" style="1" customWidth="1"/>
    <col min="15879" max="15885" width="11.42578125" style="1"/>
    <col min="15886" max="15886" width="26.140625" style="1" customWidth="1"/>
    <col min="15887" max="16109" width="11.42578125" style="1"/>
    <col min="16110" max="16110" width="32.28515625" style="1" customWidth="1"/>
    <col min="16111" max="16113" width="12.7109375" style="1" bestFit="1" customWidth="1"/>
    <col min="16114" max="16114" width="12.42578125" style="1" customWidth="1"/>
    <col min="16115" max="16115" width="9.85546875" style="1" customWidth="1"/>
    <col min="16116" max="16116" width="9" style="1" customWidth="1"/>
    <col min="16117" max="16117" width="11.42578125" style="1"/>
    <col min="16118" max="16118" width="13.85546875" style="1" bestFit="1" customWidth="1"/>
    <col min="16119" max="16125" width="11.42578125" style="1"/>
    <col min="16126" max="16126" width="29.140625" style="1" customWidth="1"/>
    <col min="16127" max="16133" width="11.42578125" style="1"/>
    <col min="16134" max="16134" width="21.85546875" style="1" customWidth="1"/>
    <col min="16135" max="16141" width="11.42578125" style="1"/>
    <col min="16142" max="16142" width="26.140625" style="1" customWidth="1"/>
    <col min="16143" max="16384" width="11.42578125" style="1"/>
  </cols>
  <sheetData>
    <row r="1" spans="1:125"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125"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</row>
    <row r="3" spans="1:125">
      <c r="A3" s="1086"/>
      <c r="B3" s="1086"/>
      <c r="C3" s="1086"/>
      <c r="D3" s="1086"/>
      <c r="E3" s="1086"/>
      <c r="F3" s="1086"/>
      <c r="G3" s="108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</row>
    <row r="4" spans="1:125">
      <c r="A4" s="1086" t="s">
        <v>0</v>
      </c>
      <c r="B4" s="1086"/>
      <c r="C4" s="1086"/>
      <c r="D4" s="1086"/>
      <c r="E4" s="1086"/>
      <c r="F4" s="1086"/>
      <c r="G4" s="108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</row>
    <row r="5" spans="1:125">
      <c r="A5" s="1086" t="s">
        <v>1</v>
      </c>
      <c r="B5" s="1086"/>
      <c r="C5" s="1086"/>
      <c r="D5" s="1086"/>
      <c r="E5" s="1086"/>
      <c r="F5" s="1086"/>
      <c r="G5" s="108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</row>
    <row r="6" spans="1:125">
      <c r="A6" s="1087" t="s">
        <v>2</v>
      </c>
      <c r="B6" s="1087"/>
      <c r="C6" s="1087"/>
      <c r="D6" s="1087"/>
      <c r="E6" s="1087"/>
      <c r="F6" s="1087"/>
      <c r="G6" s="108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</row>
    <row r="7" spans="1:125">
      <c r="A7" s="3"/>
      <c r="B7" s="4"/>
      <c r="C7" s="4"/>
      <c r="D7" s="4"/>
      <c r="E7" s="4"/>
      <c r="F7" s="4"/>
      <c r="G7" s="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</row>
    <row r="8" spans="1:125" ht="12.75" customHeight="1">
      <c r="A8" s="1088" t="s">
        <v>3</v>
      </c>
      <c r="B8" s="1091" t="s">
        <v>4</v>
      </c>
      <c r="C8" s="1092"/>
      <c r="D8" s="1082"/>
      <c r="E8" s="1083" t="s">
        <v>5</v>
      </c>
      <c r="F8" s="1092"/>
      <c r="G8" s="109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</row>
    <row r="9" spans="1:125" ht="15" customHeight="1">
      <c r="A9" s="1089"/>
      <c r="B9" s="1094" t="s">
        <v>6</v>
      </c>
      <c r="C9" s="1081" t="s">
        <v>7</v>
      </c>
      <c r="D9" s="1082"/>
      <c r="E9" s="1083" t="s">
        <v>8</v>
      </c>
      <c r="F9" s="1082"/>
      <c r="G9" s="5">
        <v>2014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</row>
    <row r="10" spans="1:125" ht="26.25" customHeight="1">
      <c r="A10" s="1090"/>
      <c r="B10" s="1095"/>
      <c r="C10" s="6" t="s">
        <v>9</v>
      </c>
      <c r="D10" s="7" t="s">
        <v>10</v>
      </c>
      <c r="E10" s="7" t="s">
        <v>11</v>
      </c>
      <c r="F10" s="6" t="s">
        <v>12</v>
      </c>
      <c r="G10" s="8" t="s">
        <v>13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</row>
    <row r="11" spans="1:125">
      <c r="A11" s="9" t="s">
        <v>14</v>
      </c>
      <c r="B11" s="10">
        <v>63257422157</v>
      </c>
      <c r="C11" s="10">
        <v>57182209034</v>
      </c>
      <c r="D11" s="10">
        <v>66802467499</v>
      </c>
      <c r="E11" s="10">
        <v>9620258465</v>
      </c>
      <c r="F11" s="11">
        <v>16.823866421949333</v>
      </c>
      <c r="G11" s="12">
        <v>3.3207681660726536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</row>
    <row r="12" spans="1:125" s="19" customFormat="1" ht="7.5" customHeight="1">
      <c r="A12" s="15"/>
      <c r="B12" s="16"/>
      <c r="C12" s="16"/>
      <c r="D12" s="16"/>
      <c r="E12" s="17"/>
      <c r="F12" s="18"/>
      <c r="G12" s="12"/>
    </row>
    <row r="13" spans="1:125">
      <c r="A13" s="20" t="s">
        <v>15</v>
      </c>
      <c r="B13" s="21">
        <v>4203365192</v>
      </c>
      <c r="C13" s="21">
        <v>2995255223</v>
      </c>
      <c r="D13" s="21">
        <v>4502259414</v>
      </c>
      <c r="E13" s="22">
        <v>1507004191</v>
      </c>
      <c r="F13" s="23">
        <v>50.313047763943416</v>
      </c>
      <c r="G13" s="12">
        <v>4.7948651204227275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</row>
    <row r="14" spans="1:125">
      <c r="A14" s="24" t="s">
        <v>16</v>
      </c>
      <c r="B14" s="25">
        <v>1376303872</v>
      </c>
      <c r="C14" s="25">
        <v>879001445</v>
      </c>
      <c r="D14" s="25">
        <v>1236888612</v>
      </c>
      <c r="E14" s="25">
        <v>357887167</v>
      </c>
      <c r="F14" s="26">
        <v>40.715196662731302</v>
      </c>
      <c r="G14" s="27">
        <v>-12.07287540704354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</row>
    <row r="15" spans="1:125">
      <c r="A15" s="24" t="s">
        <v>17</v>
      </c>
      <c r="B15" s="25">
        <v>0</v>
      </c>
      <c r="C15" s="25">
        <v>0</v>
      </c>
      <c r="D15" s="25">
        <v>0</v>
      </c>
      <c r="E15" s="25">
        <v>0</v>
      </c>
      <c r="F15" s="26" t="s">
        <v>18</v>
      </c>
      <c r="G15" s="27" t="s">
        <v>18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</row>
    <row r="16" spans="1:125">
      <c r="A16" s="24" t="s">
        <v>19</v>
      </c>
      <c r="B16" s="25">
        <v>1192298019</v>
      </c>
      <c r="C16" s="25">
        <v>1290479296</v>
      </c>
      <c r="D16" s="25">
        <v>1330153460</v>
      </c>
      <c r="E16" s="25">
        <v>39674164</v>
      </c>
      <c r="F16" s="26">
        <v>3.0743743137123545</v>
      </c>
      <c r="G16" s="27">
        <v>9.1499491733773937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</row>
    <row r="17" spans="1:125">
      <c r="A17" s="24" t="s">
        <v>20</v>
      </c>
      <c r="B17" s="25">
        <v>74276223</v>
      </c>
      <c r="C17" s="25">
        <v>36109818</v>
      </c>
      <c r="D17" s="25">
        <v>38190488</v>
      </c>
      <c r="E17" s="25">
        <v>2080670</v>
      </c>
      <c r="F17" s="26">
        <v>5.7620617196132144</v>
      </c>
      <c r="G17" s="27">
        <v>-49.694900989016489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</row>
    <row r="18" spans="1:125" s="14" customFormat="1" ht="11.25">
      <c r="A18" s="24" t="s">
        <v>21</v>
      </c>
      <c r="B18" s="28">
        <v>1521349242</v>
      </c>
      <c r="C18" s="28">
        <v>771978578</v>
      </c>
      <c r="D18" s="28">
        <v>1890899759</v>
      </c>
      <c r="E18" s="28">
        <v>1118921181</v>
      </c>
      <c r="F18" s="26">
        <v>144.94199876618856</v>
      </c>
      <c r="G18" s="27">
        <v>21.603533810988097</v>
      </c>
    </row>
    <row r="19" spans="1:125" s="14" customFormat="1" ht="11.25">
      <c r="A19" s="29" t="s">
        <v>22</v>
      </c>
      <c r="B19" s="30">
        <v>624745262</v>
      </c>
      <c r="C19" s="30">
        <v>568906218</v>
      </c>
      <c r="D19" s="30">
        <v>1019852532</v>
      </c>
      <c r="E19" s="31">
        <v>450946314</v>
      </c>
      <c r="F19" s="32">
        <v>79.265492225644834</v>
      </c>
      <c r="G19" s="27">
        <v>59.713276399570788</v>
      </c>
    </row>
    <row r="20" spans="1:125" s="14" customFormat="1" ht="11.25">
      <c r="A20" s="29" t="s">
        <v>23</v>
      </c>
      <c r="B20" s="33">
        <v>896603980</v>
      </c>
      <c r="C20" s="33">
        <v>203072360</v>
      </c>
      <c r="D20" s="33">
        <v>871047227</v>
      </c>
      <c r="E20" s="25">
        <v>667974867</v>
      </c>
      <c r="F20" s="26">
        <v>328.93440889739992</v>
      </c>
      <c r="G20" s="27">
        <v>-4.9509781578932461</v>
      </c>
    </row>
    <row r="21" spans="1:125" s="14" customFormat="1" ht="45">
      <c r="A21" s="29" t="s">
        <v>24</v>
      </c>
      <c r="B21" s="33">
        <v>39137836</v>
      </c>
      <c r="C21" s="33">
        <v>17686086</v>
      </c>
      <c r="D21" s="33">
        <v>6127095</v>
      </c>
      <c r="E21" s="33">
        <v>-11558991</v>
      </c>
      <c r="F21" s="34">
        <v>-65.35641068351697</v>
      </c>
      <c r="G21" s="27">
        <v>-84.683327841788795</v>
      </c>
    </row>
    <row r="22" spans="1:125" s="19" customFormat="1" ht="11.25" customHeight="1">
      <c r="A22" s="35"/>
      <c r="B22" s="25"/>
      <c r="C22" s="25"/>
      <c r="D22" s="33"/>
      <c r="E22" s="25"/>
      <c r="F22" s="26"/>
      <c r="G22" s="27"/>
    </row>
    <row r="23" spans="1:125" s="19" customFormat="1" ht="31.5" customHeight="1">
      <c r="A23" s="36" t="s">
        <v>25</v>
      </c>
      <c r="B23" s="22">
        <v>58488266571</v>
      </c>
      <c r="C23" s="22">
        <v>53986673813</v>
      </c>
      <c r="D23" s="22">
        <v>61858073106</v>
      </c>
      <c r="E23" s="22">
        <v>7871399293</v>
      </c>
      <c r="F23" s="23">
        <v>14.580263492922512</v>
      </c>
      <c r="G23" s="12">
        <v>3.4747173910028266</v>
      </c>
    </row>
    <row r="24" spans="1:125" s="19" customFormat="1" ht="8.25" customHeight="1">
      <c r="A24" s="35"/>
      <c r="B24" s="25"/>
      <c r="C24" s="25"/>
      <c r="D24" s="33"/>
      <c r="E24" s="25"/>
      <c r="F24" s="26"/>
      <c r="G24" s="27"/>
    </row>
    <row r="25" spans="1:125">
      <c r="A25" s="37" t="s">
        <v>26</v>
      </c>
      <c r="B25" s="28">
        <v>56588590341</v>
      </c>
      <c r="C25" s="28">
        <v>51999340300</v>
      </c>
      <c r="D25" s="28">
        <v>59648325854</v>
      </c>
      <c r="E25" s="28">
        <v>7648985554</v>
      </c>
      <c r="F25" s="26">
        <v>14.709774219962554</v>
      </c>
      <c r="G25" s="27">
        <v>3.127857444700453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</row>
    <row r="26" spans="1:125" s="19" customFormat="1" ht="7.5" customHeight="1">
      <c r="A26" s="15"/>
      <c r="B26" s="16"/>
      <c r="C26" s="16"/>
      <c r="D26" s="16"/>
      <c r="E26" s="38"/>
      <c r="F26" s="18"/>
      <c r="G26" s="27"/>
    </row>
    <row r="27" spans="1:125">
      <c r="A27" s="24" t="s">
        <v>27</v>
      </c>
      <c r="B27" s="25">
        <v>15526106608</v>
      </c>
      <c r="C27" s="25">
        <v>15260633331</v>
      </c>
      <c r="D27" s="25">
        <v>15146145728</v>
      </c>
      <c r="E27" s="25">
        <v>-114487603</v>
      </c>
      <c r="F27" s="26">
        <v>-0.75021527951551548</v>
      </c>
      <c r="G27" s="27">
        <v>-4.5565391240789239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</row>
    <row r="28" spans="1:125" s="19" customFormat="1" ht="7.5" customHeight="1">
      <c r="A28" s="15"/>
      <c r="B28" s="16"/>
      <c r="C28" s="16"/>
      <c r="D28" s="16"/>
      <c r="E28" s="39"/>
      <c r="F28" s="40"/>
      <c r="G28" s="27"/>
    </row>
    <row r="29" spans="1:125">
      <c r="A29" s="41" t="s">
        <v>28</v>
      </c>
      <c r="B29" s="25">
        <v>28273008778</v>
      </c>
      <c r="C29" s="25">
        <v>31266102613</v>
      </c>
      <c r="D29" s="25">
        <v>34594756256</v>
      </c>
      <c r="E29" s="25">
        <v>3328653643</v>
      </c>
      <c r="F29" s="26">
        <v>10.646205842156974</v>
      </c>
      <c r="G29" s="27">
        <v>19.713977017333704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</row>
    <row r="30" spans="1:125" s="19" customFormat="1" ht="11.25">
      <c r="A30" s="42"/>
      <c r="B30" s="43"/>
      <c r="C30" s="43" t="s">
        <v>29</v>
      </c>
      <c r="D30" s="43"/>
      <c r="E30" s="25"/>
      <c r="F30" s="26"/>
      <c r="G30" s="27"/>
    </row>
    <row r="31" spans="1:125">
      <c r="A31" s="41" t="s">
        <v>30</v>
      </c>
      <c r="B31" s="25">
        <v>12789474955</v>
      </c>
      <c r="C31" s="25">
        <v>5472604356</v>
      </c>
      <c r="D31" s="25">
        <v>9907423870</v>
      </c>
      <c r="E31" s="25">
        <v>4434819514</v>
      </c>
      <c r="F31" s="26">
        <v>81.036728137267886</v>
      </c>
      <c r="G31" s="27">
        <v>-24.20952310885481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</row>
    <row r="32" spans="1:125" s="19" customFormat="1" ht="11.25">
      <c r="A32" s="42"/>
      <c r="B32" s="43"/>
      <c r="C32" s="43"/>
      <c r="D32" s="43"/>
      <c r="E32" s="25"/>
      <c r="F32" s="26"/>
      <c r="G32" s="27"/>
    </row>
    <row r="33" spans="1:125" s="19" customFormat="1" ht="11.25">
      <c r="A33" s="42"/>
      <c r="B33" s="43"/>
      <c r="C33" s="43"/>
      <c r="D33" s="43"/>
      <c r="E33" s="25"/>
      <c r="F33" s="26"/>
      <c r="G33" s="27"/>
    </row>
    <row r="34" spans="1:125" ht="25.5" customHeight="1">
      <c r="A34" s="45" t="s">
        <v>31</v>
      </c>
      <c r="B34" s="28">
        <v>1899676230</v>
      </c>
      <c r="C34" s="28">
        <v>1987333513</v>
      </c>
      <c r="D34" s="28">
        <v>2209747252</v>
      </c>
      <c r="E34" s="28">
        <v>222413739</v>
      </c>
      <c r="F34" s="26">
        <v>11.191565861748742</v>
      </c>
      <c r="G34" s="27">
        <v>13.807170414856103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</row>
    <row r="35" spans="1:125" s="19" customFormat="1" ht="13.5" customHeight="1">
      <c r="A35" s="15"/>
      <c r="B35" s="16"/>
      <c r="C35" s="16"/>
      <c r="D35" s="16"/>
      <c r="E35" s="38"/>
      <c r="F35" s="18"/>
      <c r="G35" s="27"/>
    </row>
    <row r="36" spans="1:125" s="19" customFormat="1" ht="14.25" customHeight="1">
      <c r="A36" s="46"/>
      <c r="B36" s="22"/>
      <c r="C36" s="22"/>
      <c r="D36" s="22"/>
      <c r="E36" s="22"/>
      <c r="F36" s="26"/>
      <c r="G36" s="27"/>
    </row>
    <row r="37" spans="1:125" s="19" customFormat="1" ht="14.25" customHeight="1">
      <c r="A37" s="36" t="s">
        <v>32</v>
      </c>
      <c r="B37" s="22">
        <v>565790394</v>
      </c>
      <c r="C37" s="22">
        <v>200279998</v>
      </c>
      <c r="D37" s="22">
        <v>442134979</v>
      </c>
      <c r="E37" s="22">
        <v>241854981</v>
      </c>
      <c r="F37" s="23">
        <v>120.7584299057163</v>
      </c>
      <c r="G37" s="12">
        <v>-23.544995719030155</v>
      </c>
    </row>
    <row r="38" spans="1:125" s="19" customFormat="1" ht="14.25" customHeight="1">
      <c r="A38" s="46"/>
      <c r="B38" s="22"/>
      <c r="C38" s="22"/>
      <c r="D38" s="22"/>
      <c r="E38" s="47"/>
      <c r="F38" s="26"/>
      <c r="G38" s="27"/>
    </row>
    <row r="39" spans="1:125">
      <c r="A39" s="1084" t="s">
        <v>33</v>
      </c>
      <c r="B39" s="1084"/>
      <c r="C39" s="1084"/>
      <c r="D39" s="48"/>
      <c r="E39" s="49"/>
      <c r="F39" s="48"/>
      <c r="G39" s="4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</row>
    <row r="40" spans="1:125">
      <c r="A40" s="1085" t="s">
        <v>34</v>
      </c>
      <c r="B40" s="1085"/>
      <c r="C40" s="49"/>
      <c r="D40" s="50"/>
      <c r="E40" s="49"/>
      <c r="F40" s="49"/>
      <c r="G40" s="4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</row>
    <row r="41" spans="1:125">
      <c r="B41" s="5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</row>
    <row r="42" spans="1:125"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</row>
    <row r="43" spans="1:125">
      <c r="B43" s="51"/>
      <c r="D43" s="5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</row>
    <row r="44" spans="1:125"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</row>
    <row r="45" spans="1:125"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</row>
    <row r="46" spans="1:125"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</row>
    <row r="47" spans="1:125">
      <c r="B47" s="5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</row>
    <row r="48" spans="1:125"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</row>
    <row r="49" spans="8:125"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</row>
    <row r="50" spans="8:125"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</row>
    <row r="51" spans="8:125"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</row>
    <row r="52" spans="8:125"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</row>
    <row r="53" spans="8:125"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</row>
    <row r="54" spans="8:125"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</row>
    <row r="55" spans="8:125"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</row>
    <row r="56" spans="8:125"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</row>
    <row r="57" spans="8:125"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</row>
    <row r="58" spans="8:125"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</row>
    <row r="59" spans="8:125"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</row>
    <row r="60" spans="8:125"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</row>
    <row r="61" spans="8:125"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</row>
    <row r="62" spans="8:125"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</row>
    <row r="63" spans="8:125"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</row>
    <row r="64" spans="8:125"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</row>
    <row r="65" spans="8:125"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</row>
    <row r="66" spans="8:125"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</row>
    <row r="67" spans="8:125"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</row>
    <row r="68" spans="8:125"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</row>
    <row r="69" spans="8:125"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</row>
    <row r="70" spans="8:125"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</row>
    <row r="71" spans="8:125"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</row>
    <row r="72" spans="8:125"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</row>
    <row r="73" spans="8:125"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</row>
    <row r="74" spans="8:125"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</row>
    <row r="75" spans="8:125"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</row>
    <row r="76" spans="8:125"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</row>
    <row r="77" spans="8:125"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</row>
    <row r="78" spans="8:125"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</row>
    <row r="79" spans="8:125"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</row>
    <row r="80" spans="8:125"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</row>
    <row r="81" spans="8:125"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</row>
    <row r="82" spans="8:125"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</row>
    <row r="83" spans="8:125"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</row>
    <row r="84" spans="8:125"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</row>
    <row r="85" spans="8:125"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</row>
    <row r="86" spans="8:125"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</row>
    <row r="87" spans="8:125"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</row>
    <row r="88" spans="8:125"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</row>
    <row r="89" spans="8:125"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</row>
    <row r="90" spans="8:125"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</row>
    <row r="91" spans="8:125"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</row>
    <row r="92" spans="8:125"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</row>
    <row r="93" spans="8:125"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</row>
    <row r="94" spans="8:125"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</row>
    <row r="95" spans="8:125"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</row>
    <row r="96" spans="8:125"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</row>
    <row r="97" spans="8:125"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</row>
    <row r="98" spans="8:125"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</row>
    <row r="99" spans="8:125"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</row>
    <row r="100" spans="8:125"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</row>
    <row r="101" spans="8:125"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</row>
    <row r="102" spans="8:125"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</row>
    <row r="103" spans="8:125"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</row>
    <row r="104" spans="8:125"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</row>
    <row r="105" spans="8:125"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</row>
    <row r="106" spans="8:125"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</row>
    <row r="107" spans="8:125"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</row>
    <row r="108" spans="8:125"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</row>
    <row r="109" spans="8:125"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</row>
    <row r="110" spans="8:125"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</row>
    <row r="111" spans="8:125"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</row>
    <row r="112" spans="8:125"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</row>
    <row r="113" spans="8:125"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</row>
    <row r="114" spans="8:125"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</row>
    <row r="115" spans="8:125"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</row>
    <row r="116" spans="8:125"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</row>
    <row r="117" spans="8:125"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</row>
    <row r="118" spans="8:125"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</row>
    <row r="119" spans="8:125"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</row>
    <row r="120" spans="8:125"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</row>
    <row r="121" spans="8:125"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</row>
    <row r="122" spans="8:125"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</row>
    <row r="123" spans="8:125"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</row>
    <row r="124" spans="8:125"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</row>
    <row r="125" spans="8:125"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</row>
    <row r="126" spans="8:125"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</row>
    <row r="127" spans="8:125"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</row>
    <row r="128" spans="8:125"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</row>
    <row r="129" spans="8:125"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</row>
    <row r="130" spans="8:125"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</row>
    <row r="131" spans="8:125"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</row>
    <row r="132" spans="8:125"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</row>
    <row r="133" spans="8:125"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</row>
    <row r="134" spans="8:125"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</row>
    <row r="135" spans="8:125"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</row>
    <row r="136" spans="8:125"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</row>
    <row r="137" spans="8:125"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</row>
    <row r="138" spans="8:125"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</row>
    <row r="139" spans="8:125"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</row>
    <row r="140" spans="8:125"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</row>
    <row r="141" spans="8:125"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</row>
    <row r="142" spans="8:125"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</row>
    <row r="143" spans="8:125"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</row>
    <row r="144" spans="8:125"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</row>
    <row r="145" spans="8:125"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</row>
    <row r="146" spans="8:125"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</row>
    <row r="147" spans="8:125"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</row>
    <row r="148" spans="8:125"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</row>
    <row r="149" spans="8:125"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</row>
    <row r="150" spans="8:125"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</row>
    <row r="151" spans="8:125"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</row>
    <row r="152" spans="8:125"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</row>
    <row r="153" spans="8:125"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</row>
    <row r="154" spans="8:125"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</row>
    <row r="155" spans="8:125"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</row>
    <row r="156" spans="8:125"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</row>
    <row r="157" spans="8:125"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</row>
    <row r="158" spans="8:125"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</row>
    <row r="159" spans="8:125"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</row>
    <row r="160" spans="8:125"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</row>
    <row r="161" spans="8:125"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</row>
    <row r="162" spans="8:125"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</row>
    <row r="163" spans="8:125"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</row>
    <row r="164" spans="8:125"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</row>
    <row r="165" spans="8:125"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</row>
    <row r="166" spans="8:125"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</row>
    <row r="167" spans="8:125"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</row>
    <row r="168" spans="8:125"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</row>
    <row r="169" spans="8:125"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</row>
    <row r="170" spans="8:125"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</row>
    <row r="171" spans="8:125"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</row>
    <row r="172" spans="8:125"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</row>
    <row r="173" spans="8:125"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</row>
    <row r="174" spans="8:125"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</row>
    <row r="175" spans="8:125"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</row>
    <row r="176" spans="8:125"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</row>
    <row r="177" spans="8:125"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</row>
    <row r="178" spans="8:125"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</row>
    <row r="179" spans="8:125"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</row>
    <row r="180" spans="8:125"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</row>
    <row r="181" spans="8:125"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</row>
    <row r="182" spans="8:125"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</row>
    <row r="183" spans="8:125"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</row>
    <row r="184" spans="8:125"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</row>
    <row r="185" spans="8:125"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</row>
    <row r="186" spans="8:125"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</row>
    <row r="187" spans="8:125"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</row>
    <row r="188" spans="8:125"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</row>
    <row r="189" spans="8:125"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</row>
    <row r="190" spans="8:125"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</row>
    <row r="191" spans="8:125"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</row>
    <row r="192" spans="8:125"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</row>
    <row r="193" spans="8:125"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</row>
    <row r="194" spans="8:125"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</row>
    <row r="195" spans="8:125"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</row>
    <row r="196" spans="8:125"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</row>
    <row r="197" spans="8:125"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</row>
    <row r="198" spans="8:125"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</row>
    <row r="199" spans="8:125"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</row>
    <row r="200" spans="8:125"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</row>
    <row r="201" spans="8:125"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</row>
    <row r="202" spans="8:125"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</row>
    <row r="203" spans="8:125"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</row>
    <row r="204" spans="8:125"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</row>
    <row r="205" spans="8:125"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</row>
    <row r="206" spans="8:125"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</row>
    <row r="207" spans="8:125"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</row>
    <row r="208" spans="8:125"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</row>
    <row r="209" spans="8:125"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</row>
    <row r="210" spans="8:125"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</row>
    <row r="211" spans="8:125"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</row>
    <row r="212" spans="8:125"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</row>
    <row r="213" spans="8:125"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</row>
    <row r="214" spans="8:125"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</row>
    <row r="215" spans="8:125"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</row>
    <row r="216" spans="8:125"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</row>
    <row r="217" spans="8:125"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</row>
    <row r="218" spans="8:125"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</row>
    <row r="219" spans="8:125"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</row>
    <row r="220" spans="8:125"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</row>
    <row r="221" spans="8:125"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</row>
    <row r="222" spans="8:125"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</row>
    <row r="223" spans="8:125"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</row>
    <row r="224" spans="8:125"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</row>
    <row r="225" spans="8:125"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</row>
    <row r="226" spans="8:125"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</row>
    <row r="227" spans="8:125"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</row>
    <row r="228" spans="8:125"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</row>
    <row r="229" spans="8:125"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</row>
    <row r="230" spans="8:125"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</row>
    <row r="231" spans="8:125"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</row>
    <row r="232" spans="8:125"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</row>
    <row r="233" spans="8:125"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</row>
    <row r="234" spans="8:125"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</row>
    <row r="235" spans="8:125"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</row>
    <row r="236" spans="8:125"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</row>
    <row r="237" spans="8:125"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</row>
    <row r="238" spans="8:125"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</row>
    <row r="239" spans="8:125"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</row>
    <row r="240" spans="8:125"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</row>
    <row r="241" spans="8:125"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</row>
    <row r="242" spans="8:125"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</row>
    <row r="243" spans="8:125"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</row>
    <row r="244" spans="8:125"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</row>
    <row r="245" spans="8:125"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</row>
    <row r="246" spans="8:125"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</row>
    <row r="247" spans="8:125"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</row>
    <row r="248" spans="8:125"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</row>
    <row r="249" spans="8:125"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</row>
    <row r="250" spans="8:125"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</row>
    <row r="251" spans="8:125"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</row>
    <row r="252" spans="8:125"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</row>
    <row r="253" spans="8:125"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</row>
    <row r="254" spans="8:125"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</row>
    <row r="255" spans="8:125"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</row>
    <row r="256" spans="8:125"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</row>
    <row r="257" spans="8:125"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</row>
    <row r="258" spans="8:125"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</row>
    <row r="259" spans="8:125"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</row>
    <row r="260" spans="8:125"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</row>
    <row r="261" spans="8:125"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</row>
    <row r="262" spans="8:125"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</row>
    <row r="263" spans="8:125"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</row>
    <row r="264" spans="8:125"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</row>
    <row r="265" spans="8:125"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</row>
    <row r="266" spans="8:125"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</row>
    <row r="267" spans="8:125"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</row>
    <row r="268" spans="8:125"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</row>
    <row r="269" spans="8:125"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</row>
    <row r="270" spans="8:125"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</row>
    <row r="271" spans="8:125"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</row>
    <row r="272" spans="8:125"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</row>
    <row r="273" spans="8:125"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</row>
    <row r="274" spans="8:125"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</row>
    <row r="275" spans="8:125"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</row>
    <row r="276" spans="8:125"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</row>
    <row r="277" spans="8:125"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</row>
    <row r="278" spans="8:125"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</row>
    <row r="279" spans="8:125"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</row>
    <row r="280" spans="8:125"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</row>
    <row r="281" spans="8:125"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</row>
    <row r="282" spans="8:125"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</row>
    <row r="283" spans="8:125"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</row>
    <row r="284" spans="8:125"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</row>
    <row r="285" spans="8:125"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</row>
    <row r="286" spans="8:125"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</row>
    <row r="287" spans="8:125"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</row>
    <row r="288" spans="8:125"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</row>
    <row r="289" spans="8:125"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</row>
    <row r="290" spans="8:125"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</row>
    <row r="291" spans="8:125"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</row>
    <row r="292" spans="8:125"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</row>
    <row r="293" spans="8:125"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</row>
    <row r="294" spans="8:125"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</row>
    <row r="295" spans="8:125"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</row>
    <row r="296" spans="8:125"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</row>
    <row r="297" spans="8:125"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</row>
    <row r="298" spans="8:125"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</row>
    <row r="299" spans="8:125"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</row>
    <row r="300" spans="8:125"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</row>
    <row r="301" spans="8:125"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</row>
    <row r="302" spans="8:125"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</row>
    <row r="303" spans="8:125"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</row>
    <row r="304" spans="8:125"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</row>
    <row r="305" spans="8:125"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</row>
    <row r="306" spans="8:125"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</row>
    <row r="307" spans="8:125"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</row>
    <row r="308" spans="8:125"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</row>
    <row r="309" spans="8:125"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</row>
    <row r="310" spans="8:125"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</row>
    <row r="311" spans="8:125"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</row>
    <row r="312" spans="8:125"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</row>
    <row r="313" spans="8:125"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</row>
    <row r="314" spans="8:125"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</row>
    <row r="315" spans="8:125"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</row>
    <row r="316" spans="8:125"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</row>
    <row r="317" spans="8:125"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</row>
    <row r="318" spans="8:125"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</row>
    <row r="319" spans="8:125"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</row>
    <row r="320" spans="8:125"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</row>
    <row r="321" spans="8:125"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</row>
    <row r="322" spans="8:125"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</row>
    <row r="323" spans="8:125"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</row>
    <row r="324" spans="8:125"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</row>
    <row r="325" spans="8:125"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</row>
    <row r="326" spans="8:125"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</row>
    <row r="327" spans="8:125"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</row>
    <row r="328" spans="8:125"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</row>
    <row r="329" spans="8:125"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</row>
    <row r="330" spans="8:125"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</row>
    <row r="331" spans="8:125"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</row>
    <row r="332" spans="8:125"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</row>
    <row r="333" spans="8:125"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</row>
    <row r="334" spans="8:125"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</row>
    <row r="335" spans="8:125"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</row>
    <row r="336" spans="8:125"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</row>
    <row r="337" spans="8:125"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</row>
    <row r="338" spans="8:125"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</row>
    <row r="339" spans="8:125"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</row>
    <row r="340" spans="8:125"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</row>
    <row r="341" spans="8:125"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</row>
    <row r="342" spans="8:125"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</row>
    <row r="343" spans="8:125"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</row>
    <row r="344" spans="8:125"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</row>
    <row r="345" spans="8:125"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</row>
    <row r="346" spans="8:125"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</row>
    <row r="347" spans="8:125"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</row>
    <row r="348" spans="8:125"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</row>
    <row r="349" spans="8:125"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</row>
    <row r="350" spans="8:125"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</row>
    <row r="351" spans="8:125"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</row>
    <row r="352" spans="8:125"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</row>
    <row r="353" spans="8:125"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</row>
    <row r="354" spans="8:125"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</row>
    <row r="355" spans="8:125"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</row>
    <row r="356" spans="8:125"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</row>
    <row r="357" spans="8:125"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</row>
    <row r="358" spans="8:125"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</row>
    <row r="359" spans="8:125"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</row>
    <row r="360" spans="8:125"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</row>
    <row r="361" spans="8:125"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</row>
    <row r="362" spans="8:125"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</row>
    <row r="363" spans="8:125"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</row>
    <row r="364" spans="8:125"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</row>
    <row r="365" spans="8:125"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</row>
    <row r="366" spans="8:125"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</row>
    <row r="367" spans="8:125"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</row>
    <row r="368" spans="8:125"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</row>
    <row r="369" spans="8:125"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</row>
    <row r="370" spans="8:125"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</row>
    <row r="371" spans="8:125"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</row>
    <row r="372" spans="8:125"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</row>
    <row r="373" spans="8:125"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</row>
    <row r="374" spans="8:125"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</row>
    <row r="375" spans="8:125"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</row>
    <row r="376" spans="8:125"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</row>
    <row r="377" spans="8:125"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</row>
    <row r="378" spans="8:125"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</row>
    <row r="379" spans="8:125"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</row>
    <row r="380" spans="8:125"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</row>
    <row r="381" spans="8:125"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</row>
    <row r="382" spans="8:125"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</row>
    <row r="383" spans="8:125"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</row>
    <row r="384" spans="8:125"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</row>
    <row r="385" spans="8:125"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</row>
    <row r="386" spans="8:125"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</row>
    <row r="387" spans="8:125"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</row>
    <row r="388" spans="8:125"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</row>
    <row r="389" spans="8:125"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</row>
    <row r="390" spans="8:125"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</row>
    <row r="391" spans="8:125"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</row>
    <row r="392" spans="8:125"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</row>
    <row r="393" spans="8:125"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</row>
    <row r="394" spans="8:125"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</row>
    <row r="395" spans="8:125"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</row>
    <row r="396" spans="8:125"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</row>
    <row r="397" spans="8:125"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</row>
    <row r="398" spans="8:125"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</row>
    <row r="399" spans="8:125"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</row>
    <row r="400" spans="8:125"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</row>
    <row r="401" spans="8:125"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</row>
    <row r="402" spans="8:125"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</row>
    <row r="403" spans="8:125"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</row>
    <row r="404" spans="8:125"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</row>
    <row r="405" spans="8:125"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</row>
    <row r="406" spans="8:125"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</row>
    <row r="407" spans="8:125"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</row>
    <row r="408" spans="8:125"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</row>
    <row r="409" spans="8:125"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</row>
    <row r="410" spans="8:125"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</row>
    <row r="411" spans="8:125"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</row>
    <row r="412" spans="8:125"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</row>
    <row r="413" spans="8:125"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</row>
    <row r="414" spans="8:125"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</row>
    <row r="415" spans="8:125"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</row>
    <row r="416" spans="8:125"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</row>
    <row r="417" spans="8:125"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</row>
    <row r="418" spans="8:125"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</row>
    <row r="419" spans="8:125"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</row>
    <row r="420" spans="8:125"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</row>
    <row r="421" spans="8:125"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</row>
    <row r="422" spans="8:125"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</row>
    <row r="423" spans="8:125"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</row>
    <row r="424" spans="8:125"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</row>
    <row r="425" spans="8:125"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</row>
    <row r="426" spans="8:125"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</row>
    <row r="427" spans="8:125"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</row>
    <row r="428" spans="8:125"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</row>
    <row r="429" spans="8:125"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</row>
    <row r="430" spans="8:125"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</row>
    <row r="431" spans="8:125"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</row>
    <row r="432" spans="8:125"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</row>
    <row r="433" spans="8:125"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</row>
    <row r="434" spans="8:125"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</row>
    <row r="435" spans="8:125"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</row>
    <row r="436" spans="8:125"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</row>
    <row r="437" spans="8:125"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</row>
    <row r="438" spans="8:125"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</row>
    <row r="439" spans="8:125"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</row>
    <row r="440" spans="8:125"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</row>
    <row r="441" spans="8:125"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</row>
    <row r="442" spans="8:125"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</row>
    <row r="443" spans="8:125"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</row>
    <row r="444" spans="8:125"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</row>
    <row r="445" spans="8:125"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</row>
    <row r="446" spans="8:125"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</row>
    <row r="447" spans="8:125"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</row>
    <row r="448" spans="8:125"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</row>
    <row r="449" spans="8:125"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</row>
    <row r="450" spans="8:125"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</row>
    <row r="451" spans="8:125"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</row>
    <row r="452" spans="8:125"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</row>
    <row r="453" spans="8:125"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</row>
    <row r="454" spans="8:125"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</row>
    <row r="455" spans="8:125"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</row>
    <row r="456" spans="8:125"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</row>
    <row r="457" spans="8:125"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</row>
    <row r="458" spans="8:125"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</row>
    <row r="459" spans="8:125"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</row>
    <row r="460" spans="8:125"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</row>
    <row r="461" spans="8:125"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</row>
    <row r="462" spans="8:125"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</row>
    <row r="463" spans="8:125"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</row>
    <row r="464" spans="8:125"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</row>
    <row r="465" spans="8:125"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</row>
    <row r="466" spans="8:125"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</row>
    <row r="467" spans="8:125"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</row>
    <row r="468" spans="8:125"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</row>
    <row r="469" spans="8:125"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</row>
    <row r="470" spans="8:125"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</row>
    <row r="471" spans="8:125"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</row>
    <row r="472" spans="8:125"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</row>
    <row r="473" spans="8:125"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</row>
    <row r="474" spans="8:125"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</row>
    <row r="475" spans="8:125"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</row>
    <row r="476" spans="8:125"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</row>
    <row r="477" spans="8:125"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</row>
    <row r="478" spans="8:125"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</row>
    <row r="479" spans="8:125"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</row>
    <row r="480" spans="8:125"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</row>
    <row r="481" spans="8:125"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</row>
    <row r="482" spans="8:125"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</row>
    <row r="483" spans="8:125"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</row>
    <row r="484" spans="8:125"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</row>
    <row r="485" spans="8:125"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</row>
    <row r="486" spans="8:125"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</row>
    <row r="487" spans="8:125"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</row>
    <row r="488" spans="8:125"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</row>
    <row r="489" spans="8:125"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</row>
    <row r="490" spans="8:125"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</row>
    <row r="491" spans="8:125"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</row>
    <row r="492" spans="8:125"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</row>
    <row r="493" spans="8:125"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</row>
    <row r="494" spans="8:125"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</row>
    <row r="495" spans="8:125"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</row>
    <row r="496" spans="8:125"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</row>
    <row r="497" spans="8:125"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</row>
    <row r="498" spans="8:125"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</row>
    <row r="499" spans="8:125"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</row>
    <row r="500" spans="8:125"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</row>
    <row r="501" spans="8:125"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</row>
    <row r="502" spans="8:125"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</row>
    <row r="503" spans="8:125"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</row>
    <row r="504" spans="8:125"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</row>
    <row r="505" spans="8:125"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</row>
    <row r="506" spans="8:125"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</row>
    <row r="507" spans="8:125"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</row>
    <row r="508" spans="8:125"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</row>
    <row r="509" spans="8:125"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</row>
    <row r="510" spans="8:125"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</row>
    <row r="511" spans="8:125"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</row>
    <row r="512" spans="8:125"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</row>
    <row r="513" spans="8:125"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</row>
    <row r="514" spans="8:125"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</row>
    <row r="515" spans="8:125"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</row>
    <row r="516" spans="8:125"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</row>
    <row r="517" spans="8:125"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</row>
    <row r="518" spans="8:125"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</row>
    <row r="519" spans="8:125"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</row>
    <row r="520" spans="8:125"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</row>
    <row r="521" spans="8:125"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</row>
    <row r="522" spans="8:125"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</row>
    <row r="523" spans="8:125"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</row>
    <row r="524" spans="8:125"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</row>
    <row r="525" spans="8:125"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</row>
    <row r="526" spans="8:125"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</row>
    <row r="527" spans="8:125"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</row>
    <row r="528" spans="8:125"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</row>
    <row r="529" spans="8:125"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</row>
    <row r="530" spans="8:125"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</row>
    <row r="531" spans="8:125"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</row>
    <row r="532" spans="8:125"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</row>
    <row r="533" spans="8:125"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</row>
    <row r="534" spans="8:125"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</row>
    <row r="535" spans="8:125"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</row>
    <row r="536" spans="8:125"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</row>
    <row r="537" spans="8:125"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</row>
    <row r="538" spans="8:125"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</row>
    <row r="539" spans="8:125"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</row>
    <row r="540" spans="8:125"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</row>
    <row r="541" spans="8:125"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</row>
    <row r="542" spans="8:125"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</row>
    <row r="543" spans="8:125"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</row>
    <row r="544" spans="8:125"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</row>
    <row r="545" spans="8:125"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</row>
    <row r="546" spans="8:125"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</row>
    <row r="547" spans="8:125"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</row>
    <row r="548" spans="8:125"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</row>
    <row r="549" spans="8:125"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</row>
    <row r="550" spans="8:125"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</row>
    <row r="551" spans="8:125"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</row>
    <row r="552" spans="8:125"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</row>
    <row r="553" spans="8:125"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</row>
    <row r="554" spans="8:125"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</row>
    <row r="555" spans="8:125"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</row>
    <row r="556" spans="8:125"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</row>
    <row r="557" spans="8:125"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</row>
    <row r="558" spans="8:125"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</row>
    <row r="559" spans="8:125"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</row>
    <row r="560" spans="8:125"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</row>
    <row r="561" spans="8:125"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</row>
    <row r="562" spans="8:125"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</row>
    <row r="563" spans="8:125"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</row>
    <row r="564" spans="8:125"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</row>
    <row r="565" spans="8:125"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</row>
    <row r="566" spans="8:125"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</row>
    <row r="567" spans="8:125"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</row>
    <row r="568" spans="8:125"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</row>
    <row r="569" spans="8:125"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</row>
    <row r="570" spans="8:125"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</row>
    <row r="571" spans="8:125"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</row>
    <row r="572" spans="8:125"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</row>
    <row r="573" spans="8:125"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</row>
    <row r="574" spans="8:125"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</row>
    <row r="575" spans="8:125"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</row>
    <row r="576" spans="8:125"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</row>
    <row r="577" spans="8:125"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</row>
    <row r="578" spans="8:125"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</row>
    <row r="579" spans="8:125"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</row>
    <row r="580" spans="8:125"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</row>
    <row r="581" spans="8:125"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</row>
    <row r="582" spans="8:125"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</row>
    <row r="583" spans="8:125"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</row>
    <row r="584" spans="8:125"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</row>
    <row r="585" spans="8:125"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</row>
    <row r="586" spans="8:125"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</row>
    <row r="587" spans="8:125"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</row>
    <row r="588" spans="8:125"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</row>
    <row r="589" spans="8:125"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</row>
    <row r="590" spans="8:125"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</row>
    <row r="591" spans="8:125"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</row>
    <row r="592" spans="8:125"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</row>
    <row r="593" spans="8:125"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</row>
    <row r="594" spans="8:125"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</row>
    <row r="595" spans="8:125"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</row>
    <row r="596" spans="8:125"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</row>
    <row r="597" spans="8:125"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</row>
    <row r="598" spans="8:125"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</row>
    <row r="599" spans="8:125"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</row>
    <row r="600" spans="8:125"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</row>
    <row r="601" spans="8:125"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</row>
    <row r="602" spans="8:125"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</row>
    <row r="603" spans="8:125"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</row>
    <row r="604" spans="8:125"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</row>
    <row r="605" spans="8:125"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</row>
    <row r="606" spans="8:125"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</row>
    <row r="607" spans="8:125"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</row>
    <row r="608" spans="8:125"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</row>
    <row r="609" spans="8:125"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</row>
    <row r="610" spans="8:125"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</row>
    <row r="611" spans="8:125"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</row>
    <row r="612" spans="8:125"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</row>
    <row r="613" spans="8:125"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</row>
    <row r="614" spans="8:125"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</row>
    <row r="615" spans="8:125"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</row>
    <row r="616" spans="8:125"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</row>
    <row r="617" spans="8:125"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</row>
    <row r="618" spans="8:125"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</row>
    <row r="619" spans="8:125"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</row>
    <row r="620" spans="8:125"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</row>
    <row r="621" spans="8:125"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</row>
    <row r="622" spans="8:125"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</row>
    <row r="623" spans="8:125"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</row>
    <row r="624" spans="8:125"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</row>
    <row r="625" spans="8:125"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</row>
    <row r="626" spans="8:125"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</row>
    <row r="627" spans="8:125"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</row>
    <row r="628" spans="8:125"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</row>
    <row r="629" spans="8:125"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</row>
    <row r="630" spans="8:125"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</row>
    <row r="631" spans="8:125"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</row>
    <row r="632" spans="8:125"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</row>
    <row r="633" spans="8:125"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</row>
    <row r="634" spans="8:125"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</row>
    <row r="635" spans="8:125"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</row>
    <row r="636" spans="8:125"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</row>
    <row r="637" spans="8:125"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</row>
    <row r="638" spans="8:125"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</row>
    <row r="639" spans="8:125"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</row>
    <row r="640" spans="8:125"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</row>
    <row r="641" spans="8:125"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</row>
    <row r="642" spans="8:125"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</row>
    <row r="643" spans="8:125"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</row>
    <row r="644" spans="8:125"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</row>
    <row r="645" spans="8:125"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</row>
    <row r="646" spans="8:125"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</row>
    <row r="647" spans="8:125"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</row>
    <row r="648" spans="8:125"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</row>
    <row r="649" spans="8:125"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</row>
    <row r="650" spans="8:125"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</row>
    <row r="651" spans="8:125"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</row>
    <row r="652" spans="8:125"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</row>
    <row r="653" spans="8:125"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</row>
    <row r="654" spans="8:125"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</row>
    <row r="655" spans="8:125"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</row>
    <row r="656" spans="8:125"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</row>
    <row r="657" spans="8:125"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</row>
    <row r="658" spans="8:125"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</row>
    <row r="659" spans="8:125"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</row>
    <row r="660" spans="8:125"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</row>
    <row r="661" spans="8:125"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</row>
    <row r="662" spans="8:125"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</row>
    <row r="663" spans="8:125"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</row>
    <row r="664" spans="8:125"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</row>
    <row r="665" spans="8:125"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</row>
    <row r="666" spans="8:125"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</row>
    <row r="667" spans="8:125"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</row>
    <row r="668" spans="8:125"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</row>
    <row r="669" spans="8:125"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</row>
    <row r="670" spans="8:125"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</row>
    <row r="671" spans="8:125"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</row>
    <row r="672" spans="8:125"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</row>
    <row r="673" spans="8:125"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</row>
    <row r="674" spans="8:125"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</row>
    <row r="675" spans="8:125"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</row>
    <row r="676" spans="8:125"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</row>
    <row r="677" spans="8:125"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</row>
    <row r="678" spans="8:125"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</row>
    <row r="679" spans="8:125"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</row>
    <row r="680" spans="8:125"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</row>
    <row r="681" spans="8:125"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</row>
    <row r="682" spans="8:125"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</row>
    <row r="683" spans="8:125"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</row>
    <row r="684" spans="8:125"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</row>
    <row r="685" spans="8:125"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</row>
    <row r="686" spans="8:125"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</row>
    <row r="687" spans="8:125"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</row>
    <row r="688" spans="8:125"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</row>
    <row r="689" spans="8:125"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</row>
    <row r="690" spans="8:125"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</row>
    <row r="691" spans="8:125"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</row>
    <row r="692" spans="8:125"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</row>
    <row r="693" spans="8:125"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</row>
    <row r="694" spans="8:125"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</row>
    <row r="695" spans="8:125"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</row>
    <row r="696" spans="8:125"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</row>
    <row r="697" spans="8:125"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</row>
    <row r="698" spans="8:125"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</row>
    <row r="699" spans="8:125"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</row>
    <row r="700" spans="8:125"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</row>
    <row r="701" spans="8:125"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</row>
    <row r="702" spans="8:125"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</row>
    <row r="703" spans="8:125"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</row>
    <row r="704" spans="8:125"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</row>
    <row r="705" spans="8:125"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</row>
    <row r="706" spans="8:125"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</row>
    <row r="707" spans="8:125"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</row>
    <row r="708" spans="8:125"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</row>
    <row r="709" spans="8:125"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</row>
    <row r="710" spans="8:125"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</row>
    <row r="711" spans="8:125"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</row>
    <row r="712" spans="8:125"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</row>
    <row r="713" spans="8:125"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</row>
    <row r="714" spans="8:125"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</row>
    <row r="715" spans="8:125"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</row>
    <row r="716" spans="8:125"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</row>
    <row r="717" spans="8:125"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</row>
    <row r="718" spans="8:125"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</row>
    <row r="719" spans="8:125"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</row>
    <row r="720" spans="8:125"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</row>
    <row r="721" spans="8:125"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</row>
    <row r="722" spans="8:125"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</row>
    <row r="723" spans="8:125"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</row>
    <row r="724" spans="8:125"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</row>
    <row r="725" spans="8:125"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</row>
    <row r="726" spans="8:125"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</row>
    <row r="727" spans="8:125"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</row>
    <row r="728" spans="8:125"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</row>
    <row r="729" spans="8:125"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</row>
    <row r="730" spans="8:125"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</row>
    <row r="731" spans="8:125"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</row>
    <row r="732" spans="8:125"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</row>
    <row r="733" spans="8:125"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</row>
    <row r="734" spans="8:125"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</row>
    <row r="735" spans="8:125"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</row>
    <row r="736" spans="8:125"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</row>
    <row r="737" spans="8:125"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</row>
    <row r="738" spans="8:125"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</row>
    <row r="739" spans="8:125"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</row>
    <row r="740" spans="8:125"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</row>
    <row r="741" spans="8:125"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</row>
    <row r="742" spans="8:125"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</row>
    <row r="743" spans="8:125"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</row>
    <row r="744" spans="8:125"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</row>
    <row r="745" spans="8:125"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</row>
    <row r="746" spans="8:125"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</row>
    <row r="747" spans="8:125"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</row>
    <row r="748" spans="8:125"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</row>
    <row r="749" spans="8:125"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</row>
    <row r="750" spans="8:125"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</row>
    <row r="751" spans="8:125"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</row>
    <row r="752" spans="8:125"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</row>
    <row r="753" spans="8:125"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</row>
    <row r="754" spans="8:125"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</row>
    <row r="755" spans="8:125"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</row>
    <row r="756" spans="8:125"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</row>
    <row r="757" spans="8:125"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</row>
    <row r="758" spans="8:125"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</row>
    <row r="759" spans="8:125"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</row>
    <row r="760" spans="8:125"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</row>
    <row r="761" spans="8:125"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</row>
    <row r="762" spans="8:125"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</row>
    <row r="763" spans="8:125"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</row>
    <row r="764" spans="8:125"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</row>
    <row r="765" spans="8:125"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</row>
    <row r="766" spans="8:125"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</row>
    <row r="767" spans="8:125"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</row>
    <row r="768" spans="8:125"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</row>
    <row r="769" spans="8:125"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</row>
    <row r="770" spans="8:125"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</row>
    <row r="771" spans="8:125"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</row>
    <row r="772" spans="8:125"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</row>
    <row r="773" spans="8:125"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</row>
    <row r="774" spans="8:125"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</row>
    <row r="775" spans="8:125"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</row>
    <row r="776" spans="8:125"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</row>
    <row r="777" spans="8:125"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</row>
    <row r="778" spans="8:125"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</row>
    <row r="779" spans="8:125"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</row>
    <row r="780" spans="8:125"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</row>
    <row r="781" spans="8:125"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</row>
    <row r="782" spans="8:125"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</row>
    <row r="783" spans="8:125"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</row>
    <row r="784" spans="8:125"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</row>
    <row r="785" spans="8:125"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</row>
    <row r="786" spans="8:125"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</row>
    <row r="787" spans="8:125"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</row>
    <row r="788" spans="8:125"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</row>
    <row r="789" spans="8:125"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</row>
    <row r="790" spans="8:125"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</row>
    <row r="791" spans="8:125"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</row>
    <row r="792" spans="8:125"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</row>
    <row r="793" spans="8:125"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</row>
    <row r="794" spans="8:125"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</row>
    <row r="795" spans="8:125"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</row>
    <row r="796" spans="8:125"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</row>
    <row r="797" spans="8:125"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</row>
    <row r="798" spans="8:125"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</row>
    <row r="799" spans="8:125"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</row>
    <row r="800" spans="8:125"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</row>
    <row r="801" spans="8:125"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</row>
    <row r="802" spans="8:125"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</row>
    <row r="803" spans="8:125"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</row>
    <row r="804" spans="8:125"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</row>
    <row r="805" spans="8:125"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</row>
    <row r="806" spans="8:125"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</row>
    <row r="807" spans="8:125"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</row>
    <row r="808" spans="8:125"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</row>
    <row r="809" spans="8:125"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</row>
    <row r="810" spans="8:125"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</row>
    <row r="811" spans="8:125"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</row>
    <row r="812" spans="8:125"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</row>
    <row r="813" spans="8:125"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</row>
    <row r="814" spans="8:125"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</row>
    <row r="815" spans="8:125"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</row>
    <row r="816" spans="8:125"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</row>
    <row r="817" spans="8:125"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</row>
    <row r="818" spans="8:125"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</row>
    <row r="819" spans="8:125"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</row>
    <row r="820" spans="8:125"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</row>
    <row r="821" spans="8:125"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</row>
    <row r="822" spans="8:125"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</row>
    <row r="823" spans="8:125"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</row>
    <row r="824" spans="8:125"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</row>
    <row r="825" spans="8:125"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</row>
    <row r="826" spans="8:125"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</row>
    <row r="827" spans="8:125"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</row>
    <row r="828" spans="8:125"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</row>
    <row r="829" spans="8:125"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</row>
    <row r="830" spans="8:125"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</row>
    <row r="831" spans="8:125"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</row>
    <row r="832" spans="8:125"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</row>
    <row r="833" spans="8:125"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</row>
    <row r="834" spans="8:125"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</row>
    <row r="835" spans="8:125"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</row>
    <row r="836" spans="8:125"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</row>
    <row r="837" spans="8:125"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</row>
    <row r="838" spans="8:125"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</row>
    <row r="839" spans="8:125"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</row>
    <row r="840" spans="8:125"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</row>
    <row r="841" spans="8:125"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</row>
    <row r="842" spans="8:125"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</row>
    <row r="843" spans="8:125"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</row>
    <row r="844" spans="8:125"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</row>
    <row r="845" spans="8:125"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</row>
    <row r="846" spans="8:125"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</row>
    <row r="847" spans="8:125"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</row>
    <row r="848" spans="8:125"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</row>
    <row r="849" spans="8:125"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</row>
    <row r="850" spans="8:125"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</row>
    <row r="851" spans="8:125"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</row>
    <row r="852" spans="8:125"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</row>
    <row r="853" spans="8:125"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</row>
    <row r="854" spans="8:125"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</row>
    <row r="855" spans="8:125"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</row>
    <row r="856" spans="8:125"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</row>
    <row r="857" spans="8:125"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</row>
    <row r="858" spans="8:125"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</row>
    <row r="859" spans="8:125"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</row>
    <row r="860" spans="8:125"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</row>
    <row r="861" spans="8:125"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</row>
    <row r="862" spans="8:125"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</row>
    <row r="863" spans="8:125"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</row>
    <row r="864" spans="8:125"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</row>
    <row r="865" spans="8:125"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</row>
    <row r="866" spans="8:125"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</row>
    <row r="867" spans="8:125"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</row>
    <row r="868" spans="8:125"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</row>
    <row r="869" spans="8:125"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</row>
    <row r="870" spans="8:125"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</row>
    <row r="871" spans="8:125"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</row>
    <row r="872" spans="8:125"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</row>
    <row r="873" spans="8:125"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</row>
    <row r="874" spans="8:125"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</row>
    <row r="875" spans="8:125"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</row>
    <row r="876" spans="8:125"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</row>
    <row r="877" spans="8:125"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</row>
    <row r="878" spans="8:125"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</row>
    <row r="879" spans="8:125"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</row>
    <row r="880" spans="8:125"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</row>
    <row r="881" spans="8:125"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</row>
    <row r="882" spans="8:125"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</row>
    <row r="883" spans="8:125"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</row>
    <row r="884" spans="8:125"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</row>
    <row r="885" spans="8:125"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</row>
    <row r="886" spans="8:125"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</row>
    <row r="887" spans="8:125"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</row>
    <row r="888" spans="8:125"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</row>
    <row r="889" spans="8:125"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</row>
    <row r="890" spans="8:125"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</row>
    <row r="891" spans="8:125"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</row>
    <row r="892" spans="8:125"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</row>
    <row r="893" spans="8:125"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</row>
    <row r="894" spans="8:125"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</row>
    <row r="895" spans="8:125"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</row>
    <row r="896" spans="8:125"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</row>
    <row r="897" spans="8:125"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</row>
    <row r="898" spans="8:125"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</row>
    <row r="899" spans="8:125"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</row>
    <row r="900" spans="8:125"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</row>
    <row r="901" spans="8:125"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</row>
    <row r="902" spans="8:125"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</row>
    <row r="903" spans="8:125"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</row>
    <row r="904" spans="8:125"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</row>
    <row r="905" spans="8:125"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</row>
    <row r="906" spans="8:125"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</row>
    <row r="907" spans="8:125"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</row>
    <row r="908" spans="8:125"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</row>
    <row r="909" spans="8:125"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</row>
    <row r="910" spans="8:125"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</row>
    <row r="911" spans="8:125"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</row>
    <row r="912" spans="8:125"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</row>
    <row r="913" spans="8:125"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</row>
    <row r="914" spans="8:125"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</row>
    <row r="915" spans="8:125"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</row>
    <row r="916" spans="8:125"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</row>
    <row r="917" spans="8:125"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</row>
    <row r="918" spans="8:125"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</row>
    <row r="919" spans="8:125"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</row>
    <row r="920" spans="8:125"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</row>
    <row r="921" spans="8:125"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</row>
    <row r="922" spans="8:125"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</row>
    <row r="923" spans="8:125"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</row>
    <row r="924" spans="8:125"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</row>
    <row r="925" spans="8:125"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</row>
    <row r="926" spans="8:125"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</row>
    <row r="927" spans="8:125"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</row>
    <row r="928" spans="8:125"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</row>
    <row r="929" spans="8:125"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</row>
    <row r="930" spans="8:125"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</row>
    <row r="931" spans="8:125"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</row>
    <row r="932" spans="8:125"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</row>
    <row r="933" spans="8:125"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</row>
    <row r="934" spans="8:125"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</row>
    <row r="935" spans="8:125"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</row>
    <row r="936" spans="8:125"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</row>
    <row r="937" spans="8:125"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</row>
    <row r="938" spans="8:125"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</row>
    <row r="939" spans="8:125"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</row>
    <row r="940" spans="8:125"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</row>
    <row r="941" spans="8:125"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</row>
    <row r="942" spans="8:125"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</row>
    <row r="943" spans="8:125"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</row>
    <row r="944" spans="8:125"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</row>
    <row r="945" spans="8:125"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</row>
    <row r="946" spans="8:125"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</row>
    <row r="947" spans="8:125"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</row>
    <row r="948" spans="8:125"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</row>
    <row r="949" spans="8:125"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</row>
    <row r="950" spans="8:125"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</row>
    <row r="951" spans="8:125"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</row>
    <row r="952" spans="8:125"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</row>
    <row r="953" spans="8:125"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</row>
    <row r="954" spans="8:125"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</row>
    <row r="955" spans="8:125"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</row>
    <row r="956" spans="8:125"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</row>
    <row r="957" spans="8:125"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</row>
    <row r="958" spans="8:125"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</row>
    <row r="959" spans="8:125"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</row>
    <row r="960" spans="8:125"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</row>
    <row r="961" spans="8:125"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</row>
    <row r="962" spans="8:125"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</row>
    <row r="963" spans="8:125"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</row>
    <row r="964" spans="8:125"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</row>
    <row r="965" spans="8:125"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</row>
    <row r="966" spans="8:125"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</row>
    <row r="967" spans="8:125"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</row>
    <row r="968" spans="8:125"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</row>
    <row r="969" spans="8:125"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</row>
    <row r="970" spans="8:125"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</row>
    <row r="971" spans="8:125"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</row>
    <row r="972" spans="8:125"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</row>
    <row r="973" spans="8:125"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</row>
    <row r="974" spans="8:125"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</row>
    <row r="975" spans="8:125"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</row>
    <row r="976" spans="8:125"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</row>
    <row r="977" spans="8:125"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</row>
    <row r="978" spans="8:125"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</row>
    <row r="979" spans="8:125"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</row>
    <row r="980" spans="8:125"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</row>
    <row r="981" spans="8:125"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</row>
    <row r="982" spans="8:125"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</row>
    <row r="983" spans="8:125"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</row>
    <row r="984" spans="8:125"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</row>
    <row r="985" spans="8:125"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</row>
    <row r="986" spans="8:125"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</row>
    <row r="987" spans="8:125"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</row>
    <row r="988" spans="8:125"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</row>
    <row r="989" spans="8:125"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</row>
    <row r="990" spans="8:125"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</row>
    <row r="991" spans="8:125"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</row>
    <row r="992" spans="8:125"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</row>
    <row r="993" spans="8:125"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</row>
    <row r="994" spans="8:125"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</row>
    <row r="995" spans="8:125"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</row>
    <row r="996" spans="8:125"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</row>
    <row r="997" spans="8:125"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</row>
    <row r="998" spans="8:125"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</row>
    <row r="999" spans="8:125"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</row>
    <row r="1000" spans="8:125"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</row>
    <row r="1001" spans="8:125"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</row>
    <row r="1002" spans="8:125"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</row>
    <row r="1003" spans="8:125"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</row>
    <row r="1004" spans="8:125"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</row>
    <row r="1005" spans="8:125"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</row>
    <row r="1006" spans="8:125"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</row>
    <row r="1007" spans="8:125"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</row>
    <row r="1008" spans="8:125"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</row>
    <row r="1009" spans="8:125"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</row>
    <row r="1010" spans="8:125"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</row>
    <row r="1011" spans="8:125"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</row>
    <row r="1012" spans="8:125"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</row>
    <row r="1013" spans="8:125"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</row>
    <row r="1014" spans="8:125"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</row>
    <row r="1015" spans="8:125"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</row>
    <row r="1016" spans="8:125"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</row>
    <row r="1017" spans="8:125"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</row>
    <row r="1018" spans="8:125"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</row>
    <row r="1019" spans="8:125"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</row>
    <row r="1020" spans="8:125"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</row>
    <row r="1021" spans="8:125"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</row>
    <row r="1022" spans="8:125"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</row>
    <row r="1023" spans="8:125"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</row>
    <row r="1024" spans="8:125"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</row>
    <row r="1025" spans="8:125"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</row>
    <row r="1026" spans="8:125"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</row>
    <row r="1027" spans="8:125"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</row>
    <row r="1028" spans="8:125"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</row>
    <row r="1029" spans="8:125"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</row>
    <row r="1030" spans="8:125"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</row>
    <row r="1031" spans="8:125"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</row>
    <row r="1032" spans="8:125"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</row>
    <row r="1033" spans="8:125"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</row>
    <row r="1034" spans="8:125"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</row>
    <row r="1035" spans="8:125"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</row>
    <row r="1036" spans="8:125"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</row>
    <row r="1037" spans="8:125"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</row>
    <row r="1038" spans="8:125"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</row>
    <row r="1039" spans="8:125"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</row>
    <row r="1040" spans="8:125"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</row>
    <row r="1041" spans="8:125"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</row>
    <row r="1042" spans="8:125"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</row>
    <row r="1043" spans="8:125"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</row>
    <row r="1044" spans="8:125"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</row>
    <row r="1045" spans="8:125"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</row>
    <row r="1046" spans="8:125"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</row>
    <row r="1047" spans="8:125"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</row>
    <row r="1048" spans="8:125"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</row>
    <row r="1049" spans="8:125"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</row>
    <row r="1050" spans="8:125"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</row>
    <row r="1051" spans="8:125"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</row>
    <row r="1052" spans="8:125"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</row>
    <row r="1053" spans="8:125"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</row>
    <row r="1054" spans="8:125"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</row>
    <row r="1055" spans="8:125"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</row>
    <row r="1056" spans="8:125"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</row>
    <row r="1057" spans="8:125"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</row>
    <row r="1058" spans="8:125"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</row>
    <row r="1059" spans="8:125"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</row>
    <row r="1060" spans="8:125"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</row>
    <row r="1061" spans="8:125"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</row>
    <row r="1062" spans="8:125"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</row>
    <row r="1063" spans="8:125"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</row>
    <row r="1064" spans="8:125"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</row>
    <row r="1065" spans="8:125"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</row>
    <row r="1066" spans="8:125"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</row>
    <row r="1067" spans="8:125"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</row>
    <row r="1068" spans="8:125"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</row>
    <row r="1069" spans="8:125"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</row>
    <row r="1070" spans="8:125"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</row>
    <row r="1071" spans="8:125"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</row>
    <row r="1072" spans="8:125"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</row>
    <row r="1073" spans="8:125"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</row>
    <row r="1074" spans="8:125"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</row>
    <row r="1075" spans="8:125"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</row>
    <row r="1076" spans="8:125"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</row>
    <row r="1077" spans="8:125"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</row>
    <row r="1078" spans="8:125"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</row>
    <row r="1079" spans="8:125"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</row>
    <row r="1080" spans="8:125"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</row>
    <row r="1081" spans="8:125"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</row>
    <row r="1082" spans="8:125"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</row>
    <row r="1083" spans="8:125"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</row>
    <row r="1084" spans="8:125"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</row>
    <row r="1085" spans="8:125"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</row>
    <row r="1086" spans="8:125"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</row>
    <row r="1087" spans="8:125"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</row>
    <row r="1088" spans="8:125"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</row>
    <row r="1089" spans="8:125"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</row>
    <row r="1090" spans="8:125"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</row>
    <row r="1091" spans="8:125"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</row>
    <row r="1092" spans="8:125"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</row>
    <row r="1093" spans="8:125"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</row>
    <row r="1094" spans="8:125"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</row>
    <row r="1095" spans="8:125"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</row>
    <row r="1096" spans="8:125"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</row>
    <row r="1097" spans="8:125"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</row>
    <row r="1098" spans="8:125"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</row>
    <row r="1099" spans="8:125"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</row>
    <row r="1100" spans="8:125"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</row>
    <row r="1101" spans="8:125"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</row>
    <row r="1102" spans="8:125"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</row>
    <row r="1103" spans="8:125"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</row>
    <row r="1104" spans="8:125"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</row>
    <row r="1105" spans="8:125"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</row>
    <row r="1106" spans="8:125"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</row>
    <row r="1107" spans="8:125"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</row>
    <row r="1108" spans="8:125"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</row>
    <row r="1109" spans="8:125"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</row>
    <row r="1110" spans="8:125"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</row>
    <row r="1111" spans="8:125"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</row>
    <row r="1112" spans="8:125"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</row>
    <row r="1113" spans="8:125"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</row>
    <row r="1114" spans="8:125"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</row>
    <row r="1115" spans="8:125"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</row>
    <row r="1116" spans="8:125"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</row>
    <row r="1117" spans="8:125"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</row>
    <row r="1118" spans="8:125"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</row>
    <row r="1119" spans="8:125"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</row>
    <row r="1120" spans="8:125"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</row>
    <row r="1121" spans="8:125"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</row>
    <row r="1122" spans="8:125"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</row>
    <row r="1123" spans="8:125"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</row>
    <row r="1124" spans="8:125"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</row>
    <row r="1125" spans="8:125"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</row>
    <row r="1126" spans="8:125"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</row>
    <row r="1127" spans="8:125"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</row>
    <row r="1128" spans="8:125"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</row>
    <row r="1129" spans="8:125"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</row>
    <row r="1130" spans="8:125"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</row>
    <row r="1131" spans="8:125"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</row>
    <row r="1132" spans="8:125"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</row>
    <row r="1133" spans="8:125"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</row>
    <row r="1134" spans="8:125"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</row>
    <row r="1135" spans="8:125"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</row>
    <row r="1136" spans="8:125"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</row>
    <row r="1137" spans="8:125"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</row>
    <row r="1138" spans="8:125"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</row>
    <row r="1139" spans="8:125"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</row>
    <row r="1140" spans="8:125"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</row>
    <row r="1141" spans="8:125"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</row>
    <row r="1142" spans="8:125"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</row>
    <row r="1143" spans="8:125"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</row>
    <row r="1144" spans="8:125"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</row>
    <row r="1145" spans="8:125"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</row>
    <row r="1146" spans="8:125"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</row>
    <row r="1147" spans="8:125"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</row>
    <row r="1148" spans="8:125"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</row>
    <row r="1149" spans="8:125"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</row>
    <row r="1150" spans="8:125"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</row>
    <row r="1151" spans="8:125"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</row>
    <row r="1152" spans="8:125"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</row>
    <row r="1153" spans="8:125"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</row>
    <row r="1154" spans="8:125"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</row>
    <row r="1155" spans="8:125"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</row>
    <row r="1156" spans="8:125"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</row>
    <row r="1157" spans="8:125"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</row>
    <row r="1158" spans="8:125"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</row>
    <row r="1159" spans="8:125"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</row>
    <row r="1160" spans="8:125"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</row>
    <row r="1161" spans="8:125"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</row>
    <row r="1162" spans="8:125"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</row>
    <row r="1163" spans="8:125"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</row>
    <row r="1164" spans="8:125"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</row>
    <row r="1165" spans="8:125"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</row>
    <row r="1166" spans="8:125"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</row>
    <row r="1167" spans="8:125"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</row>
    <row r="1168" spans="8:125"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</row>
    <row r="1169" spans="8:125"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</row>
    <row r="1170" spans="8:125"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</row>
    <row r="1171" spans="8:125"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</row>
    <row r="1172" spans="8:125"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</row>
    <row r="1173" spans="8:125"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</row>
    <row r="1174" spans="8:125"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</row>
    <row r="1175" spans="8:125"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</row>
    <row r="1176" spans="8:125"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</row>
    <row r="1177" spans="8:125"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</row>
    <row r="1178" spans="8:125"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</row>
    <row r="1179" spans="8:125"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</row>
    <row r="1180" spans="8:125"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</row>
    <row r="1181" spans="8:125"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</row>
    <row r="1182" spans="8:125"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</row>
    <row r="1183" spans="8:125"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</row>
    <row r="1184" spans="8:125"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</row>
    <row r="1185" spans="8:125"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</row>
    <row r="1186" spans="8:125"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</row>
    <row r="1187" spans="8:125"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</row>
    <row r="1188" spans="8:125"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</row>
    <row r="1189" spans="8:125"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</row>
    <row r="1190" spans="8:125"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</row>
    <row r="1191" spans="8:125"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</row>
    <row r="1192" spans="8:125"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</row>
    <row r="1193" spans="8:125"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</row>
    <row r="1194" spans="8:125"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</row>
    <row r="1195" spans="8:125"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</row>
    <row r="1196" spans="8:125"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</row>
    <row r="1197" spans="8:125"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</row>
    <row r="1198" spans="8:125"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</row>
    <row r="1199" spans="8:125"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</row>
    <row r="1200" spans="8:125"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</row>
  </sheetData>
  <mergeCells count="12">
    <mergeCell ref="C9:D9"/>
    <mergeCell ref="E9:F9"/>
    <mergeCell ref="A39:C39"/>
    <mergeCell ref="A40:B40"/>
    <mergeCell ref="A3:G3"/>
    <mergeCell ref="A4:G4"/>
    <mergeCell ref="A5:G5"/>
    <mergeCell ref="A6:G6"/>
    <mergeCell ref="A8:A10"/>
    <mergeCell ref="B8:D8"/>
    <mergeCell ref="E8:G8"/>
    <mergeCell ref="B9:B10"/>
  </mergeCells>
  <pageMargins left="0.74803149606299213" right="0.74803149606299213" top="0.98425196850393704" bottom="0.98425196850393704" header="0" footer="0"/>
  <pageSetup scale="8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16"/>
  <sheetViews>
    <sheetView showGridLines="0" workbookViewId="0">
      <selection activeCell="H1" sqref="H1:J1048576"/>
    </sheetView>
  </sheetViews>
  <sheetFormatPr baseColWidth="10" defaultRowHeight="15"/>
  <cols>
    <col min="1" max="1" width="29.85546875" customWidth="1"/>
    <col min="2" max="2" width="11.7109375" bestFit="1" customWidth="1"/>
    <col min="4" max="4" width="11.7109375" bestFit="1" customWidth="1"/>
  </cols>
  <sheetData>
    <row r="1" spans="1:9">
      <c r="A1" s="1086" t="s">
        <v>171</v>
      </c>
      <c r="B1" s="1086"/>
      <c r="C1" s="1086"/>
      <c r="D1" s="1086"/>
      <c r="E1" s="1086"/>
      <c r="F1" s="1086"/>
      <c r="G1" s="1086"/>
    </row>
    <row r="2" spans="1:9">
      <c r="A2" s="1086" t="s">
        <v>1</v>
      </c>
      <c r="B2" s="1086"/>
      <c r="C2" s="1086"/>
      <c r="D2" s="1086"/>
      <c r="E2" s="1086"/>
      <c r="F2" s="1086"/>
      <c r="G2" s="1086"/>
    </row>
    <row r="3" spans="1:9">
      <c r="A3" s="1087" t="s">
        <v>50</v>
      </c>
      <c r="B3" s="1087"/>
      <c r="C3" s="1087"/>
      <c r="D3" s="1087"/>
      <c r="E3" s="1087"/>
      <c r="F3" s="1087"/>
      <c r="G3" s="1087"/>
    </row>
    <row r="4" spans="1:9">
      <c r="A4" s="3"/>
      <c r="B4" s="4"/>
      <c r="C4" s="4"/>
      <c r="D4" s="4"/>
      <c r="E4" s="4"/>
      <c r="F4" s="4"/>
      <c r="G4" s="4"/>
    </row>
    <row r="5" spans="1:9">
      <c r="A5" s="1088" t="s">
        <v>3</v>
      </c>
      <c r="B5" s="1091" t="s">
        <v>4</v>
      </c>
      <c r="C5" s="1092"/>
      <c r="D5" s="1082"/>
      <c r="E5" s="1083" t="s">
        <v>5</v>
      </c>
      <c r="F5" s="1092"/>
      <c r="G5" s="1093"/>
    </row>
    <row r="6" spans="1:9" ht="15" customHeight="1">
      <c r="A6" s="1089"/>
      <c r="B6" s="1094" t="s">
        <v>6</v>
      </c>
      <c r="C6" s="1081" t="s">
        <v>7</v>
      </c>
      <c r="D6" s="1082"/>
      <c r="E6" s="1083" t="s">
        <v>8</v>
      </c>
      <c r="F6" s="1082"/>
      <c r="G6" s="5">
        <v>2014</v>
      </c>
    </row>
    <row r="7" spans="1:9">
      <c r="A7" s="1090"/>
      <c r="B7" s="1095"/>
      <c r="C7" s="6" t="s">
        <v>9</v>
      </c>
      <c r="D7" s="7" t="s">
        <v>10</v>
      </c>
      <c r="E7" s="7" t="s">
        <v>11</v>
      </c>
      <c r="F7" s="6" t="s">
        <v>12</v>
      </c>
      <c r="G7" s="8" t="s">
        <v>13</v>
      </c>
    </row>
    <row r="8" spans="1:9">
      <c r="A8" s="46" t="s">
        <v>152</v>
      </c>
      <c r="B8" s="231">
        <v>15526106608</v>
      </c>
      <c r="C8" s="231">
        <v>15260633331</v>
      </c>
      <c r="D8" s="231">
        <v>15146145728</v>
      </c>
      <c r="E8" s="231">
        <v>-114487603</v>
      </c>
      <c r="F8" s="232">
        <v>-0.75021527951551548</v>
      </c>
      <c r="G8" s="12">
        <v>-4.5565391240789239</v>
      </c>
      <c r="H8" s="13"/>
      <c r="I8" s="2"/>
    </row>
    <row r="9" spans="1:9">
      <c r="A9" s="41" t="s">
        <v>153</v>
      </c>
      <c r="B9" s="234">
        <v>12883514153</v>
      </c>
      <c r="C9" s="234">
        <v>12733784784</v>
      </c>
      <c r="D9" s="235">
        <v>12506351945</v>
      </c>
      <c r="E9" s="234">
        <v>-227432839</v>
      </c>
      <c r="F9" s="236">
        <v>-1.7860584489049103</v>
      </c>
      <c r="G9" s="27">
        <v>-5.0263959347707896</v>
      </c>
      <c r="H9" s="13"/>
      <c r="I9" s="2"/>
    </row>
    <row r="10" spans="1:9">
      <c r="A10" s="41" t="s">
        <v>154</v>
      </c>
      <c r="B10" s="234">
        <v>1202026913</v>
      </c>
      <c r="C10" s="234">
        <v>1180652469</v>
      </c>
      <c r="D10" s="235">
        <v>1189129468</v>
      </c>
      <c r="E10" s="234">
        <v>8476999</v>
      </c>
      <c r="F10" s="236">
        <v>0.71799273897931926</v>
      </c>
      <c r="G10" s="27">
        <v>-3.2119897544069289</v>
      </c>
      <c r="H10" s="13"/>
      <c r="I10" s="2"/>
    </row>
    <row r="11" spans="1:9">
      <c r="A11" s="41" t="s">
        <v>155</v>
      </c>
      <c r="B11" s="234">
        <v>192517867</v>
      </c>
      <c r="C11" s="234">
        <v>200689500</v>
      </c>
      <c r="D11" s="235">
        <v>213935624</v>
      </c>
      <c r="E11" s="234">
        <v>13246124</v>
      </c>
      <c r="F11" s="236">
        <v>6.6003074401002522</v>
      </c>
      <c r="G11" s="27">
        <v>8.7223118600275598</v>
      </c>
      <c r="H11" s="13"/>
    </row>
    <row r="12" spans="1:9">
      <c r="A12" s="41" t="s">
        <v>156</v>
      </c>
      <c r="B12" s="234">
        <v>704409562</v>
      </c>
      <c r="C12" s="234">
        <v>653040686</v>
      </c>
      <c r="D12" s="235">
        <v>674261512</v>
      </c>
      <c r="E12" s="234">
        <v>21220826</v>
      </c>
      <c r="F12" s="236">
        <v>3.2495411778983652</v>
      </c>
      <c r="G12" s="27">
        <v>-6.3495778996306171</v>
      </c>
      <c r="H12" s="13"/>
    </row>
    <row r="13" spans="1:9">
      <c r="A13" s="41" t="s">
        <v>157</v>
      </c>
      <c r="B13" s="237">
        <v>543638113</v>
      </c>
      <c r="C13" s="234">
        <v>492465892</v>
      </c>
      <c r="D13" s="235">
        <v>562467179</v>
      </c>
      <c r="E13" s="234">
        <v>70001287</v>
      </c>
      <c r="F13" s="238">
        <v>14.214443708113691</v>
      </c>
      <c r="G13" s="255">
        <v>1.226425421480144</v>
      </c>
      <c r="H13" s="13"/>
    </row>
    <row r="14" spans="1:9">
      <c r="A14" s="246"/>
      <c r="B14" s="247"/>
      <c r="C14" s="247"/>
      <c r="D14" s="247"/>
      <c r="E14" s="247"/>
      <c r="F14" s="248"/>
      <c r="G14" s="249"/>
    </row>
    <row r="15" spans="1:9">
      <c r="A15" s="123" t="s">
        <v>33</v>
      </c>
      <c r="B15" s="123"/>
      <c r="C15" s="123"/>
      <c r="D15" s="124"/>
      <c r="E15" s="124"/>
      <c r="F15" s="124"/>
      <c r="G15" s="250"/>
    </row>
    <row r="16" spans="1:9">
      <c r="A16" s="125"/>
      <c r="B16" s="125"/>
      <c r="C16" s="3"/>
      <c r="D16" s="3"/>
      <c r="E16" s="3"/>
      <c r="F16" s="3"/>
      <c r="G16" s="3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0866141732283472" right="0.70866141732283472" top="0.74803149606299213" bottom="0.74803149606299213" header="0.31496062992125984" footer="0.31496062992125984"/>
  <pageSetup scale="90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21"/>
  <sheetViews>
    <sheetView showGridLines="0" workbookViewId="0">
      <selection activeCell="I1" sqref="I1:I1048576"/>
    </sheetView>
  </sheetViews>
  <sheetFormatPr baseColWidth="10" defaultRowHeight="15"/>
  <cols>
    <col min="1" max="1" width="34.42578125" customWidth="1"/>
    <col min="2" max="3" width="11.7109375" bestFit="1" customWidth="1"/>
    <col min="4" max="4" width="11.85546875" customWidth="1"/>
  </cols>
  <sheetData>
    <row r="1" spans="1:9">
      <c r="A1" s="1129" t="s">
        <v>158</v>
      </c>
      <c r="B1" s="1129"/>
      <c r="C1" s="1129"/>
      <c r="D1" s="1129"/>
      <c r="E1" s="1129"/>
      <c r="F1" s="1129"/>
      <c r="G1" s="1129"/>
    </row>
    <row r="2" spans="1:9">
      <c r="A2" s="1129" t="s">
        <v>1</v>
      </c>
      <c r="B2" s="1129"/>
      <c r="C2" s="1129"/>
      <c r="D2" s="1129"/>
      <c r="E2" s="1129"/>
      <c r="F2" s="1129"/>
      <c r="G2" s="1129"/>
    </row>
    <row r="3" spans="1:9">
      <c r="A3" s="1130" t="s">
        <v>172</v>
      </c>
      <c r="B3" s="1130"/>
      <c r="C3" s="1130"/>
      <c r="D3" s="1130"/>
      <c r="E3" s="1130"/>
      <c r="F3" s="1130"/>
      <c r="G3" s="1130"/>
    </row>
    <row r="4" spans="1:9">
      <c r="A4" s="256"/>
      <c r="B4" s="257"/>
      <c r="C4" s="257"/>
      <c r="D4" s="257"/>
      <c r="E4" s="257"/>
      <c r="F4" s="257"/>
      <c r="G4" s="257"/>
    </row>
    <row r="5" spans="1:9">
      <c r="A5" s="1088" t="s">
        <v>3</v>
      </c>
      <c r="B5" s="1091" t="s">
        <v>4</v>
      </c>
      <c r="C5" s="1092"/>
      <c r="D5" s="1082"/>
      <c r="E5" s="1083" t="s">
        <v>5</v>
      </c>
      <c r="F5" s="1092"/>
      <c r="G5" s="1093"/>
    </row>
    <row r="6" spans="1:9">
      <c r="A6" s="1089"/>
      <c r="B6" s="1094" t="s">
        <v>6</v>
      </c>
      <c r="C6" s="1081" t="s">
        <v>7</v>
      </c>
      <c r="D6" s="1082"/>
      <c r="E6" s="1083" t="s">
        <v>8</v>
      </c>
      <c r="F6" s="1082"/>
      <c r="G6" s="5">
        <v>2014</v>
      </c>
    </row>
    <row r="7" spans="1:9">
      <c r="A7" s="1090"/>
      <c r="B7" s="1095"/>
      <c r="C7" s="6" t="s">
        <v>9</v>
      </c>
      <c r="D7" s="7" t="s">
        <v>10</v>
      </c>
      <c r="E7" s="7" t="s">
        <v>11</v>
      </c>
      <c r="F7" s="6" t="s">
        <v>12</v>
      </c>
      <c r="G7" s="8" t="s">
        <v>13</v>
      </c>
    </row>
    <row r="8" spans="1:9">
      <c r="A8" s="258" t="s">
        <v>158</v>
      </c>
      <c r="B8" s="259">
        <v>28273008778</v>
      </c>
      <c r="C8" s="259">
        <v>31266102613</v>
      </c>
      <c r="D8" s="259">
        <v>34594756256</v>
      </c>
      <c r="E8" s="259">
        <v>3328653643</v>
      </c>
      <c r="F8" s="260">
        <v>10.646205842156974</v>
      </c>
      <c r="G8" s="261">
        <v>19.713977017333704</v>
      </c>
      <c r="H8" s="13"/>
      <c r="I8" s="2"/>
    </row>
    <row r="9" spans="1:9" ht="32.25" customHeight="1">
      <c r="A9" s="41" t="s">
        <v>159</v>
      </c>
      <c r="B9" s="262">
        <v>15070722743</v>
      </c>
      <c r="C9" s="262">
        <v>17788055471</v>
      </c>
      <c r="D9" s="263">
        <v>20894476396</v>
      </c>
      <c r="E9" s="264">
        <v>3106420925</v>
      </c>
      <c r="F9" s="265">
        <v>17.46352168771017</v>
      </c>
      <c r="G9" s="266">
        <v>35.64507311220143</v>
      </c>
      <c r="H9" s="13"/>
      <c r="I9" s="2"/>
    </row>
    <row r="10" spans="1:9" ht="32.25" customHeight="1">
      <c r="A10" s="267" t="s">
        <v>160</v>
      </c>
      <c r="B10" s="262">
        <v>3093833499</v>
      </c>
      <c r="C10" s="262">
        <v>3229261205</v>
      </c>
      <c r="D10" s="263">
        <v>3534283989</v>
      </c>
      <c r="E10" s="264">
        <v>305022784</v>
      </c>
      <c r="F10" s="265">
        <v>9.4455903265960757</v>
      </c>
      <c r="G10" s="266">
        <v>11.766362665859106</v>
      </c>
      <c r="H10" s="13"/>
    </row>
    <row r="11" spans="1:9" ht="32.25" customHeight="1">
      <c r="A11" s="267" t="s">
        <v>161</v>
      </c>
      <c r="B11" s="268">
        <v>5650974098</v>
      </c>
      <c r="C11" s="268">
        <v>5685228183</v>
      </c>
      <c r="D11" s="269">
        <v>5693967162</v>
      </c>
      <c r="E11" s="270">
        <v>8738979</v>
      </c>
      <c r="F11" s="265">
        <v>0.15371377750732051</v>
      </c>
      <c r="G11" s="266">
        <v>-1.4178573354646744</v>
      </c>
      <c r="H11" s="13"/>
    </row>
    <row r="12" spans="1:9" ht="19.5" customHeight="1">
      <c r="A12" s="267" t="s">
        <v>162</v>
      </c>
      <c r="B12" s="271">
        <v>4965994001</v>
      </c>
      <c r="C12" s="271">
        <v>4996095993</v>
      </c>
      <c r="D12" s="272">
        <v>5003775681</v>
      </c>
      <c r="E12" s="273">
        <v>7679688</v>
      </c>
      <c r="F12" s="265">
        <v>0.15371377993457713</v>
      </c>
      <c r="G12" s="266">
        <v>-1.4178573453997956</v>
      </c>
      <c r="H12" s="13"/>
    </row>
    <row r="13" spans="1:9" ht="19.5" customHeight="1">
      <c r="A13" s="267" t="s">
        <v>163</v>
      </c>
      <c r="B13" s="271">
        <v>684980097</v>
      </c>
      <c r="C13" s="271">
        <v>689132190</v>
      </c>
      <c r="D13" s="272">
        <v>690191481</v>
      </c>
      <c r="E13" s="273">
        <v>1059291</v>
      </c>
      <c r="F13" s="265">
        <v>0.15371375991013281</v>
      </c>
      <c r="G13" s="266">
        <v>-1.4178572634365452</v>
      </c>
      <c r="H13" s="13"/>
    </row>
    <row r="14" spans="1:9" ht="32.25" customHeight="1">
      <c r="A14" s="267" t="s">
        <v>164</v>
      </c>
      <c r="B14" s="262">
        <v>1944037392</v>
      </c>
      <c r="C14" s="262">
        <v>1952053214</v>
      </c>
      <c r="D14" s="274">
        <v>1953440938</v>
      </c>
      <c r="E14" s="263">
        <v>1387724</v>
      </c>
      <c r="F14" s="265">
        <v>7.1090480015982394E-2</v>
      </c>
      <c r="G14" s="266">
        <v>-1.6889617473216987</v>
      </c>
      <c r="H14" s="13"/>
    </row>
    <row r="15" spans="1:9" ht="32.25" customHeight="1">
      <c r="A15" s="267" t="s">
        <v>165</v>
      </c>
      <c r="B15" s="262">
        <v>933827936</v>
      </c>
      <c r="C15" s="262">
        <v>986514276</v>
      </c>
      <c r="D15" s="274">
        <v>888670288</v>
      </c>
      <c r="E15" s="263">
        <v>-97843988</v>
      </c>
      <c r="F15" s="265">
        <v>-9.9181522640225808</v>
      </c>
      <c r="G15" s="266">
        <v>-6.8934123951251252</v>
      </c>
      <c r="H15" s="13"/>
    </row>
    <row r="16" spans="1:9" ht="32.25" customHeight="1">
      <c r="A16" s="267" t="s">
        <v>166</v>
      </c>
      <c r="B16" s="262">
        <v>122252630</v>
      </c>
      <c r="C16" s="262">
        <v>123095922</v>
      </c>
      <c r="D16" s="274">
        <v>125415764</v>
      </c>
      <c r="E16" s="263">
        <v>2319842</v>
      </c>
      <c r="F16" s="265">
        <v>1.8845807093430693</v>
      </c>
      <c r="G16" s="266">
        <v>0.36921535259892835</v>
      </c>
      <c r="H16" s="13"/>
    </row>
    <row r="17" spans="1:8" ht="32.25" customHeight="1">
      <c r="A17" s="267" t="s">
        <v>167</v>
      </c>
      <c r="B17" s="262">
        <v>253699877</v>
      </c>
      <c r="C17" s="262">
        <v>284143862</v>
      </c>
      <c r="D17" s="275">
        <v>260079013</v>
      </c>
      <c r="E17" s="263">
        <v>-24064849</v>
      </c>
      <c r="F17" s="265">
        <v>-8.4692482289130027</v>
      </c>
      <c r="G17" s="266">
        <v>0.29785920852106074</v>
      </c>
      <c r="H17" s="13"/>
    </row>
    <row r="18" spans="1:8" ht="32.25" customHeight="1">
      <c r="A18" s="276" t="s">
        <v>168</v>
      </c>
      <c r="B18" s="277">
        <v>1203660603</v>
      </c>
      <c r="C18" s="277">
        <v>1217750480</v>
      </c>
      <c r="D18" s="278">
        <v>1244422706</v>
      </c>
      <c r="E18" s="279">
        <v>26672226</v>
      </c>
      <c r="F18" s="280">
        <v>2.1902866340894462</v>
      </c>
      <c r="G18" s="281">
        <v>1.1510726497515122</v>
      </c>
      <c r="H18" s="13"/>
    </row>
    <row r="19" spans="1:8">
      <c r="A19" s="282"/>
      <c r="B19" s="282"/>
      <c r="C19" s="282"/>
      <c r="D19" s="282"/>
      <c r="E19" s="282"/>
      <c r="F19" s="283"/>
      <c r="G19" s="283"/>
    </row>
    <row r="20" spans="1:8">
      <c r="A20" s="1128" t="s">
        <v>33</v>
      </c>
      <c r="B20" s="1128"/>
      <c r="C20" s="284"/>
      <c r="D20" s="285"/>
      <c r="E20" s="285"/>
      <c r="F20" s="285"/>
      <c r="G20" s="256"/>
    </row>
    <row r="21" spans="1:8">
      <c r="A21" s="284"/>
      <c r="B21" s="256"/>
      <c r="C21" s="256"/>
      <c r="D21" s="256"/>
      <c r="E21" s="256"/>
      <c r="F21" s="256"/>
      <c r="G21" s="256"/>
    </row>
  </sheetData>
  <mergeCells count="10">
    <mergeCell ref="A20:B20"/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0866141732283472" right="0.70866141732283472" top="0.74803149606299213" bottom="0.74803149606299213" header="0.31496062992125984" footer="0.31496062992125984"/>
  <pageSetup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XFB229"/>
  <sheetViews>
    <sheetView showGridLines="0" zoomScaleNormal="100" workbookViewId="0">
      <selection activeCell="A9" sqref="A9"/>
    </sheetView>
  </sheetViews>
  <sheetFormatPr baseColWidth="10" defaultRowHeight="12.75"/>
  <cols>
    <col min="1" max="1" width="68.140625" style="322" customWidth="1"/>
    <col min="2" max="2" width="16.85546875" style="286" customWidth="1"/>
    <col min="3" max="3" width="9.28515625" style="286" customWidth="1"/>
    <col min="4" max="4" width="2.7109375" style="286" customWidth="1"/>
    <col min="5" max="5" width="16.5703125" style="287" bestFit="1" customWidth="1"/>
    <col min="6" max="6" width="14.85546875" style="287" bestFit="1" customWidth="1"/>
    <col min="7" max="7" width="11.42578125" style="287"/>
    <col min="8" max="8" width="23.7109375" style="287" customWidth="1"/>
    <col min="9" max="11" width="11.42578125" style="287"/>
    <col min="12" max="12" width="40.28515625" style="287" customWidth="1"/>
    <col min="13" max="13" width="11.42578125" style="287"/>
    <col min="14" max="14" width="7.28515625" style="287" customWidth="1"/>
    <col min="15" max="168" width="11.42578125" style="287"/>
    <col min="169" max="16384" width="11.42578125" style="286"/>
  </cols>
  <sheetData>
    <row r="1" spans="1:168">
      <c r="A1" s="1131" t="s">
        <v>169</v>
      </c>
      <c r="B1" s="1131"/>
      <c r="C1" s="1131"/>
    </row>
    <row r="2" spans="1:168">
      <c r="A2" s="1131" t="s">
        <v>1</v>
      </c>
      <c r="B2" s="1131"/>
      <c r="C2" s="1131"/>
    </row>
    <row r="3" spans="1:168">
      <c r="A3" s="1132" t="s">
        <v>2</v>
      </c>
      <c r="B3" s="1132"/>
      <c r="C3" s="1132"/>
    </row>
    <row r="4" spans="1:168" ht="5.25" customHeight="1">
      <c r="A4" s="288"/>
      <c r="B4" s="289"/>
      <c r="C4" s="289"/>
    </row>
    <row r="5" spans="1:168" s="293" customFormat="1" ht="17.25" customHeight="1">
      <c r="A5" s="290" t="s">
        <v>3</v>
      </c>
      <c r="B5" s="291" t="s">
        <v>11</v>
      </c>
      <c r="C5" s="292" t="s">
        <v>12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  <c r="CD5" s="294"/>
      <c r="CE5" s="294"/>
      <c r="CF5" s="294"/>
      <c r="CG5" s="294"/>
      <c r="CH5" s="294"/>
      <c r="CI5" s="294"/>
      <c r="CJ5" s="294"/>
      <c r="CK5" s="294"/>
      <c r="CL5" s="294"/>
      <c r="CM5" s="294"/>
      <c r="CN5" s="294"/>
      <c r="CO5" s="294"/>
      <c r="CP5" s="294"/>
      <c r="CQ5" s="294"/>
      <c r="CR5" s="294"/>
      <c r="CS5" s="294"/>
      <c r="CT5" s="294"/>
      <c r="CU5" s="294"/>
      <c r="CV5" s="294"/>
      <c r="CW5" s="294"/>
      <c r="CX5" s="294"/>
      <c r="CY5" s="294"/>
      <c r="CZ5" s="294"/>
      <c r="DA5" s="294"/>
      <c r="DB5" s="294"/>
      <c r="DC5" s="294"/>
      <c r="DD5" s="294"/>
      <c r="DE5" s="294"/>
      <c r="DF5" s="294"/>
      <c r="DG5" s="294"/>
      <c r="DH5" s="294"/>
      <c r="DI5" s="294"/>
      <c r="DJ5" s="294"/>
      <c r="DK5" s="294"/>
      <c r="DL5" s="294"/>
      <c r="DM5" s="294"/>
      <c r="DN5" s="294"/>
      <c r="DO5" s="294"/>
      <c r="DP5" s="294"/>
      <c r="DQ5" s="294"/>
      <c r="DR5" s="294"/>
      <c r="DS5" s="294"/>
      <c r="DT5" s="294"/>
      <c r="DU5" s="294"/>
      <c r="DV5" s="294"/>
      <c r="DW5" s="294"/>
      <c r="DX5" s="294"/>
      <c r="DY5" s="294"/>
      <c r="DZ5" s="294"/>
      <c r="EA5" s="294"/>
      <c r="EB5" s="294"/>
      <c r="EC5" s="294"/>
      <c r="ED5" s="294"/>
      <c r="EE5" s="294"/>
      <c r="EF5" s="294"/>
      <c r="EG5" s="294"/>
      <c r="EH5" s="294"/>
      <c r="EI5" s="294"/>
      <c r="EJ5" s="294"/>
      <c r="EK5" s="294"/>
      <c r="EL5" s="294"/>
      <c r="EM5" s="294"/>
      <c r="EN5" s="294"/>
      <c r="EO5" s="294"/>
      <c r="EP5" s="294"/>
      <c r="EQ5" s="294"/>
      <c r="ER5" s="294"/>
      <c r="ES5" s="294"/>
      <c r="ET5" s="294"/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4"/>
      <c r="FL5" s="294"/>
    </row>
    <row r="6" spans="1:168" s="293" customFormat="1" ht="15.75" customHeight="1">
      <c r="A6" s="295" t="s">
        <v>14</v>
      </c>
      <c r="B6" s="296">
        <v>9907423869.7700024</v>
      </c>
      <c r="C6" s="297">
        <v>99.999999999999872</v>
      </c>
      <c r="E6" s="298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  <c r="CD6" s="294"/>
      <c r="CE6" s="294"/>
      <c r="CF6" s="294"/>
      <c r="CG6" s="294"/>
      <c r="CH6" s="294"/>
      <c r="CI6" s="294"/>
      <c r="CJ6" s="294"/>
      <c r="CK6" s="294"/>
      <c r="CL6" s="294"/>
      <c r="CM6" s="294"/>
      <c r="CN6" s="294"/>
      <c r="CO6" s="294"/>
      <c r="CP6" s="294"/>
      <c r="CQ6" s="294"/>
      <c r="CR6" s="294"/>
      <c r="CS6" s="294"/>
      <c r="CT6" s="294"/>
      <c r="CU6" s="294"/>
      <c r="CV6" s="294"/>
      <c r="CW6" s="294"/>
      <c r="CX6" s="294"/>
      <c r="CY6" s="294"/>
      <c r="CZ6" s="294"/>
      <c r="DA6" s="294"/>
      <c r="DB6" s="294"/>
      <c r="DC6" s="294"/>
      <c r="DD6" s="294"/>
      <c r="DE6" s="294"/>
      <c r="DF6" s="294"/>
      <c r="DG6" s="294"/>
      <c r="DH6" s="294"/>
      <c r="DI6" s="294"/>
      <c r="DJ6" s="294"/>
      <c r="DK6" s="294"/>
      <c r="DL6" s="294"/>
      <c r="DM6" s="294"/>
      <c r="DN6" s="294"/>
      <c r="DO6" s="294"/>
      <c r="DP6" s="294"/>
      <c r="DQ6" s="294"/>
      <c r="DR6" s="294"/>
      <c r="DS6" s="294"/>
      <c r="DT6" s="294"/>
      <c r="DU6" s="294"/>
      <c r="DV6" s="294"/>
      <c r="DW6" s="294"/>
      <c r="DX6" s="294"/>
      <c r="DY6" s="294"/>
      <c r="DZ6" s="294"/>
      <c r="EA6" s="294"/>
      <c r="EB6" s="294"/>
      <c r="EC6" s="294"/>
      <c r="ED6" s="294"/>
      <c r="EE6" s="294"/>
      <c r="EF6" s="294"/>
      <c r="EG6" s="294"/>
      <c r="EH6" s="294"/>
      <c r="EI6" s="294"/>
      <c r="EJ6" s="294"/>
      <c r="EK6" s="294"/>
      <c r="EL6" s="294"/>
      <c r="EM6" s="294"/>
      <c r="EN6" s="294"/>
      <c r="EO6" s="294"/>
      <c r="EP6" s="294"/>
      <c r="EQ6" s="294"/>
      <c r="ER6" s="294"/>
      <c r="ES6" s="294"/>
      <c r="ET6" s="294"/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4"/>
      <c r="FL6" s="294"/>
    </row>
    <row r="7" spans="1:168" s="302" customFormat="1" ht="18" customHeight="1">
      <c r="A7" s="299" t="s">
        <v>173</v>
      </c>
      <c r="B7" s="300">
        <v>5000000</v>
      </c>
      <c r="C7" s="301">
        <v>5.0467205862224543E-2</v>
      </c>
      <c r="E7" s="287"/>
      <c r="F7" s="287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3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303"/>
      <c r="BI7" s="303"/>
      <c r="BJ7" s="303"/>
      <c r="BK7" s="303"/>
      <c r="BL7" s="303"/>
      <c r="BM7" s="303"/>
      <c r="BN7" s="303"/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/>
      <c r="CA7" s="303"/>
      <c r="CB7" s="303"/>
      <c r="CC7" s="303"/>
      <c r="CD7" s="303"/>
      <c r="CE7" s="303"/>
      <c r="CF7" s="303"/>
      <c r="CG7" s="303"/>
      <c r="CH7" s="303"/>
      <c r="CI7" s="303"/>
      <c r="CJ7" s="303"/>
      <c r="CK7" s="303"/>
      <c r="CL7" s="303"/>
      <c r="CM7" s="303"/>
      <c r="CN7" s="303"/>
      <c r="CO7" s="303"/>
      <c r="CP7" s="303"/>
      <c r="CQ7" s="303"/>
      <c r="CR7" s="303"/>
      <c r="CS7" s="303"/>
      <c r="CT7" s="303"/>
      <c r="CU7" s="303"/>
      <c r="CV7" s="303"/>
      <c r="CW7" s="303"/>
      <c r="CX7" s="303"/>
      <c r="CY7" s="303"/>
      <c r="CZ7" s="303"/>
      <c r="DA7" s="303"/>
      <c r="DB7" s="303"/>
      <c r="DC7" s="303"/>
      <c r="DD7" s="303"/>
      <c r="DE7" s="303"/>
      <c r="DF7" s="303"/>
      <c r="DG7" s="303"/>
      <c r="DH7" s="303"/>
      <c r="DI7" s="303"/>
      <c r="DJ7" s="303"/>
      <c r="DK7" s="303"/>
      <c r="DL7" s="303"/>
      <c r="DM7" s="303"/>
      <c r="DN7" s="303"/>
      <c r="DO7" s="303"/>
      <c r="DP7" s="303"/>
      <c r="DQ7" s="303"/>
      <c r="DR7" s="303"/>
      <c r="DS7" s="303"/>
      <c r="DT7" s="303"/>
      <c r="DU7" s="303"/>
      <c r="DV7" s="303"/>
      <c r="DW7" s="303"/>
      <c r="DX7" s="303"/>
      <c r="DY7" s="303"/>
      <c r="DZ7" s="303"/>
      <c r="EA7" s="303"/>
      <c r="EB7" s="303"/>
      <c r="EC7" s="303"/>
      <c r="ED7" s="303"/>
      <c r="EE7" s="303"/>
      <c r="EF7" s="303"/>
      <c r="EG7" s="303"/>
      <c r="EH7" s="303"/>
      <c r="EI7" s="303"/>
      <c r="EJ7" s="303"/>
      <c r="EK7" s="303"/>
      <c r="EL7" s="303"/>
      <c r="EM7" s="303"/>
      <c r="EN7" s="303"/>
      <c r="EO7" s="303"/>
      <c r="EP7" s="303"/>
      <c r="EQ7" s="303"/>
      <c r="ER7" s="303"/>
      <c r="ES7" s="303"/>
      <c r="ET7" s="303"/>
      <c r="EU7" s="303"/>
      <c r="EV7" s="303"/>
      <c r="EW7" s="303"/>
      <c r="EX7" s="303"/>
      <c r="EY7" s="303"/>
      <c r="EZ7" s="303"/>
      <c r="FA7" s="303"/>
      <c r="FB7" s="303"/>
      <c r="FC7" s="303"/>
      <c r="FD7" s="303"/>
      <c r="FE7" s="303"/>
      <c r="FF7" s="303"/>
      <c r="FG7" s="303"/>
      <c r="FH7" s="303"/>
      <c r="FI7" s="303"/>
      <c r="FJ7" s="303"/>
      <c r="FK7" s="303"/>
      <c r="FL7" s="303"/>
    </row>
    <row r="8" spans="1:168" s="293" customFormat="1" ht="32.25" customHeight="1">
      <c r="A8" s="299" t="s">
        <v>174</v>
      </c>
      <c r="B8" s="304">
        <v>634046.04</v>
      </c>
      <c r="C8" s="305">
        <v>6.3997064053616512E-3</v>
      </c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294"/>
      <c r="BI8" s="294"/>
      <c r="BJ8" s="294"/>
      <c r="BK8" s="294"/>
      <c r="BL8" s="294"/>
      <c r="BM8" s="294"/>
      <c r="BN8" s="294"/>
      <c r="BO8" s="294"/>
      <c r="BP8" s="294"/>
      <c r="BQ8" s="294"/>
      <c r="BR8" s="294"/>
      <c r="BS8" s="294"/>
      <c r="BT8" s="294"/>
      <c r="BU8" s="294"/>
      <c r="BV8" s="294"/>
      <c r="BW8" s="294"/>
      <c r="BX8" s="294"/>
      <c r="BY8" s="294"/>
      <c r="BZ8" s="294"/>
      <c r="CA8" s="294"/>
      <c r="CB8" s="294"/>
      <c r="CC8" s="294"/>
      <c r="CD8" s="294"/>
      <c r="CE8" s="294"/>
      <c r="CF8" s="294"/>
      <c r="CG8" s="294"/>
      <c r="CH8" s="294"/>
      <c r="CI8" s="294"/>
      <c r="CJ8" s="294"/>
      <c r="CK8" s="294"/>
      <c r="CL8" s="294"/>
      <c r="CM8" s="294"/>
      <c r="CN8" s="294"/>
      <c r="CO8" s="294"/>
      <c r="CP8" s="294"/>
      <c r="CQ8" s="294"/>
      <c r="CR8" s="294"/>
      <c r="CS8" s="294"/>
      <c r="CT8" s="294"/>
      <c r="CU8" s="294"/>
      <c r="CV8" s="294"/>
      <c r="CW8" s="294"/>
      <c r="CX8" s="294"/>
      <c r="CY8" s="294"/>
      <c r="CZ8" s="294"/>
      <c r="DA8" s="294"/>
      <c r="DB8" s="294"/>
      <c r="DC8" s="294"/>
      <c r="DD8" s="294"/>
      <c r="DE8" s="294"/>
      <c r="DF8" s="294"/>
      <c r="DG8" s="294"/>
      <c r="DH8" s="294"/>
      <c r="DI8" s="294"/>
      <c r="DJ8" s="294"/>
      <c r="DK8" s="294"/>
      <c r="DL8" s="294"/>
      <c r="DM8" s="294"/>
      <c r="DN8" s="294"/>
      <c r="DO8" s="294"/>
      <c r="DP8" s="294"/>
      <c r="DQ8" s="294"/>
      <c r="DR8" s="294"/>
      <c r="DS8" s="294"/>
      <c r="DT8" s="294"/>
      <c r="DU8" s="294"/>
      <c r="DV8" s="294"/>
      <c r="DW8" s="294"/>
      <c r="DX8" s="294"/>
      <c r="DY8" s="294"/>
      <c r="DZ8" s="294"/>
      <c r="EA8" s="294"/>
      <c r="EB8" s="294"/>
      <c r="EC8" s="294"/>
      <c r="ED8" s="294"/>
      <c r="EE8" s="294"/>
      <c r="EF8" s="294"/>
      <c r="EG8" s="294"/>
      <c r="EH8" s="294"/>
      <c r="EI8" s="294"/>
      <c r="EJ8" s="294"/>
      <c r="EK8" s="294"/>
      <c r="EL8" s="294"/>
      <c r="EM8" s="294"/>
      <c r="EN8" s="294"/>
      <c r="EO8" s="294"/>
      <c r="EP8" s="294"/>
      <c r="EQ8" s="294"/>
      <c r="ER8" s="294"/>
      <c r="ES8" s="294"/>
      <c r="ET8" s="294"/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4"/>
      <c r="FL8" s="294"/>
    </row>
    <row r="9" spans="1:168" s="293" customFormat="1" ht="28.5" customHeight="1">
      <c r="A9" s="299" t="s">
        <v>175</v>
      </c>
      <c r="B9" s="304">
        <v>6633895</v>
      </c>
      <c r="C9" s="305">
        <v>6.6958828926676414E-2</v>
      </c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294"/>
      <c r="AS9" s="294"/>
      <c r="AT9" s="294"/>
      <c r="AU9" s="294"/>
      <c r="AV9" s="294"/>
      <c r="AW9" s="294"/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294"/>
      <c r="BI9" s="294"/>
      <c r="BJ9" s="294"/>
      <c r="BK9" s="294"/>
      <c r="BL9" s="294"/>
      <c r="BM9" s="294"/>
      <c r="BN9" s="294"/>
      <c r="BO9" s="294"/>
      <c r="BP9" s="294"/>
      <c r="BQ9" s="294"/>
      <c r="BR9" s="294"/>
      <c r="BS9" s="294"/>
      <c r="BT9" s="294"/>
      <c r="BU9" s="294"/>
      <c r="BV9" s="294"/>
      <c r="BW9" s="294"/>
      <c r="BX9" s="294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Q9" s="294"/>
      <c r="CR9" s="294"/>
      <c r="CS9" s="294"/>
      <c r="CT9" s="294"/>
      <c r="CU9" s="294"/>
      <c r="CV9" s="294"/>
      <c r="CW9" s="294"/>
      <c r="CX9" s="294"/>
      <c r="CY9" s="294"/>
      <c r="CZ9" s="294"/>
      <c r="DA9" s="294"/>
      <c r="DB9" s="294"/>
      <c r="DC9" s="294"/>
      <c r="DD9" s="294"/>
      <c r="DE9" s="294"/>
      <c r="DF9" s="294"/>
      <c r="DG9" s="294"/>
      <c r="DH9" s="294"/>
      <c r="DI9" s="294"/>
      <c r="DJ9" s="294"/>
      <c r="DK9" s="294"/>
      <c r="DL9" s="294"/>
      <c r="DM9" s="294"/>
      <c r="DN9" s="294"/>
      <c r="DO9" s="294"/>
      <c r="DP9" s="294"/>
      <c r="DQ9" s="294"/>
      <c r="DR9" s="294"/>
      <c r="DS9" s="294"/>
      <c r="DT9" s="294"/>
      <c r="DU9" s="294"/>
      <c r="DV9" s="294"/>
      <c r="DW9" s="294"/>
      <c r="DX9" s="294"/>
      <c r="DY9" s="294"/>
      <c r="DZ9" s="294"/>
      <c r="EA9" s="294"/>
      <c r="EB9" s="294"/>
      <c r="EC9" s="294"/>
      <c r="ED9" s="294"/>
      <c r="EE9" s="294"/>
      <c r="EF9" s="294"/>
      <c r="EG9" s="294"/>
      <c r="EH9" s="294"/>
      <c r="EI9" s="294"/>
      <c r="EJ9" s="294"/>
      <c r="EK9" s="294"/>
      <c r="EL9" s="294"/>
      <c r="EM9" s="294"/>
      <c r="EN9" s="294"/>
      <c r="EO9" s="294"/>
      <c r="EP9" s="294"/>
      <c r="EQ9" s="294"/>
      <c r="ER9" s="294"/>
      <c r="ES9" s="294"/>
      <c r="ET9" s="294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4"/>
      <c r="FL9" s="294"/>
    </row>
    <row r="10" spans="1:168" s="302" customFormat="1" ht="18" customHeight="1">
      <c r="A10" s="299" t="s">
        <v>176</v>
      </c>
      <c r="B10" s="304">
        <v>500000</v>
      </c>
      <c r="C10" s="301">
        <v>5.0467205862224536E-3</v>
      </c>
      <c r="E10" s="287"/>
      <c r="F10" s="287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  <c r="AC10" s="303"/>
      <c r="AD10" s="303"/>
      <c r="AE10" s="303"/>
      <c r="AF10" s="303"/>
      <c r="AG10" s="303"/>
      <c r="AH10" s="303"/>
      <c r="AI10" s="303"/>
      <c r="AJ10" s="303"/>
      <c r="AK10" s="303"/>
      <c r="AL10" s="303"/>
      <c r="AM10" s="303"/>
      <c r="AN10" s="303"/>
      <c r="AO10" s="303"/>
      <c r="AP10" s="303"/>
      <c r="AQ10" s="303"/>
      <c r="AR10" s="303"/>
      <c r="AS10" s="303"/>
      <c r="AT10" s="303"/>
      <c r="AU10" s="303"/>
      <c r="AV10" s="303"/>
      <c r="AW10" s="303"/>
      <c r="AX10" s="303"/>
      <c r="AY10" s="303"/>
      <c r="AZ10" s="303"/>
      <c r="BA10" s="303"/>
      <c r="BB10" s="303"/>
      <c r="BC10" s="303"/>
      <c r="BD10" s="303"/>
      <c r="BE10" s="303"/>
      <c r="BF10" s="303"/>
      <c r="BG10" s="303"/>
      <c r="BH10" s="303"/>
      <c r="BI10" s="303"/>
      <c r="BJ10" s="303"/>
      <c r="BK10" s="303"/>
      <c r="BL10" s="303"/>
      <c r="BM10" s="303"/>
      <c r="BN10" s="303"/>
      <c r="BO10" s="303"/>
      <c r="BP10" s="303"/>
      <c r="BQ10" s="303"/>
      <c r="BR10" s="303"/>
      <c r="BS10" s="303"/>
      <c r="BT10" s="303"/>
      <c r="BU10" s="303"/>
      <c r="BV10" s="303"/>
      <c r="BW10" s="303"/>
      <c r="BX10" s="303"/>
      <c r="BY10" s="303"/>
      <c r="BZ10" s="303"/>
      <c r="CA10" s="303"/>
      <c r="CB10" s="303"/>
      <c r="CC10" s="303"/>
      <c r="CD10" s="303"/>
      <c r="CE10" s="303"/>
      <c r="CF10" s="303"/>
      <c r="CG10" s="303"/>
      <c r="CH10" s="303"/>
      <c r="CI10" s="303"/>
      <c r="CJ10" s="303"/>
      <c r="CK10" s="303"/>
      <c r="CL10" s="303"/>
      <c r="CM10" s="303"/>
      <c r="CN10" s="303"/>
      <c r="CO10" s="303"/>
      <c r="CP10" s="303"/>
      <c r="CQ10" s="303"/>
      <c r="CR10" s="303"/>
      <c r="CS10" s="303"/>
      <c r="CT10" s="303"/>
      <c r="CU10" s="303"/>
      <c r="CV10" s="303"/>
      <c r="CW10" s="303"/>
      <c r="CX10" s="303"/>
      <c r="CY10" s="303"/>
      <c r="CZ10" s="303"/>
      <c r="DA10" s="303"/>
      <c r="DB10" s="303"/>
      <c r="DC10" s="303"/>
      <c r="DD10" s="303"/>
      <c r="DE10" s="303"/>
      <c r="DF10" s="303"/>
      <c r="DG10" s="303"/>
      <c r="DH10" s="303"/>
      <c r="DI10" s="303"/>
      <c r="DJ10" s="303"/>
      <c r="DK10" s="303"/>
      <c r="DL10" s="303"/>
      <c r="DM10" s="303"/>
      <c r="DN10" s="303"/>
      <c r="DO10" s="303"/>
      <c r="DP10" s="303"/>
      <c r="DQ10" s="303"/>
      <c r="DR10" s="303"/>
      <c r="DS10" s="303"/>
      <c r="DT10" s="303"/>
      <c r="DU10" s="303"/>
      <c r="DV10" s="303"/>
      <c r="DW10" s="303"/>
      <c r="DX10" s="303"/>
      <c r="DY10" s="303"/>
      <c r="DZ10" s="303"/>
      <c r="EA10" s="303"/>
      <c r="EB10" s="303"/>
      <c r="EC10" s="303"/>
      <c r="ED10" s="303"/>
      <c r="EE10" s="303"/>
      <c r="EF10" s="303"/>
      <c r="EG10" s="303"/>
      <c r="EH10" s="303"/>
      <c r="EI10" s="303"/>
      <c r="EJ10" s="303"/>
      <c r="EK10" s="303"/>
      <c r="EL10" s="303"/>
      <c r="EM10" s="303"/>
      <c r="EN10" s="303"/>
      <c r="EO10" s="303"/>
      <c r="EP10" s="303"/>
      <c r="EQ10" s="303"/>
      <c r="ER10" s="303"/>
      <c r="ES10" s="303"/>
      <c r="ET10" s="303"/>
      <c r="EU10" s="303"/>
      <c r="EV10" s="303"/>
      <c r="EW10" s="303"/>
      <c r="EX10" s="303"/>
      <c r="EY10" s="303"/>
      <c r="EZ10" s="303"/>
      <c r="FA10" s="303"/>
      <c r="FB10" s="303"/>
      <c r="FC10" s="303"/>
      <c r="FD10" s="303"/>
      <c r="FE10" s="303"/>
      <c r="FF10" s="303"/>
      <c r="FG10" s="303"/>
      <c r="FH10" s="303"/>
      <c r="FI10" s="303"/>
      <c r="FJ10" s="303"/>
      <c r="FK10" s="303"/>
      <c r="FL10" s="303"/>
    </row>
    <row r="11" spans="1:168" s="302" customFormat="1" ht="18" customHeight="1">
      <c r="A11" s="299" t="s">
        <v>177</v>
      </c>
      <c r="B11" s="304">
        <v>290109140.76999998</v>
      </c>
      <c r="C11" s="301">
        <v>2.9281995459505334</v>
      </c>
      <c r="E11" s="287"/>
      <c r="F11" s="287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  <c r="AA11" s="303"/>
      <c r="AB11" s="303"/>
      <c r="AC11" s="303"/>
      <c r="AD11" s="303"/>
      <c r="AE11" s="303"/>
      <c r="AF11" s="303"/>
      <c r="AG11" s="303"/>
      <c r="AH11" s="303"/>
      <c r="AI11" s="303"/>
      <c r="AJ11" s="303"/>
      <c r="AK11" s="303"/>
      <c r="AL11" s="303"/>
      <c r="AM11" s="303"/>
      <c r="AN11" s="303"/>
      <c r="AO11" s="303"/>
      <c r="AP11" s="303"/>
      <c r="AQ11" s="303"/>
      <c r="AR11" s="303"/>
      <c r="AS11" s="303"/>
      <c r="AT11" s="303"/>
      <c r="AU11" s="303"/>
      <c r="AV11" s="303"/>
      <c r="AW11" s="303"/>
      <c r="AX11" s="303"/>
      <c r="AY11" s="303"/>
      <c r="AZ11" s="303"/>
      <c r="BA11" s="303"/>
      <c r="BB11" s="303"/>
      <c r="BC11" s="303"/>
      <c r="BD11" s="303"/>
      <c r="BE11" s="303"/>
      <c r="BF11" s="303"/>
      <c r="BG11" s="303"/>
      <c r="BH11" s="303"/>
      <c r="BI11" s="303"/>
      <c r="BJ11" s="303"/>
      <c r="BK11" s="303"/>
      <c r="BL11" s="303"/>
      <c r="BM11" s="303"/>
      <c r="BN11" s="303"/>
      <c r="BO11" s="303"/>
      <c r="BP11" s="303"/>
      <c r="BQ11" s="303"/>
      <c r="BR11" s="303"/>
      <c r="BS11" s="303"/>
      <c r="BT11" s="303"/>
      <c r="BU11" s="303"/>
      <c r="BV11" s="303"/>
      <c r="BW11" s="303"/>
      <c r="BX11" s="303"/>
      <c r="BY11" s="303"/>
      <c r="BZ11" s="303"/>
      <c r="CA11" s="303"/>
      <c r="CB11" s="303"/>
      <c r="CC11" s="303"/>
      <c r="CD11" s="303"/>
      <c r="CE11" s="303"/>
      <c r="CF11" s="303"/>
      <c r="CG11" s="303"/>
      <c r="CH11" s="303"/>
      <c r="CI11" s="303"/>
      <c r="CJ11" s="303"/>
      <c r="CK11" s="303"/>
      <c r="CL11" s="303"/>
      <c r="CM11" s="303"/>
      <c r="CN11" s="303"/>
      <c r="CO11" s="303"/>
      <c r="CP11" s="303"/>
      <c r="CQ11" s="303"/>
      <c r="CR11" s="303"/>
      <c r="CS11" s="303"/>
      <c r="CT11" s="303"/>
      <c r="CU11" s="303"/>
      <c r="CV11" s="303"/>
      <c r="CW11" s="303"/>
      <c r="CX11" s="303"/>
      <c r="CY11" s="303"/>
      <c r="CZ11" s="303"/>
      <c r="DA11" s="303"/>
      <c r="DB11" s="303"/>
      <c r="DC11" s="303"/>
      <c r="DD11" s="303"/>
      <c r="DE11" s="303"/>
      <c r="DF11" s="303"/>
      <c r="DG11" s="303"/>
      <c r="DH11" s="303"/>
      <c r="DI11" s="303"/>
      <c r="DJ11" s="303"/>
      <c r="DK11" s="303"/>
      <c r="DL11" s="303"/>
      <c r="DM11" s="303"/>
      <c r="DN11" s="303"/>
      <c r="DO11" s="303"/>
      <c r="DP11" s="303"/>
      <c r="DQ11" s="303"/>
      <c r="DR11" s="303"/>
      <c r="DS11" s="303"/>
      <c r="DT11" s="303"/>
      <c r="DU11" s="303"/>
      <c r="DV11" s="303"/>
      <c r="DW11" s="303"/>
      <c r="DX11" s="303"/>
      <c r="DY11" s="303"/>
      <c r="DZ11" s="303"/>
      <c r="EA11" s="303"/>
      <c r="EB11" s="303"/>
      <c r="EC11" s="303"/>
      <c r="ED11" s="303"/>
      <c r="EE11" s="303"/>
      <c r="EF11" s="303"/>
      <c r="EG11" s="303"/>
      <c r="EH11" s="303"/>
      <c r="EI11" s="303"/>
      <c r="EJ11" s="303"/>
      <c r="EK11" s="303"/>
      <c r="EL11" s="303"/>
      <c r="EM11" s="303"/>
      <c r="EN11" s="303"/>
      <c r="EO11" s="303"/>
      <c r="EP11" s="303"/>
      <c r="EQ11" s="303"/>
      <c r="ER11" s="303"/>
      <c r="ES11" s="303"/>
      <c r="ET11" s="303"/>
      <c r="EU11" s="303"/>
      <c r="EV11" s="303"/>
      <c r="EW11" s="303"/>
      <c r="EX11" s="303"/>
      <c r="EY11" s="303"/>
      <c r="EZ11" s="303"/>
      <c r="FA11" s="303"/>
      <c r="FB11" s="303"/>
      <c r="FC11" s="303"/>
      <c r="FD11" s="303"/>
      <c r="FE11" s="303"/>
      <c r="FF11" s="303"/>
      <c r="FG11" s="303"/>
      <c r="FH11" s="303"/>
      <c r="FI11" s="303"/>
      <c r="FJ11" s="303"/>
      <c r="FK11" s="303"/>
      <c r="FL11" s="303"/>
    </row>
    <row r="12" spans="1:168" s="302" customFormat="1" ht="18" customHeight="1">
      <c r="A12" s="299" t="s">
        <v>178</v>
      </c>
      <c r="B12" s="304">
        <v>119069485.28</v>
      </c>
      <c r="C12" s="301">
        <v>1.201820845106975</v>
      </c>
      <c r="E12" s="287"/>
      <c r="F12" s="287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  <c r="AA12" s="303"/>
      <c r="AB12" s="303"/>
      <c r="AC12" s="303"/>
      <c r="AD12" s="303"/>
      <c r="AE12" s="303"/>
      <c r="AF12" s="303"/>
      <c r="AG12" s="303"/>
      <c r="AH12" s="303"/>
      <c r="AI12" s="303"/>
      <c r="AJ12" s="303"/>
      <c r="AK12" s="303"/>
      <c r="AL12" s="303"/>
      <c r="AM12" s="303"/>
      <c r="AN12" s="303"/>
      <c r="AO12" s="303"/>
      <c r="AP12" s="303"/>
      <c r="AQ12" s="303"/>
      <c r="AR12" s="303"/>
      <c r="AS12" s="303"/>
      <c r="AT12" s="303"/>
      <c r="AU12" s="303"/>
      <c r="AV12" s="303"/>
      <c r="AW12" s="303"/>
      <c r="AX12" s="303"/>
      <c r="AY12" s="303"/>
      <c r="AZ12" s="303"/>
      <c r="BA12" s="303"/>
      <c r="BB12" s="303"/>
      <c r="BC12" s="303"/>
      <c r="BD12" s="303"/>
      <c r="BE12" s="303"/>
      <c r="BF12" s="303"/>
      <c r="BG12" s="303"/>
      <c r="BH12" s="303"/>
      <c r="BI12" s="303"/>
      <c r="BJ12" s="303"/>
      <c r="BK12" s="303"/>
      <c r="BL12" s="303"/>
      <c r="BM12" s="303"/>
      <c r="BN12" s="303"/>
      <c r="BO12" s="303"/>
      <c r="BP12" s="303"/>
      <c r="BQ12" s="303"/>
      <c r="BR12" s="303"/>
      <c r="BS12" s="303"/>
      <c r="BT12" s="303"/>
      <c r="BU12" s="303"/>
      <c r="BV12" s="303"/>
      <c r="BW12" s="303"/>
      <c r="BX12" s="303"/>
      <c r="BY12" s="303"/>
      <c r="BZ12" s="303"/>
      <c r="CA12" s="303"/>
      <c r="CB12" s="303"/>
      <c r="CC12" s="303"/>
      <c r="CD12" s="303"/>
      <c r="CE12" s="303"/>
      <c r="CF12" s="303"/>
      <c r="CG12" s="303"/>
      <c r="CH12" s="303"/>
      <c r="CI12" s="303"/>
      <c r="CJ12" s="303"/>
      <c r="CK12" s="303"/>
      <c r="CL12" s="303"/>
      <c r="CM12" s="303"/>
      <c r="CN12" s="303"/>
      <c r="CO12" s="303"/>
      <c r="CP12" s="303"/>
      <c r="CQ12" s="303"/>
      <c r="CR12" s="303"/>
      <c r="CS12" s="303"/>
      <c r="CT12" s="303"/>
      <c r="CU12" s="303"/>
      <c r="CV12" s="303"/>
      <c r="CW12" s="303"/>
      <c r="CX12" s="303"/>
      <c r="CY12" s="303"/>
      <c r="CZ12" s="303"/>
      <c r="DA12" s="303"/>
      <c r="DB12" s="303"/>
      <c r="DC12" s="303"/>
      <c r="DD12" s="303"/>
      <c r="DE12" s="303"/>
      <c r="DF12" s="303"/>
      <c r="DG12" s="303"/>
      <c r="DH12" s="303"/>
      <c r="DI12" s="303"/>
      <c r="DJ12" s="303"/>
      <c r="DK12" s="303"/>
      <c r="DL12" s="303"/>
      <c r="DM12" s="303"/>
      <c r="DN12" s="303"/>
      <c r="DO12" s="303"/>
      <c r="DP12" s="303"/>
      <c r="DQ12" s="303"/>
      <c r="DR12" s="303"/>
      <c r="DS12" s="303"/>
      <c r="DT12" s="303"/>
      <c r="DU12" s="303"/>
      <c r="DV12" s="303"/>
      <c r="DW12" s="303"/>
      <c r="DX12" s="303"/>
      <c r="DY12" s="303"/>
      <c r="DZ12" s="303"/>
      <c r="EA12" s="303"/>
      <c r="EB12" s="303"/>
      <c r="EC12" s="303"/>
      <c r="ED12" s="303"/>
      <c r="EE12" s="303"/>
      <c r="EF12" s="303"/>
      <c r="EG12" s="303"/>
      <c r="EH12" s="303"/>
      <c r="EI12" s="303"/>
      <c r="EJ12" s="303"/>
      <c r="EK12" s="303"/>
      <c r="EL12" s="303"/>
      <c r="EM12" s="303"/>
      <c r="EN12" s="303"/>
      <c r="EO12" s="303"/>
      <c r="EP12" s="303"/>
      <c r="EQ12" s="303"/>
      <c r="ER12" s="303"/>
      <c r="ES12" s="303"/>
      <c r="ET12" s="303"/>
      <c r="EU12" s="303"/>
      <c r="EV12" s="303"/>
      <c r="EW12" s="303"/>
      <c r="EX12" s="303"/>
      <c r="EY12" s="303"/>
      <c r="EZ12" s="303"/>
      <c r="FA12" s="303"/>
      <c r="FB12" s="303"/>
      <c r="FC12" s="303"/>
      <c r="FD12" s="303"/>
      <c r="FE12" s="303"/>
      <c r="FF12" s="303"/>
      <c r="FG12" s="303"/>
      <c r="FH12" s="303"/>
      <c r="FI12" s="303"/>
      <c r="FJ12" s="303"/>
      <c r="FK12" s="303"/>
      <c r="FL12" s="303"/>
    </row>
    <row r="13" spans="1:168" s="302" customFormat="1" ht="18" customHeight="1">
      <c r="A13" s="299" t="s">
        <v>179</v>
      </c>
      <c r="B13" s="304">
        <v>14606176.369999999</v>
      </c>
      <c r="C13" s="301">
        <v>0.1474265819449499</v>
      </c>
      <c r="E13" s="287"/>
      <c r="F13" s="287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303"/>
      <c r="AF13" s="303"/>
      <c r="AG13" s="303"/>
      <c r="AH13" s="303"/>
      <c r="AI13" s="303"/>
      <c r="AJ13" s="303"/>
      <c r="AK13" s="303"/>
      <c r="AL13" s="303"/>
      <c r="AM13" s="303"/>
      <c r="AN13" s="303"/>
      <c r="AO13" s="303"/>
      <c r="AP13" s="303"/>
      <c r="AQ13" s="303"/>
      <c r="AR13" s="303"/>
      <c r="AS13" s="303"/>
      <c r="AT13" s="303"/>
      <c r="AU13" s="303"/>
      <c r="AV13" s="303"/>
      <c r="AW13" s="303"/>
      <c r="AX13" s="303"/>
      <c r="AY13" s="303"/>
      <c r="AZ13" s="303"/>
      <c r="BA13" s="303"/>
      <c r="BB13" s="303"/>
      <c r="BC13" s="303"/>
      <c r="BD13" s="303"/>
      <c r="BE13" s="303"/>
      <c r="BF13" s="303"/>
      <c r="BG13" s="303"/>
      <c r="BH13" s="303"/>
      <c r="BI13" s="303"/>
      <c r="BJ13" s="303"/>
      <c r="BK13" s="303"/>
      <c r="BL13" s="303"/>
      <c r="BM13" s="303"/>
      <c r="BN13" s="303"/>
      <c r="BO13" s="303"/>
      <c r="BP13" s="303"/>
      <c r="BQ13" s="303"/>
      <c r="BR13" s="303"/>
      <c r="BS13" s="303"/>
      <c r="BT13" s="303"/>
      <c r="BU13" s="303"/>
      <c r="BV13" s="303"/>
      <c r="BW13" s="303"/>
      <c r="BX13" s="303"/>
      <c r="BY13" s="303"/>
      <c r="BZ13" s="303"/>
      <c r="CA13" s="303"/>
      <c r="CB13" s="303"/>
      <c r="CC13" s="303"/>
      <c r="CD13" s="303"/>
      <c r="CE13" s="303"/>
      <c r="CF13" s="303"/>
      <c r="CG13" s="303"/>
      <c r="CH13" s="303"/>
      <c r="CI13" s="303"/>
      <c r="CJ13" s="303"/>
      <c r="CK13" s="303"/>
      <c r="CL13" s="303"/>
      <c r="CM13" s="303"/>
      <c r="CN13" s="303"/>
      <c r="CO13" s="303"/>
      <c r="CP13" s="303"/>
      <c r="CQ13" s="303"/>
      <c r="CR13" s="303"/>
      <c r="CS13" s="303"/>
      <c r="CT13" s="303"/>
      <c r="CU13" s="303"/>
      <c r="CV13" s="303"/>
      <c r="CW13" s="303"/>
      <c r="CX13" s="303"/>
      <c r="CY13" s="303"/>
      <c r="CZ13" s="303"/>
      <c r="DA13" s="303"/>
      <c r="DB13" s="303"/>
      <c r="DC13" s="303"/>
      <c r="DD13" s="303"/>
      <c r="DE13" s="303"/>
      <c r="DF13" s="303"/>
      <c r="DG13" s="303"/>
      <c r="DH13" s="303"/>
      <c r="DI13" s="303"/>
      <c r="DJ13" s="303"/>
      <c r="DK13" s="303"/>
      <c r="DL13" s="303"/>
      <c r="DM13" s="303"/>
      <c r="DN13" s="303"/>
      <c r="DO13" s="303"/>
      <c r="DP13" s="303"/>
      <c r="DQ13" s="303"/>
      <c r="DR13" s="303"/>
      <c r="DS13" s="303"/>
      <c r="DT13" s="303"/>
      <c r="DU13" s="303"/>
      <c r="DV13" s="303"/>
      <c r="DW13" s="303"/>
      <c r="DX13" s="303"/>
      <c r="DY13" s="303"/>
      <c r="DZ13" s="303"/>
      <c r="EA13" s="303"/>
      <c r="EB13" s="303"/>
      <c r="EC13" s="303"/>
      <c r="ED13" s="303"/>
      <c r="EE13" s="303"/>
      <c r="EF13" s="303"/>
      <c r="EG13" s="303"/>
      <c r="EH13" s="303"/>
      <c r="EI13" s="303"/>
      <c r="EJ13" s="303"/>
      <c r="EK13" s="303"/>
      <c r="EL13" s="303"/>
      <c r="EM13" s="303"/>
      <c r="EN13" s="303"/>
      <c r="EO13" s="303"/>
      <c r="EP13" s="303"/>
      <c r="EQ13" s="303"/>
      <c r="ER13" s="303"/>
      <c r="ES13" s="303"/>
      <c r="ET13" s="303"/>
      <c r="EU13" s="303"/>
      <c r="EV13" s="303"/>
      <c r="EW13" s="303"/>
      <c r="EX13" s="303"/>
      <c r="EY13" s="303"/>
      <c r="EZ13" s="303"/>
      <c r="FA13" s="303"/>
      <c r="FB13" s="303"/>
      <c r="FC13" s="303"/>
      <c r="FD13" s="303"/>
      <c r="FE13" s="303"/>
      <c r="FF13" s="303"/>
      <c r="FG13" s="303"/>
      <c r="FH13" s="303"/>
      <c r="FI13" s="303"/>
      <c r="FJ13" s="303"/>
      <c r="FK13" s="303"/>
      <c r="FL13" s="303"/>
    </row>
    <row r="14" spans="1:168" s="302" customFormat="1" ht="18" customHeight="1">
      <c r="A14" s="299" t="s">
        <v>180</v>
      </c>
      <c r="B14" s="304">
        <v>201018.42</v>
      </c>
      <c r="C14" s="301">
        <v>2.0289675968478229E-3</v>
      </c>
      <c r="E14" s="287"/>
      <c r="F14" s="287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303"/>
      <c r="AL14" s="303"/>
      <c r="AM14" s="303"/>
      <c r="AN14" s="303"/>
      <c r="AO14" s="303"/>
      <c r="AP14" s="303"/>
      <c r="AQ14" s="303"/>
      <c r="AR14" s="303"/>
      <c r="AS14" s="303"/>
      <c r="AT14" s="303"/>
      <c r="AU14" s="303"/>
      <c r="AV14" s="303"/>
      <c r="AW14" s="303"/>
      <c r="AX14" s="303"/>
      <c r="AY14" s="303"/>
      <c r="AZ14" s="303"/>
      <c r="BA14" s="303"/>
      <c r="BB14" s="303"/>
      <c r="BC14" s="303"/>
      <c r="BD14" s="303"/>
      <c r="BE14" s="303"/>
      <c r="BF14" s="303"/>
      <c r="BG14" s="303"/>
      <c r="BH14" s="303"/>
      <c r="BI14" s="303"/>
      <c r="BJ14" s="303"/>
      <c r="BK14" s="303"/>
      <c r="BL14" s="303"/>
      <c r="BM14" s="303"/>
      <c r="BN14" s="303"/>
      <c r="BO14" s="303"/>
      <c r="BP14" s="303"/>
      <c r="BQ14" s="303"/>
      <c r="BR14" s="303"/>
      <c r="BS14" s="303"/>
      <c r="BT14" s="303"/>
      <c r="BU14" s="303"/>
      <c r="BV14" s="303"/>
      <c r="BW14" s="303"/>
      <c r="BX14" s="303"/>
      <c r="BY14" s="303"/>
      <c r="BZ14" s="303"/>
      <c r="CA14" s="303"/>
      <c r="CB14" s="303"/>
      <c r="CC14" s="303"/>
      <c r="CD14" s="303"/>
      <c r="CE14" s="303"/>
      <c r="CF14" s="303"/>
      <c r="CG14" s="303"/>
      <c r="CH14" s="303"/>
      <c r="CI14" s="303"/>
      <c r="CJ14" s="303"/>
      <c r="CK14" s="303"/>
      <c r="CL14" s="303"/>
      <c r="CM14" s="303"/>
      <c r="CN14" s="303"/>
      <c r="CO14" s="303"/>
      <c r="CP14" s="303"/>
      <c r="CQ14" s="303"/>
      <c r="CR14" s="303"/>
      <c r="CS14" s="303"/>
      <c r="CT14" s="303"/>
      <c r="CU14" s="303"/>
      <c r="CV14" s="303"/>
      <c r="CW14" s="303"/>
      <c r="CX14" s="303"/>
      <c r="CY14" s="303"/>
      <c r="CZ14" s="303"/>
      <c r="DA14" s="303"/>
      <c r="DB14" s="303"/>
      <c r="DC14" s="303"/>
      <c r="DD14" s="303"/>
      <c r="DE14" s="303"/>
      <c r="DF14" s="303"/>
      <c r="DG14" s="303"/>
      <c r="DH14" s="303"/>
      <c r="DI14" s="303"/>
      <c r="DJ14" s="303"/>
      <c r="DK14" s="303"/>
      <c r="DL14" s="303"/>
      <c r="DM14" s="303"/>
      <c r="DN14" s="303"/>
      <c r="DO14" s="303"/>
      <c r="DP14" s="303"/>
      <c r="DQ14" s="303"/>
      <c r="DR14" s="303"/>
      <c r="DS14" s="303"/>
      <c r="DT14" s="303"/>
      <c r="DU14" s="303"/>
      <c r="DV14" s="303"/>
      <c r="DW14" s="303"/>
      <c r="DX14" s="303"/>
      <c r="DY14" s="303"/>
      <c r="DZ14" s="303"/>
      <c r="EA14" s="303"/>
      <c r="EB14" s="303"/>
      <c r="EC14" s="303"/>
      <c r="ED14" s="303"/>
      <c r="EE14" s="303"/>
      <c r="EF14" s="303"/>
      <c r="EG14" s="303"/>
      <c r="EH14" s="303"/>
      <c r="EI14" s="303"/>
      <c r="EJ14" s="303"/>
      <c r="EK14" s="303"/>
      <c r="EL14" s="303"/>
      <c r="EM14" s="303"/>
      <c r="EN14" s="303"/>
      <c r="EO14" s="303"/>
      <c r="EP14" s="303"/>
      <c r="EQ14" s="303"/>
      <c r="ER14" s="303"/>
      <c r="ES14" s="303"/>
      <c r="ET14" s="303"/>
      <c r="EU14" s="303"/>
      <c r="EV14" s="303"/>
      <c r="EW14" s="303"/>
      <c r="EX14" s="303"/>
      <c r="EY14" s="303"/>
      <c r="EZ14" s="303"/>
      <c r="FA14" s="303"/>
      <c r="FB14" s="303"/>
      <c r="FC14" s="303"/>
      <c r="FD14" s="303"/>
      <c r="FE14" s="303"/>
      <c r="FF14" s="303"/>
      <c r="FG14" s="303"/>
      <c r="FH14" s="303"/>
      <c r="FI14" s="303"/>
      <c r="FJ14" s="303"/>
      <c r="FK14" s="303"/>
      <c r="FL14" s="303"/>
    </row>
    <row r="15" spans="1:168" s="302" customFormat="1" ht="18" customHeight="1">
      <c r="A15" s="299" t="s">
        <v>181</v>
      </c>
      <c r="B15" s="304">
        <v>4970190.8099999996</v>
      </c>
      <c r="C15" s="301">
        <v>5.01663285565613E-2</v>
      </c>
      <c r="E15" s="287"/>
      <c r="F15" s="287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3"/>
      <c r="AZ15" s="303"/>
      <c r="BA15" s="303"/>
      <c r="BB15" s="303"/>
      <c r="BC15" s="303"/>
      <c r="BD15" s="303"/>
      <c r="BE15" s="303"/>
      <c r="BF15" s="303"/>
      <c r="BG15" s="303"/>
      <c r="BH15" s="303"/>
      <c r="BI15" s="303"/>
      <c r="BJ15" s="303"/>
      <c r="BK15" s="303"/>
      <c r="BL15" s="303"/>
      <c r="BM15" s="303"/>
      <c r="BN15" s="303"/>
      <c r="BO15" s="303"/>
      <c r="BP15" s="303"/>
      <c r="BQ15" s="303"/>
      <c r="BR15" s="303"/>
      <c r="BS15" s="303"/>
      <c r="BT15" s="303"/>
      <c r="BU15" s="303"/>
      <c r="BV15" s="303"/>
      <c r="BW15" s="303"/>
      <c r="BX15" s="303"/>
      <c r="BY15" s="303"/>
      <c r="BZ15" s="303"/>
      <c r="CA15" s="303"/>
      <c r="CB15" s="303"/>
      <c r="CC15" s="303"/>
      <c r="CD15" s="303"/>
      <c r="CE15" s="303"/>
      <c r="CF15" s="303"/>
      <c r="CG15" s="303"/>
      <c r="CH15" s="303"/>
      <c r="CI15" s="303"/>
      <c r="CJ15" s="303"/>
      <c r="CK15" s="303"/>
      <c r="CL15" s="303"/>
      <c r="CM15" s="303"/>
      <c r="CN15" s="303"/>
      <c r="CO15" s="303"/>
      <c r="CP15" s="303"/>
      <c r="CQ15" s="303"/>
      <c r="CR15" s="303"/>
      <c r="CS15" s="303"/>
      <c r="CT15" s="303"/>
      <c r="CU15" s="303"/>
      <c r="CV15" s="303"/>
      <c r="CW15" s="303"/>
      <c r="CX15" s="303"/>
      <c r="CY15" s="303"/>
      <c r="CZ15" s="303"/>
      <c r="DA15" s="303"/>
      <c r="DB15" s="303"/>
      <c r="DC15" s="303"/>
      <c r="DD15" s="303"/>
      <c r="DE15" s="303"/>
      <c r="DF15" s="303"/>
      <c r="DG15" s="303"/>
      <c r="DH15" s="303"/>
      <c r="DI15" s="303"/>
      <c r="DJ15" s="303"/>
      <c r="DK15" s="303"/>
      <c r="DL15" s="303"/>
      <c r="DM15" s="303"/>
      <c r="DN15" s="303"/>
      <c r="DO15" s="303"/>
      <c r="DP15" s="303"/>
      <c r="DQ15" s="303"/>
      <c r="DR15" s="303"/>
      <c r="DS15" s="303"/>
      <c r="DT15" s="303"/>
      <c r="DU15" s="303"/>
      <c r="DV15" s="303"/>
      <c r="DW15" s="303"/>
      <c r="DX15" s="303"/>
      <c r="DY15" s="303"/>
      <c r="DZ15" s="303"/>
      <c r="EA15" s="303"/>
      <c r="EB15" s="303"/>
      <c r="EC15" s="303"/>
      <c r="ED15" s="303"/>
      <c r="EE15" s="303"/>
      <c r="EF15" s="303"/>
      <c r="EG15" s="303"/>
      <c r="EH15" s="303"/>
      <c r="EI15" s="303"/>
      <c r="EJ15" s="303"/>
      <c r="EK15" s="303"/>
      <c r="EL15" s="303"/>
      <c r="EM15" s="303"/>
      <c r="EN15" s="303"/>
      <c r="EO15" s="303"/>
      <c r="EP15" s="303"/>
      <c r="EQ15" s="303"/>
      <c r="ER15" s="303"/>
      <c r="ES15" s="303"/>
      <c r="ET15" s="303"/>
      <c r="EU15" s="303"/>
      <c r="EV15" s="303"/>
      <c r="EW15" s="303"/>
      <c r="EX15" s="303"/>
      <c r="EY15" s="303"/>
      <c r="EZ15" s="303"/>
      <c r="FA15" s="303"/>
      <c r="FB15" s="303"/>
      <c r="FC15" s="303"/>
      <c r="FD15" s="303"/>
      <c r="FE15" s="303"/>
      <c r="FF15" s="303"/>
      <c r="FG15" s="303"/>
      <c r="FH15" s="303"/>
      <c r="FI15" s="303"/>
      <c r="FJ15" s="303"/>
      <c r="FK15" s="303"/>
      <c r="FL15" s="303"/>
    </row>
    <row r="16" spans="1:168" s="302" customFormat="1" ht="18" customHeight="1">
      <c r="A16" s="299" t="s">
        <v>182</v>
      </c>
      <c r="B16" s="304">
        <v>1000000</v>
      </c>
      <c r="C16" s="301">
        <v>1.0093441172444907E-2</v>
      </c>
      <c r="E16" s="287"/>
      <c r="F16" s="287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3"/>
      <c r="AU16" s="303"/>
      <c r="AV16" s="303"/>
      <c r="AW16" s="303"/>
      <c r="AX16" s="303"/>
      <c r="AY16" s="303"/>
      <c r="AZ16" s="303"/>
      <c r="BA16" s="303"/>
      <c r="BB16" s="303"/>
      <c r="BC16" s="303"/>
      <c r="BD16" s="303"/>
      <c r="BE16" s="303"/>
      <c r="BF16" s="303"/>
      <c r="BG16" s="303"/>
      <c r="BH16" s="303"/>
      <c r="BI16" s="303"/>
      <c r="BJ16" s="303"/>
      <c r="BK16" s="303"/>
      <c r="BL16" s="303"/>
      <c r="BM16" s="303"/>
      <c r="BN16" s="303"/>
      <c r="BO16" s="303"/>
      <c r="BP16" s="303"/>
      <c r="BQ16" s="303"/>
      <c r="BR16" s="303"/>
      <c r="BS16" s="303"/>
      <c r="BT16" s="303"/>
      <c r="BU16" s="303"/>
      <c r="BV16" s="303"/>
      <c r="BW16" s="303"/>
      <c r="BX16" s="303"/>
      <c r="BY16" s="303"/>
      <c r="BZ16" s="303"/>
      <c r="CA16" s="303"/>
      <c r="CB16" s="303"/>
      <c r="CC16" s="303"/>
      <c r="CD16" s="303"/>
      <c r="CE16" s="303"/>
      <c r="CF16" s="303"/>
      <c r="CG16" s="303"/>
      <c r="CH16" s="303"/>
      <c r="CI16" s="303"/>
      <c r="CJ16" s="303"/>
      <c r="CK16" s="303"/>
      <c r="CL16" s="303"/>
      <c r="CM16" s="303"/>
      <c r="CN16" s="303"/>
      <c r="CO16" s="303"/>
      <c r="CP16" s="303"/>
      <c r="CQ16" s="303"/>
      <c r="CR16" s="303"/>
      <c r="CS16" s="303"/>
      <c r="CT16" s="303"/>
      <c r="CU16" s="303"/>
      <c r="CV16" s="303"/>
      <c r="CW16" s="303"/>
      <c r="CX16" s="303"/>
      <c r="CY16" s="303"/>
      <c r="CZ16" s="303"/>
      <c r="DA16" s="303"/>
      <c r="DB16" s="303"/>
      <c r="DC16" s="303"/>
      <c r="DD16" s="303"/>
      <c r="DE16" s="303"/>
      <c r="DF16" s="303"/>
      <c r="DG16" s="303"/>
      <c r="DH16" s="303"/>
      <c r="DI16" s="303"/>
      <c r="DJ16" s="303"/>
      <c r="DK16" s="303"/>
      <c r="DL16" s="303"/>
      <c r="DM16" s="303"/>
      <c r="DN16" s="303"/>
      <c r="DO16" s="303"/>
      <c r="DP16" s="303"/>
      <c r="DQ16" s="303"/>
      <c r="DR16" s="303"/>
      <c r="DS16" s="303"/>
      <c r="DT16" s="303"/>
      <c r="DU16" s="303"/>
      <c r="DV16" s="303"/>
      <c r="DW16" s="303"/>
      <c r="DX16" s="303"/>
      <c r="DY16" s="303"/>
      <c r="DZ16" s="303"/>
      <c r="EA16" s="303"/>
      <c r="EB16" s="303"/>
      <c r="EC16" s="303"/>
      <c r="ED16" s="303"/>
      <c r="EE16" s="303"/>
      <c r="EF16" s="303"/>
      <c r="EG16" s="303"/>
      <c r="EH16" s="303"/>
      <c r="EI16" s="303"/>
      <c r="EJ16" s="303"/>
      <c r="EK16" s="303"/>
      <c r="EL16" s="303"/>
      <c r="EM16" s="303"/>
      <c r="EN16" s="303"/>
      <c r="EO16" s="303"/>
      <c r="EP16" s="303"/>
      <c r="EQ16" s="303"/>
      <c r="ER16" s="303"/>
      <c r="ES16" s="303"/>
      <c r="ET16" s="303"/>
      <c r="EU16" s="303"/>
      <c r="EV16" s="303"/>
      <c r="EW16" s="303"/>
      <c r="EX16" s="303"/>
      <c r="EY16" s="303"/>
      <c r="EZ16" s="303"/>
      <c r="FA16" s="303"/>
      <c r="FB16" s="303"/>
      <c r="FC16" s="303"/>
      <c r="FD16" s="303"/>
      <c r="FE16" s="303"/>
      <c r="FF16" s="303"/>
      <c r="FG16" s="303"/>
      <c r="FH16" s="303"/>
      <c r="FI16" s="303"/>
      <c r="FJ16" s="303"/>
      <c r="FK16" s="303"/>
      <c r="FL16" s="303"/>
    </row>
    <row r="17" spans="1:168" s="302" customFormat="1" ht="18" customHeight="1">
      <c r="A17" s="299" t="s">
        <v>183</v>
      </c>
      <c r="B17" s="304">
        <v>8620000</v>
      </c>
      <c r="C17" s="301">
        <v>8.7005462906475109E-2</v>
      </c>
      <c r="E17" s="287"/>
      <c r="F17" s="287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03"/>
      <c r="AE17" s="303"/>
      <c r="AF17" s="303"/>
      <c r="AG17" s="303"/>
      <c r="AH17" s="303"/>
      <c r="AI17" s="303"/>
      <c r="AJ17" s="303"/>
      <c r="AK17" s="303"/>
      <c r="AL17" s="303"/>
      <c r="AM17" s="303"/>
      <c r="AN17" s="303"/>
      <c r="AO17" s="303"/>
      <c r="AP17" s="303"/>
      <c r="AQ17" s="303"/>
      <c r="AR17" s="303"/>
      <c r="AS17" s="303"/>
      <c r="AT17" s="303"/>
      <c r="AU17" s="303"/>
      <c r="AV17" s="303"/>
      <c r="AW17" s="303"/>
      <c r="AX17" s="303"/>
      <c r="AY17" s="303"/>
      <c r="AZ17" s="303"/>
      <c r="BA17" s="303"/>
      <c r="BB17" s="303"/>
      <c r="BC17" s="303"/>
      <c r="BD17" s="303"/>
      <c r="BE17" s="303"/>
      <c r="BF17" s="303"/>
      <c r="BG17" s="303"/>
      <c r="BH17" s="303"/>
      <c r="BI17" s="303"/>
      <c r="BJ17" s="303"/>
      <c r="BK17" s="303"/>
      <c r="BL17" s="303"/>
      <c r="BM17" s="303"/>
      <c r="BN17" s="303"/>
      <c r="BO17" s="303"/>
      <c r="BP17" s="303"/>
      <c r="BQ17" s="303"/>
      <c r="BR17" s="303"/>
      <c r="BS17" s="303"/>
      <c r="BT17" s="303"/>
      <c r="BU17" s="303"/>
      <c r="BV17" s="303"/>
      <c r="BW17" s="303"/>
      <c r="BX17" s="303"/>
      <c r="BY17" s="303"/>
      <c r="BZ17" s="303"/>
      <c r="CA17" s="303"/>
      <c r="CB17" s="303"/>
      <c r="CC17" s="303"/>
      <c r="CD17" s="303"/>
      <c r="CE17" s="303"/>
      <c r="CF17" s="303"/>
      <c r="CG17" s="303"/>
      <c r="CH17" s="303"/>
      <c r="CI17" s="303"/>
      <c r="CJ17" s="303"/>
      <c r="CK17" s="303"/>
      <c r="CL17" s="303"/>
      <c r="CM17" s="303"/>
      <c r="CN17" s="303"/>
      <c r="CO17" s="303"/>
      <c r="CP17" s="303"/>
      <c r="CQ17" s="303"/>
      <c r="CR17" s="303"/>
      <c r="CS17" s="303"/>
      <c r="CT17" s="303"/>
      <c r="CU17" s="303"/>
      <c r="CV17" s="303"/>
      <c r="CW17" s="303"/>
      <c r="CX17" s="303"/>
      <c r="CY17" s="303"/>
      <c r="CZ17" s="303"/>
      <c r="DA17" s="303"/>
      <c r="DB17" s="303"/>
      <c r="DC17" s="303"/>
      <c r="DD17" s="303"/>
      <c r="DE17" s="303"/>
      <c r="DF17" s="303"/>
      <c r="DG17" s="303"/>
      <c r="DH17" s="303"/>
      <c r="DI17" s="303"/>
      <c r="DJ17" s="303"/>
      <c r="DK17" s="303"/>
      <c r="DL17" s="303"/>
      <c r="DM17" s="303"/>
      <c r="DN17" s="303"/>
      <c r="DO17" s="303"/>
      <c r="DP17" s="303"/>
      <c r="DQ17" s="303"/>
      <c r="DR17" s="303"/>
      <c r="DS17" s="303"/>
      <c r="DT17" s="303"/>
      <c r="DU17" s="303"/>
      <c r="DV17" s="303"/>
      <c r="DW17" s="303"/>
      <c r="DX17" s="303"/>
      <c r="DY17" s="303"/>
      <c r="DZ17" s="303"/>
      <c r="EA17" s="303"/>
      <c r="EB17" s="303"/>
      <c r="EC17" s="303"/>
      <c r="ED17" s="303"/>
      <c r="EE17" s="303"/>
      <c r="EF17" s="303"/>
      <c r="EG17" s="303"/>
      <c r="EH17" s="303"/>
      <c r="EI17" s="303"/>
      <c r="EJ17" s="303"/>
      <c r="EK17" s="303"/>
      <c r="EL17" s="303"/>
      <c r="EM17" s="303"/>
      <c r="EN17" s="303"/>
      <c r="EO17" s="303"/>
      <c r="EP17" s="303"/>
      <c r="EQ17" s="303"/>
      <c r="ER17" s="303"/>
      <c r="ES17" s="303"/>
      <c r="ET17" s="303"/>
      <c r="EU17" s="303"/>
      <c r="EV17" s="303"/>
      <c r="EW17" s="303"/>
      <c r="EX17" s="303"/>
      <c r="EY17" s="303"/>
      <c r="EZ17" s="303"/>
      <c r="FA17" s="303"/>
      <c r="FB17" s="303"/>
      <c r="FC17" s="303"/>
      <c r="FD17" s="303"/>
      <c r="FE17" s="303"/>
      <c r="FF17" s="303"/>
      <c r="FG17" s="303"/>
      <c r="FH17" s="303"/>
      <c r="FI17" s="303"/>
      <c r="FJ17" s="303"/>
      <c r="FK17" s="303"/>
      <c r="FL17" s="303"/>
    </row>
    <row r="18" spans="1:168" s="302" customFormat="1" ht="18" customHeight="1">
      <c r="A18" s="299" t="s">
        <v>184</v>
      </c>
      <c r="B18" s="304">
        <v>23449663.789999999</v>
      </c>
      <c r="C18" s="301">
        <v>0.23668780197797651</v>
      </c>
      <c r="E18" s="287"/>
      <c r="F18" s="287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303"/>
      <c r="AL18" s="303"/>
      <c r="AM18" s="303"/>
      <c r="AN18" s="303"/>
      <c r="AO18" s="303"/>
      <c r="AP18" s="303"/>
      <c r="AQ18" s="303"/>
      <c r="AR18" s="303"/>
      <c r="AS18" s="303"/>
      <c r="AT18" s="303"/>
      <c r="AU18" s="303"/>
      <c r="AV18" s="303"/>
      <c r="AW18" s="303"/>
      <c r="AX18" s="303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303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303"/>
      <c r="BW18" s="303"/>
      <c r="BX18" s="303"/>
      <c r="BY18" s="303"/>
      <c r="BZ18" s="303"/>
      <c r="CA18" s="303"/>
      <c r="CB18" s="303"/>
      <c r="CC18" s="303"/>
      <c r="CD18" s="303"/>
      <c r="CE18" s="303"/>
      <c r="CF18" s="303"/>
      <c r="CG18" s="303"/>
      <c r="CH18" s="303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303"/>
      <c r="CU18" s="303"/>
      <c r="CV18" s="303"/>
      <c r="CW18" s="303"/>
      <c r="CX18" s="303"/>
      <c r="CY18" s="303"/>
      <c r="CZ18" s="303"/>
      <c r="DA18" s="303"/>
      <c r="DB18" s="303"/>
      <c r="DC18" s="303"/>
      <c r="DD18" s="303"/>
      <c r="DE18" s="303"/>
      <c r="DF18" s="303"/>
      <c r="DG18" s="303"/>
      <c r="DH18" s="303"/>
      <c r="DI18" s="303"/>
      <c r="DJ18" s="303"/>
      <c r="DK18" s="303"/>
      <c r="DL18" s="303"/>
      <c r="DM18" s="303"/>
      <c r="DN18" s="303"/>
      <c r="DO18" s="303"/>
      <c r="DP18" s="303"/>
      <c r="DQ18" s="303"/>
      <c r="DR18" s="303"/>
      <c r="DS18" s="303"/>
      <c r="DT18" s="303"/>
      <c r="DU18" s="303"/>
      <c r="DV18" s="303"/>
      <c r="DW18" s="303"/>
      <c r="DX18" s="303"/>
      <c r="DY18" s="303"/>
      <c r="DZ18" s="303"/>
      <c r="EA18" s="303"/>
      <c r="EB18" s="303"/>
      <c r="EC18" s="303"/>
      <c r="ED18" s="303"/>
      <c r="EE18" s="303"/>
      <c r="EF18" s="303"/>
      <c r="EG18" s="303"/>
      <c r="EH18" s="303"/>
      <c r="EI18" s="303"/>
      <c r="EJ18" s="303"/>
      <c r="EK18" s="303"/>
      <c r="EL18" s="303"/>
      <c r="EM18" s="303"/>
      <c r="EN18" s="303"/>
      <c r="EO18" s="303"/>
      <c r="EP18" s="303"/>
      <c r="EQ18" s="303"/>
      <c r="ER18" s="303"/>
      <c r="ES18" s="303"/>
      <c r="ET18" s="303"/>
      <c r="EU18" s="303"/>
      <c r="EV18" s="303"/>
      <c r="EW18" s="303"/>
      <c r="EX18" s="303"/>
      <c r="EY18" s="303"/>
      <c r="EZ18" s="303"/>
      <c r="FA18" s="303"/>
      <c r="FB18" s="303"/>
      <c r="FC18" s="303"/>
      <c r="FD18" s="303"/>
      <c r="FE18" s="303"/>
      <c r="FF18" s="303"/>
      <c r="FG18" s="303"/>
      <c r="FH18" s="303"/>
      <c r="FI18" s="303"/>
      <c r="FJ18" s="303"/>
      <c r="FK18" s="303"/>
      <c r="FL18" s="303"/>
    </row>
    <row r="19" spans="1:168" s="302" customFormat="1" ht="18" customHeight="1">
      <c r="A19" s="299" t="s">
        <v>185</v>
      </c>
      <c r="B19" s="304">
        <v>2000000</v>
      </c>
      <c r="C19" s="301">
        <v>2.0186882344889814E-2</v>
      </c>
      <c r="E19" s="287"/>
      <c r="F19" s="287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03"/>
      <c r="AE19" s="303"/>
      <c r="AF19" s="303"/>
      <c r="AG19" s="303"/>
      <c r="AH19" s="303"/>
      <c r="AI19" s="303"/>
      <c r="AJ19" s="303"/>
      <c r="AK19" s="303"/>
      <c r="AL19" s="303"/>
      <c r="AM19" s="303"/>
      <c r="AN19" s="303"/>
      <c r="AO19" s="303"/>
      <c r="AP19" s="303"/>
      <c r="AQ19" s="303"/>
      <c r="AR19" s="303"/>
      <c r="AS19" s="303"/>
      <c r="AT19" s="303"/>
      <c r="AU19" s="303"/>
      <c r="AV19" s="303"/>
      <c r="AW19" s="303"/>
      <c r="AX19" s="303"/>
      <c r="AY19" s="303"/>
      <c r="AZ19" s="303"/>
      <c r="BA19" s="303"/>
      <c r="BB19" s="303"/>
      <c r="BC19" s="303"/>
      <c r="BD19" s="303"/>
      <c r="BE19" s="303"/>
      <c r="BF19" s="303"/>
      <c r="BG19" s="303"/>
      <c r="BH19" s="303"/>
      <c r="BI19" s="303"/>
      <c r="BJ19" s="303"/>
      <c r="BK19" s="303"/>
      <c r="BL19" s="303"/>
      <c r="BM19" s="303"/>
      <c r="BN19" s="303"/>
      <c r="BO19" s="303"/>
      <c r="BP19" s="303"/>
      <c r="BQ19" s="303"/>
      <c r="BR19" s="303"/>
      <c r="BS19" s="303"/>
      <c r="BT19" s="303"/>
      <c r="BU19" s="303"/>
      <c r="BV19" s="303"/>
      <c r="BW19" s="303"/>
      <c r="BX19" s="303"/>
      <c r="BY19" s="303"/>
      <c r="BZ19" s="303"/>
      <c r="CA19" s="303"/>
      <c r="CB19" s="303"/>
      <c r="CC19" s="303"/>
      <c r="CD19" s="303"/>
      <c r="CE19" s="303"/>
      <c r="CF19" s="303"/>
      <c r="CG19" s="303"/>
      <c r="CH19" s="303"/>
      <c r="CI19" s="303"/>
      <c r="CJ19" s="303"/>
      <c r="CK19" s="303"/>
      <c r="CL19" s="303"/>
      <c r="CM19" s="303"/>
      <c r="CN19" s="303"/>
      <c r="CO19" s="303"/>
      <c r="CP19" s="303"/>
      <c r="CQ19" s="303"/>
      <c r="CR19" s="303"/>
      <c r="CS19" s="303"/>
      <c r="CT19" s="303"/>
      <c r="CU19" s="303"/>
      <c r="CV19" s="303"/>
      <c r="CW19" s="303"/>
      <c r="CX19" s="303"/>
      <c r="CY19" s="303"/>
      <c r="CZ19" s="303"/>
      <c r="DA19" s="303"/>
      <c r="DB19" s="303"/>
      <c r="DC19" s="303"/>
      <c r="DD19" s="303"/>
      <c r="DE19" s="303"/>
      <c r="DF19" s="303"/>
      <c r="DG19" s="303"/>
      <c r="DH19" s="303"/>
      <c r="DI19" s="303"/>
      <c r="DJ19" s="303"/>
      <c r="DK19" s="303"/>
      <c r="DL19" s="303"/>
      <c r="DM19" s="303"/>
      <c r="DN19" s="303"/>
      <c r="DO19" s="303"/>
      <c r="DP19" s="303"/>
      <c r="DQ19" s="303"/>
      <c r="DR19" s="303"/>
      <c r="DS19" s="303"/>
      <c r="DT19" s="303"/>
      <c r="DU19" s="303"/>
      <c r="DV19" s="303"/>
      <c r="DW19" s="303"/>
      <c r="DX19" s="303"/>
      <c r="DY19" s="303"/>
      <c r="DZ19" s="303"/>
      <c r="EA19" s="303"/>
      <c r="EB19" s="303"/>
      <c r="EC19" s="303"/>
      <c r="ED19" s="303"/>
      <c r="EE19" s="303"/>
      <c r="EF19" s="303"/>
      <c r="EG19" s="303"/>
      <c r="EH19" s="303"/>
      <c r="EI19" s="303"/>
      <c r="EJ19" s="303"/>
      <c r="EK19" s="303"/>
      <c r="EL19" s="303"/>
      <c r="EM19" s="303"/>
      <c r="EN19" s="303"/>
      <c r="EO19" s="303"/>
      <c r="EP19" s="303"/>
      <c r="EQ19" s="303"/>
      <c r="ER19" s="303"/>
      <c r="ES19" s="303"/>
      <c r="ET19" s="303"/>
      <c r="EU19" s="303"/>
      <c r="EV19" s="303"/>
      <c r="EW19" s="303"/>
      <c r="EX19" s="303"/>
      <c r="EY19" s="303"/>
      <c r="EZ19" s="303"/>
      <c r="FA19" s="303"/>
      <c r="FB19" s="303"/>
      <c r="FC19" s="303"/>
      <c r="FD19" s="303"/>
      <c r="FE19" s="303"/>
      <c r="FF19" s="303"/>
      <c r="FG19" s="303"/>
      <c r="FH19" s="303"/>
      <c r="FI19" s="303"/>
      <c r="FJ19" s="303"/>
      <c r="FK19" s="303"/>
      <c r="FL19" s="303"/>
    </row>
    <row r="20" spans="1:168" s="302" customFormat="1" ht="18" customHeight="1">
      <c r="A20" s="299" t="s">
        <v>186</v>
      </c>
      <c r="B20" s="304">
        <v>600000</v>
      </c>
      <c r="C20" s="301">
        <v>6.0560647034669452E-3</v>
      </c>
      <c r="E20" s="287"/>
      <c r="F20" s="287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303"/>
      <c r="BV20" s="303"/>
      <c r="BW20" s="303"/>
      <c r="BX20" s="303"/>
      <c r="BY20" s="303"/>
      <c r="BZ20" s="303"/>
      <c r="CA20" s="303"/>
      <c r="CB20" s="303"/>
      <c r="CC20" s="303"/>
      <c r="CD20" s="303"/>
      <c r="CE20" s="303"/>
      <c r="CF20" s="303"/>
      <c r="CG20" s="303"/>
      <c r="CH20" s="303"/>
      <c r="CI20" s="303"/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303"/>
      <c r="CU20" s="303"/>
      <c r="CV20" s="303"/>
      <c r="CW20" s="303"/>
      <c r="CX20" s="303"/>
      <c r="CY20" s="303"/>
      <c r="CZ20" s="303"/>
      <c r="DA20" s="303"/>
      <c r="DB20" s="303"/>
      <c r="DC20" s="303"/>
      <c r="DD20" s="303"/>
      <c r="DE20" s="303"/>
      <c r="DF20" s="303"/>
      <c r="DG20" s="303"/>
      <c r="DH20" s="303"/>
      <c r="DI20" s="303"/>
      <c r="DJ20" s="303"/>
      <c r="DK20" s="303"/>
      <c r="DL20" s="303"/>
      <c r="DM20" s="303"/>
      <c r="DN20" s="303"/>
      <c r="DO20" s="303"/>
      <c r="DP20" s="303"/>
      <c r="DQ20" s="303"/>
      <c r="DR20" s="303"/>
      <c r="DS20" s="303"/>
      <c r="DT20" s="303"/>
      <c r="DU20" s="303"/>
      <c r="DV20" s="303"/>
      <c r="DW20" s="303"/>
      <c r="DX20" s="303"/>
      <c r="DY20" s="303"/>
      <c r="DZ20" s="303"/>
      <c r="EA20" s="303"/>
      <c r="EB20" s="303"/>
      <c r="EC20" s="303"/>
      <c r="ED20" s="303"/>
      <c r="EE20" s="303"/>
      <c r="EF20" s="303"/>
      <c r="EG20" s="303"/>
      <c r="EH20" s="303"/>
      <c r="EI20" s="303"/>
      <c r="EJ20" s="303"/>
      <c r="EK20" s="303"/>
      <c r="EL20" s="303"/>
      <c r="EM20" s="303"/>
      <c r="EN20" s="303"/>
      <c r="EO20" s="303"/>
      <c r="EP20" s="303"/>
      <c r="EQ20" s="303"/>
      <c r="ER20" s="303"/>
      <c r="ES20" s="303"/>
      <c r="ET20" s="303"/>
      <c r="EU20" s="303"/>
      <c r="EV20" s="303"/>
      <c r="EW20" s="303"/>
      <c r="EX20" s="303"/>
      <c r="EY20" s="303"/>
      <c r="EZ20" s="303"/>
      <c r="FA20" s="303"/>
      <c r="FB20" s="303"/>
      <c r="FC20" s="303"/>
      <c r="FD20" s="303"/>
      <c r="FE20" s="303"/>
      <c r="FF20" s="303"/>
      <c r="FG20" s="303"/>
      <c r="FH20" s="303"/>
      <c r="FI20" s="303"/>
      <c r="FJ20" s="303"/>
      <c r="FK20" s="303"/>
      <c r="FL20" s="303"/>
    </row>
    <row r="21" spans="1:168" s="302" customFormat="1" ht="18" customHeight="1">
      <c r="A21" s="299" t="s">
        <v>187</v>
      </c>
      <c r="B21" s="304">
        <v>1757336.21</v>
      </c>
      <c r="C21" s="301">
        <v>1.7737569655842292E-2</v>
      </c>
      <c r="E21" s="287"/>
      <c r="F21" s="287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303"/>
      <c r="AG21" s="303"/>
      <c r="AH21" s="303"/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  <c r="CW21" s="303"/>
      <c r="CX21" s="303"/>
      <c r="CY21" s="303"/>
      <c r="CZ21" s="303"/>
      <c r="DA21" s="303"/>
      <c r="DB21" s="303"/>
      <c r="DC21" s="303"/>
      <c r="DD21" s="303"/>
      <c r="DE21" s="303"/>
      <c r="DF21" s="303"/>
      <c r="DG21" s="303"/>
      <c r="DH21" s="303"/>
      <c r="DI21" s="303"/>
      <c r="DJ21" s="303"/>
      <c r="DK21" s="303"/>
      <c r="DL21" s="303"/>
      <c r="DM21" s="303"/>
      <c r="DN21" s="303"/>
      <c r="DO21" s="303"/>
      <c r="DP21" s="303"/>
      <c r="DQ21" s="303"/>
      <c r="DR21" s="303"/>
      <c r="DS21" s="303"/>
      <c r="DT21" s="303"/>
      <c r="DU21" s="303"/>
      <c r="DV21" s="303"/>
      <c r="DW21" s="303"/>
      <c r="DX21" s="303"/>
      <c r="DY21" s="303"/>
      <c r="DZ21" s="303"/>
      <c r="EA21" s="303"/>
      <c r="EB21" s="303"/>
      <c r="EC21" s="303"/>
      <c r="ED21" s="303"/>
      <c r="EE21" s="303"/>
      <c r="EF21" s="303"/>
      <c r="EG21" s="303"/>
      <c r="EH21" s="303"/>
      <c r="EI21" s="303"/>
      <c r="EJ21" s="303"/>
      <c r="EK21" s="303"/>
      <c r="EL21" s="303"/>
      <c r="EM21" s="303"/>
      <c r="EN21" s="303"/>
      <c r="EO21" s="303"/>
      <c r="EP21" s="303"/>
      <c r="EQ21" s="303"/>
      <c r="ER21" s="303"/>
      <c r="ES21" s="303"/>
      <c r="ET21" s="303"/>
      <c r="EU21" s="303"/>
      <c r="EV21" s="303"/>
      <c r="EW21" s="303"/>
      <c r="EX21" s="303"/>
      <c r="EY21" s="303"/>
      <c r="EZ21" s="303"/>
      <c r="FA21" s="303"/>
      <c r="FB21" s="303"/>
      <c r="FC21" s="303"/>
      <c r="FD21" s="303"/>
      <c r="FE21" s="303"/>
      <c r="FF21" s="303"/>
      <c r="FG21" s="303"/>
      <c r="FH21" s="303"/>
      <c r="FI21" s="303"/>
      <c r="FJ21" s="303"/>
      <c r="FK21" s="303"/>
      <c r="FL21" s="303"/>
    </row>
    <row r="22" spans="1:168" s="302" customFormat="1" ht="18" customHeight="1">
      <c r="A22" s="299" t="s">
        <v>188</v>
      </c>
      <c r="B22" s="304">
        <v>500000</v>
      </c>
      <c r="C22" s="301">
        <v>5.0467205862224536E-3</v>
      </c>
      <c r="E22" s="287"/>
      <c r="F22" s="287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03"/>
      <c r="AE22" s="303"/>
      <c r="AF22" s="303"/>
      <c r="AG22" s="303"/>
      <c r="AH22" s="303"/>
      <c r="AI22" s="303"/>
      <c r="AJ22" s="303"/>
      <c r="AK22" s="303"/>
      <c r="AL22" s="303"/>
      <c r="AM22" s="303"/>
      <c r="AN22" s="303"/>
      <c r="AO22" s="303"/>
      <c r="AP22" s="303"/>
      <c r="AQ22" s="303"/>
      <c r="AR22" s="303"/>
      <c r="AS22" s="303"/>
      <c r="AT22" s="303"/>
      <c r="AU22" s="303"/>
      <c r="AV22" s="303"/>
      <c r="AW22" s="303"/>
      <c r="AX22" s="303"/>
      <c r="AY22" s="303"/>
      <c r="AZ22" s="303"/>
      <c r="BA22" s="303"/>
      <c r="BB22" s="303"/>
      <c r="BC22" s="303"/>
      <c r="BD22" s="303"/>
      <c r="BE22" s="303"/>
      <c r="BF22" s="303"/>
      <c r="BG22" s="303"/>
      <c r="BH22" s="303"/>
      <c r="BI22" s="303"/>
      <c r="BJ22" s="303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303"/>
      <c r="BW22" s="303"/>
      <c r="BX22" s="303"/>
      <c r="BY22" s="303"/>
      <c r="BZ22" s="303"/>
      <c r="CA22" s="303"/>
      <c r="CB22" s="303"/>
      <c r="CC22" s="303"/>
      <c r="CD22" s="303"/>
      <c r="CE22" s="303"/>
      <c r="CF22" s="303"/>
      <c r="CG22" s="303"/>
      <c r="CH22" s="303"/>
      <c r="CI22" s="303"/>
      <c r="CJ22" s="303"/>
      <c r="CK22" s="303"/>
      <c r="CL22" s="303"/>
      <c r="CM22" s="303"/>
      <c r="CN22" s="303"/>
      <c r="CO22" s="303"/>
      <c r="CP22" s="303"/>
      <c r="CQ22" s="303"/>
      <c r="CR22" s="303"/>
      <c r="CS22" s="303"/>
      <c r="CT22" s="303"/>
      <c r="CU22" s="303"/>
      <c r="CV22" s="303"/>
      <c r="CW22" s="303"/>
      <c r="CX22" s="303"/>
      <c r="CY22" s="303"/>
      <c r="CZ22" s="303"/>
      <c r="DA22" s="303"/>
      <c r="DB22" s="303"/>
      <c r="DC22" s="303"/>
      <c r="DD22" s="303"/>
      <c r="DE22" s="303"/>
      <c r="DF22" s="303"/>
      <c r="DG22" s="303"/>
      <c r="DH22" s="303"/>
      <c r="DI22" s="303"/>
      <c r="DJ22" s="303"/>
      <c r="DK22" s="303"/>
      <c r="DL22" s="303"/>
      <c r="DM22" s="303"/>
      <c r="DN22" s="303"/>
      <c r="DO22" s="303"/>
      <c r="DP22" s="303"/>
      <c r="DQ22" s="303"/>
      <c r="DR22" s="303"/>
      <c r="DS22" s="303"/>
      <c r="DT22" s="303"/>
      <c r="DU22" s="303"/>
      <c r="DV22" s="303"/>
      <c r="DW22" s="303"/>
      <c r="DX22" s="303"/>
      <c r="DY22" s="303"/>
      <c r="DZ22" s="303"/>
      <c r="EA22" s="303"/>
      <c r="EB22" s="303"/>
      <c r="EC22" s="303"/>
      <c r="ED22" s="303"/>
      <c r="EE22" s="303"/>
      <c r="EF22" s="303"/>
      <c r="EG22" s="303"/>
      <c r="EH22" s="303"/>
      <c r="EI22" s="303"/>
      <c r="EJ22" s="303"/>
      <c r="EK22" s="303"/>
      <c r="EL22" s="303"/>
      <c r="EM22" s="303"/>
      <c r="EN22" s="303"/>
      <c r="EO22" s="303"/>
      <c r="EP22" s="303"/>
      <c r="EQ22" s="303"/>
      <c r="ER22" s="303"/>
      <c r="ES22" s="303"/>
      <c r="ET22" s="303"/>
      <c r="EU22" s="303"/>
      <c r="EV22" s="303"/>
      <c r="EW22" s="303"/>
      <c r="EX22" s="303"/>
      <c r="EY22" s="303"/>
      <c r="EZ22" s="303"/>
      <c r="FA22" s="303"/>
      <c r="FB22" s="303"/>
      <c r="FC22" s="303"/>
      <c r="FD22" s="303"/>
      <c r="FE22" s="303"/>
      <c r="FF22" s="303"/>
      <c r="FG22" s="303"/>
      <c r="FH22" s="303"/>
      <c r="FI22" s="303"/>
      <c r="FJ22" s="303"/>
      <c r="FK22" s="303"/>
      <c r="FL22" s="303"/>
    </row>
    <row r="23" spans="1:168" s="302" customFormat="1" ht="18" customHeight="1">
      <c r="A23" s="299" t="s">
        <v>189</v>
      </c>
      <c r="B23" s="304">
        <v>2999999.99</v>
      </c>
      <c r="C23" s="301">
        <v>3.0280323416400311E-2</v>
      </c>
      <c r="E23" s="287"/>
      <c r="F23" s="287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03"/>
      <c r="AE23" s="303"/>
      <c r="AF23" s="303"/>
      <c r="AG23" s="303"/>
      <c r="AH23" s="303"/>
      <c r="AI23" s="303"/>
      <c r="AJ23" s="303"/>
      <c r="AK23" s="303"/>
      <c r="AL23" s="303"/>
      <c r="AM23" s="303"/>
      <c r="AN23" s="303"/>
      <c r="AO23" s="303"/>
      <c r="AP23" s="303"/>
      <c r="AQ23" s="303"/>
      <c r="AR23" s="303"/>
      <c r="AS23" s="303"/>
      <c r="AT23" s="303"/>
      <c r="AU23" s="303"/>
      <c r="AV23" s="303"/>
      <c r="AW23" s="303"/>
      <c r="AX23" s="303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  <c r="BW23" s="303"/>
      <c r="BX23" s="303"/>
      <c r="BY23" s="303"/>
      <c r="BZ23" s="303"/>
      <c r="CA23" s="303"/>
      <c r="CB23" s="303"/>
      <c r="CC23" s="303"/>
      <c r="CD23" s="303"/>
      <c r="CE23" s="303"/>
      <c r="CF23" s="303"/>
      <c r="CG23" s="303"/>
      <c r="CH23" s="303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303"/>
      <c r="CU23" s="303"/>
      <c r="CV23" s="303"/>
      <c r="CW23" s="303"/>
      <c r="CX23" s="303"/>
      <c r="CY23" s="303"/>
      <c r="CZ23" s="303"/>
      <c r="DA23" s="303"/>
      <c r="DB23" s="303"/>
      <c r="DC23" s="303"/>
      <c r="DD23" s="303"/>
      <c r="DE23" s="303"/>
      <c r="DF23" s="303"/>
      <c r="DG23" s="303"/>
      <c r="DH23" s="303"/>
      <c r="DI23" s="303"/>
      <c r="DJ23" s="303"/>
      <c r="DK23" s="303"/>
      <c r="DL23" s="303"/>
      <c r="DM23" s="303"/>
      <c r="DN23" s="303"/>
      <c r="DO23" s="303"/>
      <c r="DP23" s="303"/>
      <c r="DQ23" s="303"/>
      <c r="DR23" s="303"/>
      <c r="DS23" s="303"/>
      <c r="DT23" s="303"/>
      <c r="DU23" s="303"/>
      <c r="DV23" s="303"/>
      <c r="DW23" s="303"/>
      <c r="DX23" s="303"/>
      <c r="DY23" s="303"/>
      <c r="DZ23" s="303"/>
      <c r="EA23" s="303"/>
      <c r="EB23" s="303"/>
      <c r="EC23" s="303"/>
      <c r="ED23" s="303"/>
      <c r="EE23" s="303"/>
      <c r="EF23" s="303"/>
      <c r="EG23" s="303"/>
      <c r="EH23" s="303"/>
      <c r="EI23" s="303"/>
      <c r="EJ23" s="303"/>
      <c r="EK23" s="303"/>
      <c r="EL23" s="303"/>
      <c r="EM23" s="303"/>
      <c r="EN23" s="303"/>
      <c r="EO23" s="303"/>
      <c r="EP23" s="303"/>
      <c r="EQ23" s="303"/>
      <c r="ER23" s="303"/>
      <c r="ES23" s="303"/>
      <c r="ET23" s="303"/>
      <c r="EU23" s="303"/>
      <c r="EV23" s="303"/>
      <c r="EW23" s="303"/>
      <c r="EX23" s="303"/>
      <c r="EY23" s="303"/>
      <c r="EZ23" s="303"/>
      <c r="FA23" s="303"/>
      <c r="FB23" s="303"/>
      <c r="FC23" s="303"/>
      <c r="FD23" s="303"/>
      <c r="FE23" s="303"/>
      <c r="FF23" s="303"/>
      <c r="FG23" s="303"/>
      <c r="FH23" s="303"/>
      <c r="FI23" s="303"/>
      <c r="FJ23" s="303"/>
      <c r="FK23" s="303"/>
      <c r="FL23" s="303"/>
    </row>
    <row r="24" spans="1:168" s="302" customFormat="1" ht="18" customHeight="1">
      <c r="A24" s="299" t="s">
        <v>190</v>
      </c>
      <c r="B24" s="304">
        <v>3500000</v>
      </c>
      <c r="C24" s="301">
        <v>3.5327044103557179E-2</v>
      </c>
      <c r="E24" s="287"/>
      <c r="F24" s="287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03"/>
      <c r="AE24" s="303"/>
      <c r="AF24" s="303"/>
      <c r="AG24" s="303"/>
      <c r="AH24" s="303"/>
      <c r="AI24" s="303"/>
      <c r="AJ24" s="303"/>
      <c r="AK24" s="303"/>
      <c r="AL24" s="303"/>
      <c r="AM24" s="303"/>
      <c r="AN24" s="303"/>
      <c r="AO24" s="303"/>
      <c r="AP24" s="303"/>
      <c r="AQ24" s="303"/>
      <c r="AR24" s="303"/>
      <c r="AS24" s="303"/>
      <c r="AT24" s="303"/>
      <c r="AU24" s="303"/>
      <c r="AV24" s="303"/>
      <c r="AW24" s="303"/>
      <c r="AX24" s="303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  <c r="BW24" s="303"/>
      <c r="BX24" s="303"/>
      <c r="BY24" s="303"/>
      <c r="BZ24" s="303"/>
      <c r="CA24" s="303"/>
      <c r="CB24" s="303"/>
      <c r="CC24" s="303"/>
      <c r="CD24" s="303"/>
      <c r="CE24" s="303"/>
      <c r="CF24" s="303"/>
      <c r="CG24" s="303"/>
      <c r="CH24" s="303"/>
      <c r="CI24" s="303"/>
      <c r="CJ24" s="303"/>
      <c r="CK24" s="303"/>
      <c r="CL24" s="303"/>
      <c r="CM24" s="303"/>
      <c r="CN24" s="303"/>
      <c r="CO24" s="303"/>
      <c r="CP24" s="303"/>
      <c r="CQ24" s="303"/>
      <c r="CR24" s="303"/>
      <c r="CS24" s="303"/>
      <c r="CT24" s="303"/>
      <c r="CU24" s="303"/>
      <c r="CV24" s="303"/>
      <c r="CW24" s="303"/>
      <c r="CX24" s="303"/>
      <c r="CY24" s="303"/>
      <c r="CZ24" s="303"/>
      <c r="DA24" s="303"/>
      <c r="DB24" s="303"/>
      <c r="DC24" s="303"/>
      <c r="DD24" s="303"/>
      <c r="DE24" s="303"/>
      <c r="DF24" s="303"/>
      <c r="DG24" s="303"/>
      <c r="DH24" s="303"/>
      <c r="DI24" s="303"/>
      <c r="DJ24" s="303"/>
      <c r="DK24" s="303"/>
      <c r="DL24" s="303"/>
      <c r="DM24" s="303"/>
      <c r="DN24" s="303"/>
      <c r="DO24" s="303"/>
      <c r="DP24" s="303"/>
      <c r="DQ24" s="303"/>
      <c r="DR24" s="303"/>
      <c r="DS24" s="303"/>
      <c r="DT24" s="303"/>
      <c r="DU24" s="303"/>
      <c r="DV24" s="303"/>
      <c r="DW24" s="303"/>
      <c r="DX24" s="303"/>
      <c r="DY24" s="303"/>
      <c r="DZ24" s="303"/>
      <c r="EA24" s="303"/>
      <c r="EB24" s="303"/>
      <c r="EC24" s="303"/>
      <c r="ED24" s="303"/>
      <c r="EE24" s="303"/>
      <c r="EF24" s="303"/>
      <c r="EG24" s="303"/>
      <c r="EH24" s="303"/>
      <c r="EI24" s="303"/>
      <c r="EJ24" s="303"/>
      <c r="EK24" s="303"/>
      <c r="EL24" s="303"/>
      <c r="EM24" s="303"/>
      <c r="EN24" s="303"/>
      <c r="EO24" s="303"/>
      <c r="EP24" s="303"/>
      <c r="EQ24" s="303"/>
      <c r="ER24" s="303"/>
      <c r="ES24" s="303"/>
      <c r="ET24" s="303"/>
      <c r="EU24" s="303"/>
      <c r="EV24" s="303"/>
      <c r="EW24" s="303"/>
      <c r="EX24" s="303"/>
      <c r="EY24" s="303"/>
      <c r="EZ24" s="303"/>
      <c r="FA24" s="303"/>
      <c r="FB24" s="303"/>
      <c r="FC24" s="303"/>
      <c r="FD24" s="303"/>
      <c r="FE24" s="303"/>
      <c r="FF24" s="303"/>
      <c r="FG24" s="303"/>
      <c r="FH24" s="303"/>
      <c r="FI24" s="303"/>
      <c r="FJ24" s="303"/>
      <c r="FK24" s="303"/>
      <c r="FL24" s="303"/>
    </row>
    <row r="25" spans="1:168" s="302" customFormat="1" ht="18" customHeight="1">
      <c r="A25" s="299" t="s">
        <v>191</v>
      </c>
      <c r="B25" s="304">
        <v>8000000</v>
      </c>
      <c r="C25" s="301">
        <v>8.0747529379559257E-2</v>
      </c>
      <c r="E25" s="287"/>
      <c r="F25" s="287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03"/>
      <c r="AE25" s="303"/>
      <c r="AF25" s="303"/>
      <c r="AG25" s="303"/>
      <c r="AH25" s="303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AY25" s="303"/>
      <c r="AZ25" s="303"/>
      <c r="BA25" s="303"/>
      <c r="BB25" s="303"/>
      <c r="BC25" s="303"/>
      <c r="BD25" s="303"/>
      <c r="BE25" s="303"/>
      <c r="BF25" s="303"/>
      <c r="BG25" s="303"/>
      <c r="BH25" s="303"/>
      <c r="BI25" s="303"/>
      <c r="BJ25" s="303"/>
      <c r="BK25" s="303"/>
      <c r="BL25" s="303"/>
      <c r="BM25" s="303"/>
      <c r="BN25" s="303"/>
      <c r="BO25" s="303"/>
      <c r="BP25" s="303"/>
      <c r="BQ25" s="303"/>
      <c r="BR25" s="303"/>
      <c r="BS25" s="303"/>
      <c r="BT25" s="303"/>
      <c r="BU25" s="303"/>
      <c r="BV25" s="303"/>
      <c r="BW25" s="303"/>
      <c r="BX25" s="303"/>
      <c r="BY25" s="303"/>
      <c r="BZ25" s="303"/>
      <c r="CA25" s="303"/>
      <c r="CB25" s="303"/>
      <c r="CC25" s="303"/>
      <c r="CD25" s="303"/>
      <c r="CE25" s="303"/>
      <c r="CF25" s="303"/>
      <c r="CG25" s="303"/>
      <c r="CH25" s="303"/>
      <c r="CI25" s="303"/>
      <c r="CJ25" s="303"/>
      <c r="CK25" s="303"/>
      <c r="CL25" s="303"/>
      <c r="CM25" s="303"/>
      <c r="CN25" s="303"/>
      <c r="CO25" s="303"/>
      <c r="CP25" s="303"/>
      <c r="CQ25" s="303"/>
      <c r="CR25" s="303"/>
      <c r="CS25" s="303"/>
      <c r="CT25" s="303"/>
      <c r="CU25" s="303"/>
      <c r="CV25" s="303"/>
      <c r="CW25" s="303"/>
      <c r="CX25" s="303"/>
      <c r="CY25" s="303"/>
      <c r="CZ25" s="303"/>
      <c r="DA25" s="303"/>
      <c r="DB25" s="303"/>
      <c r="DC25" s="303"/>
      <c r="DD25" s="303"/>
      <c r="DE25" s="303"/>
      <c r="DF25" s="303"/>
      <c r="DG25" s="303"/>
      <c r="DH25" s="303"/>
      <c r="DI25" s="303"/>
      <c r="DJ25" s="303"/>
      <c r="DK25" s="303"/>
      <c r="DL25" s="303"/>
      <c r="DM25" s="303"/>
      <c r="DN25" s="303"/>
      <c r="DO25" s="303"/>
      <c r="DP25" s="303"/>
      <c r="DQ25" s="303"/>
      <c r="DR25" s="303"/>
      <c r="DS25" s="303"/>
      <c r="DT25" s="303"/>
      <c r="DU25" s="303"/>
      <c r="DV25" s="303"/>
      <c r="DW25" s="303"/>
      <c r="DX25" s="303"/>
      <c r="DY25" s="303"/>
      <c r="DZ25" s="303"/>
      <c r="EA25" s="303"/>
      <c r="EB25" s="303"/>
      <c r="EC25" s="303"/>
      <c r="ED25" s="303"/>
      <c r="EE25" s="303"/>
      <c r="EF25" s="303"/>
      <c r="EG25" s="303"/>
      <c r="EH25" s="303"/>
      <c r="EI25" s="303"/>
      <c r="EJ25" s="303"/>
      <c r="EK25" s="303"/>
      <c r="EL25" s="303"/>
      <c r="EM25" s="303"/>
      <c r="EN25" s="303"/>
      <c r="EO25" s="303"/>
      <c r="EP25" s="303"/>
      <c r="EQ25" s="303"/>
      <c r="ER25" s="303"/>
      <c r="ES25" s="303"/>
      <c r="ET25" s="303"/>
      <c r="EU25" s="303"/>
      <c r="EV25" s="303"/>
      <c r="EW25" s="303"/>
      <c r="EX25" s="303"/>
      <c r="EY25" s="303"/>
      <c r="EZ25" s="303"/>
      <c r="FA25" s="303"/>
      <c r="FB25" s="303"/>
      <c r="FC25" s="303"/>
      <c r="FD25" s="303"/>
      <c r="FE25" s="303"/>
      <c r="FF25" s="303"/>
      <c r="FG25" s="303"/>
      <c r="FH25" s="303"/>
      <c r="FI25" s="303"/>
      <c r="FJ25" s="303"/>
      <c r="FK25" s="303"/>
      <c r="FL25" s="303"/>
    </row>
    <row r="26" spans="1:168" s="302" customFormat="1" ht="18" customHeight="1">
      <c r="A26" s="299" t="s">
        <v>192</v>
      </c>
      <c r="B26" s="304">
        <v>5800000</v>
      </c>
      <c r="C26" s="301">
        <v>5.8541958800180469E-2</v>
      </c>
      <c r="E26" s="287"/>
      <c r="F26" s="287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03"/>
      <c r="AE26" s="303"/>
      <c r="AF26" s="303"/>
      <c r="AG26" s="303"/>
      <c r="AH26" s="303"/>
      <c r="AI26" s="303"/>
      <c r="AJ26" s="303"/>
      <c r="AK26" s="303"/>
      <c r="AL26" s="303"/>
      <c r="AM26" s="303"/>
      <c r="AN26" s="303"/>
      <c r="AO26" s="303"/>
      <c r="AP26" s="303"/>
      <c r="AQ26" s="303"/>
      <c r="AR26" s="303"/>
      <c r="AS26" s="303"/>
      <c r="AT26" s="303"/>
      <c r="AU26" s="303"/>
      <c r="AV26" s="303"/>
      <c r="AW26" s="303"/>
      <c r="AX26" s="303"/>
      <c r="AY26" s="303"/>
      <c r="AZ26" s="303"/>
      <c r="BA26" s="303"/>
      <c r="BB26" s="303"/>
      <c r="BC26" s="303"/>
      <c r="BD26" s="303"/>
      <c r="BE26" s="303"/>
      <c r="BF26" s="303"/>
      <c r="BG26" s="303"/>
      <c r="BH26" s="303"/>
      <c r="BI26" s="303"/>
      <c r="BJ26" s="303"/>
      <c r="BK26" s="303"/>
      <c r="BL26" s="303"/>
      <c r="BM26" s="303"/>
      <c r="BN26" s="303"/>
      <c r="BO26" s="303"/>
      <c r="BP26" s="303"/>
      <c r="BQ26" s="303"/>
      <c r="BR26" s="303"/>
      <c r="BS26" s="303"/>
      <c r="BT26" s="303"/>
      <c r="BU26" s="303"/>
      <c r="BV26" s="303"/>
      <c r="BW26" s="303"/>
      <c r="BX26" s="303"/>
      <c r="BY26" s="303"/>
      <c r="BZ26" s="303"/>
      <c r="CA26" s="303"/>
      <c r="CB26" s="303"/>
      <c r="CC26" s="303"/>
      <c r="CD26" s="303"/>
      <c r="CE26" s="303"/>
      <c r="CF26" s="303"/>
      <c r="CG26" s="303"/>
      <c r="CH26" s="303"/>
      <c r="CI26" s="303"/>
      <c r="CJ26" s="303"/>
      <c r="CK26" s="303"/>
      <c r="CL26" s="303"/>
      <c r="CM26" s="303"/>
      <c r="CN26" s="303"/>
      <c r="CO26" s="303"/>
      <c r="CP26" s="303"/>
      <c r="CQ26" s="303"/>
      <c r="CR26" s="303"/>
      <c r="CS26" s="303"/>
      <c r="CT26" s="303"/>
      <c r="CU26" s="303"/>
      <c r="CV26" s="303"/>
      <c r="CW26" s="303"/>
      <c r="CX26" s="303"/>
      <c r="CY26" s="303"/>
      <c r="CZ26" s="303"/>
      <c r="DA26" s="303"/>
      <c r="DB26" s="303"/>
      <c r="DC26" s="303"/>
      <c r="DD26" s="303"/>
      <c r="DE26" s="303"/>
      <c r="DF26" s="303"/>
      <c r="DG26" s="303"/>
      <c r="DH26" s="303"/>
      <c r="DI26" s="303"/>
      <c r="DJ26" s="303"/>
      <c r="DK26" s="303"/>
      <c r="DL26" s="303"/>
      <c r="DM26" s="303"/>
      <c r="DN26" s="303"/>
      <c r="DO26" s="303"/>
      <c r="DP26" s="303"/>
      <c r="DQ26" s="303"/>
      <c r="DR26" s="303"/>
      <c r="DS26" s="303"/>
      <c r="DT26" s="303"/>
      <c r="DU26" s="303"/>
      <c r="DV26" s="303"/>
      <c r="DW26" s="303"/>
      <c r="DX26" s="303"/>
      <c r="DY26" s="303"/>
      <c r="DZ26" s="303"/>
      <c r="EA26" s="303"/>
      <c r="EB26" s="303"/>
      <c r="EC26" s="303"/>
      <c r="ED26" s="303"/>
      <c r="EE26" s="303"/>
      <c r="EF26" s="303"/>
      <c r="EG26" s="303"/>
      <c r="EH26" s="303"/>
      <c r="EI26" s="303"/>
      <c r="EJ26" s="303"/>
      <c r="EK26" s="303"/>
      <c r="EL26" s="303"/>
      <c r="EM26" s="303"/>
      <c r="EN26" s="303"/>
      <c r="EO26" s="303"/>
      <c r="EP26" s="303"/>
      <c r="EQ26" s="303"/>
      <c r="ER26" s="303"/>
      <c r="ES26" s="303"/>
      <c r="ET26" s="303"/>
      <c r="EU26" s="303"/>
      <c r="EV26" s="303"/>
      <c r="EW26" s="303"/>
      <c r="EX26" s="303"/>
      <c r="EY26" s="303"/>
      <c r="EZ26" s="303"/>
      <c r="FA26" s="303"/>
      <c r="FB26" s="303"/>
      <c r="FC26" s="303"/>
      <c r="FD26" s="303"/>
      <c r="FE26" s="303"/>
      <c r="FF26" s="303"/>
      <c r="FG26" s="303"/>
      <c r="FH26" s="303"/>
      <c r="FI26" s="303"/>
      <c r="FJ26" s="303"/>
      <c r="FK26" s="303"/>
      <c r="FL26" s="303"/>
    </row>
    <row r="27" spans="1:168" s="302" customFormat="1" ht="18" customHeight="1">
      <c r="A27" s="299" t="s">
        <v>193</v>
      </c>
      <c r="B27" s="304">
        <v>5731675</v>
      </c>
      <c r="C27" s="301">
        <v>5.7852324432073166E-2</v>
      </c>
      <c r="E27" s="287"/>
      <c r="F27" s="287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  <c r="AA27" s="303"/>
      <c r="AB27" s="303"/>
      <c r="AC27" s="303"/>
      <c r="AD27" s="303"/>
      <c r="AE27" s="303"/>
      <c r="AF27" s="303"/>
      <c r="AG27" s="303"/>
      <c r="AH27" s="303"/>
      <c r="AI27" s="303"/>
      <c r="AJ27" s="303"/>
      <c r="AK27" s="303"/>
      <c r="AL27" s="303"/>
      <c r="AM27" s="303"/>
      <c r="AN27" s="303"/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AY27" s="303"/>
      <c r="AZ27" s="303"/>
      <c r="BA27" s="303"/>
      <c r="BB27" s="303"/>
      <c r="BC27" s="303"/>
      <c r="BD27" s="303"/>
      <c r="BE27" s="303"/>
      <c r="BF27" s="303"/>
      <c r="BG27" s="303"/>
      <c r="BH27" s="303"/>
      <c r="BI27" s="303"/>
      <c r="BJ27" s="303"/>
      <c r="BK27" s="303"/>
      <c r="BL27" s="303"/>
      <c r="BM27" s="303"/>
      <c r="BN27" s="303"/>
      <c r="BO27" s="303"/>
      <c r="BP27" s="303"/>
      <c r="BQ27" s="303"/>
      <c r="BR27" s="303"/>
      <c r="BS27" s="303"/>
      <c r="BT27" s="303"/>
      <c r="BU27" s="303"/>
      <c r="BV27" s="303"/>
      <c r="BW27" s="303"/>
      <c r="BX27" s="303"/>
      <c r="BY27" s="303"/>
      <c r="BZ27" s="303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  <c r="CW27" s="303"/>
      <c r="CX27" s="303"/>
      <c r="CY27" s="303"/>
      <c r="CZ27" s="303"/>
      <c r="DA27" s="303"/>
      <c r="DB27" s="303"/>
      <c r="DC27" s="303"/>
      <c r="DD27" s="303"/>
      <c r="DE27" s="303"/>
      <c r="DF27" s="303"/>
      <c r="DG27" s="303"/>
      <c r="DH27" s="303"/>
      <c r="DI27" s="303"/>
      <c r="DJ27" s="303"/>
      <c r="DK27" s="303"/>
      <c r="DL27" s="303"/>
      <c r="DM27" s="303"/>
      <c r="DN27" s="303"/>
      <c r="DO27" s="303"/>
      <c r="DP27" s="303"/>
      <c r="DQ27" s="303"/>
      <c r="DR27" s="303"/>
      <c r="DS27" s="303"/>
      <c r="DT27" s="303"/>
      <c r="DU27" s="303"/>
      <c r="DV27" s="303"/>
      <c r="DW27" s="303"/>
      <c r="DX27" s="303"/>
      <c r="DY27" s="303"/>
      <c r="DZ27" s="303"/>
      <c r="EA27" s="303"/>
      <c r="EB27" s="303"/>
      <c r="EC27" s="303"/>
      <c r="ED27" s="303"/>
      <c r="EE27" s="303"/>
      <c r="EF27" s="303"/>
      <c r="EG27" s="303"/>
      <c r="EH27" s="303"/>
      <c r="EI27" s="303"/>
      <c r="EJ27" s="303"/>
      <c r="EK27" s="303"/>
      <c r="EL27" s="303"/>
      <c r="EM27" s="303"/>
      <c r="EN27" s="303"/>
      <c r="EO27" s="303"/>
      <c r="EP27" s="303"/>
      <c r="EQ27" s="303"/>
      <c r="ER27" s="303"/>
      <c r="ES27" s="303"/>
      <c r="ET27" s="303"/>
      <c r="EU27" s="303"/>
      <c r="EV27" s="303"/>
      <c r="EW27" s="303"/>
      <c r="EX27" s="303"/>
      <c r="EY27" s="303"/>
      <c r="EZ27" s="303"/>
      <c r="FA27" s="303"/>
      <c r="FB27" s="303"/>
      <c r="FC27" s="303"/>
      <c r="FD27" s="303"/>
      <c r="FE27" s="303"/>
      <c r="FF27" s="303"/>
      <c r="FG27" s="303"/>
      <c r="FH27" s="303"/>
      <c r="FI27" s="303"/>
      <c r="FJ27" s="303"/>
      <c r="FK27" s="303"/>
      <c r="FL27" s="303"/>
    </row>
    <row r="28" spans="1:168" s="302" customFormat="1" ht="18" customHeight="1">
      <c r="A28" s="299" t="s">
        <v>194</v>
      </c>
      <c r="B28" s="304">
        <v>823491.44</v>
      </c>
      <c r="C28" s="301">
        <v>8.3118624056519458E-3</v>
      </c>
      <c r="E28" s="287"/>
      <c r="F28" s="287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3"/>
      <c r="AU28" s="303"/>
      <c r="AV28" s="303"/>
      <c r="AW28" s="303"/>
      <c r="AX28" s="303"/>
      <c r="AY28" s="303"/>
      <c r="AZ28" s="303"/>
      <c r="BA28" s="303"/>
      <c r="BB28" s="303"/>
      <c r="BC28" s="303"/>
      <c r="BD28" s="303"/>
      <c r="BE28" s="303"/>
      <c r="BF28" s="303"/>
      <c r="BG28" s="303"/>
      <c r="BH28" s="303"/>
      <c r="BI28" s="303"/>
      <c r="BJ28" s="303"/>
      <c r="BK28" s="303"/>
      <c r="BL28" s="303"/>
      <c r="BM28" s="303"/>
      <c r="BN28" s="303"/>
      <c r="BO28" s="303"/>
      <c r="BP28" s="303"/>
      <c r="BQ28" s="303"/>
      <c r="BR28" s="303"/>
      <c r="BS28" s="303"/>
      <c r="BT28" s="303"/>
      <c r="BU28" s="303"/>
      <c r="BV28" s="303"/>
      <c r="BW28" s="303"/>
      <c r="BX28" s="303"/>
      <c r="BY28" s="303"/>
      <c r="BZ28" s="303"/>
      <c r="CA28" s="303"/>
      <c r="CB28" s="303"/>
      <c r="CC28" s="303"/>
      <c r="CD28" s="303"/>
      <c r="CE28" s="303"/>
      <c r="CF28" s="303"/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  <c r="CW28" s="303"/>
      <c r="CX28" s="303"/>
      <c r="CY28" s="303"/>
      <c r="CZ28" s="303"/>
      <c r="DA28" s="303"/>
      <c r="DB28" s="303"/>
      <c r="DC28" s="303"/>
      <c r="DD28" s="303"/>
      <c r="DE28" s="303"/>
      <c r="DF28" s="303"/>
      <c r="DG28" s="303"/>
      <c r="DH28" s="303"/>
      <c r="DI28" s="303"/>
      <c r="DJ28" s="303"/>
      <c r="DK28" s="303"/>
      <c r="DL28" s="303"/>
      <c r="DM28" s="303"/>
      <c r="DN28" s="303"/>
      <c r="DO28" s="303"/>
      <c r="DP28" s="303"/>
      <c r="DQ28" s="303"/>
      <c r="DR28" s="303"/>
      <c r="DS28" s="303"/>
      <c r="DT28" s="303"/>
      <c r="DU28" s="303"/>
      <c r="DV28" s="303"/>
      <c r="DW28" s="303"/>
      <c r="DX28" s="303"/>
      <c r="DY28" s="303"/>
      <c r="DZ28" s="303"/>
      <c r="EA28" s="303"/>
      <c r="EB28" s="303"/>
      <c r="EC28" s="303"/>
      <c r="ED28" s="303"/>
      <c r="EE28" s="303"/>
      <c r="EF28" s="303"/>
      <c r="EG28" s="303"/>
      <c r="EH28" s="303"/>
      <c r="EI28" s="303"/>
      <c r="EJ28" s="303"/>
      <c r="EK28" s="303"/>
      <c r="EL28" s="303"/>
      <c r="EM28" s="303"/>
      <c r="EN28" s="303"/>
      <c r="EO28" s="303"/>
      <c r="EP28" s="303"/>
      <c r="EQ28" s="303"/>
      <c r="ER28" s="303"/>
      <c r="ES28" s="303"/>
      <c r="ET28" s="303"/>
      <c r="EU28" s="303"/>
      <c r="EV28" s="303"/>
      <c r="EW28" s="303"/>
      <c r="EX28" s="303"/>
      <c r="EY28" s="303"/>
      <c r="EZ28" s="303"/>
      <c r="FA28" s="303"/>
      <c r="FB28" s="303"/>
      <c r="FC28" s="303"/>
      <c r="FD28" s="303"/>
      <c r="FE28" s="303"/>
      <c r="FF28" s="303"/>
      <c r="FG28" s="303"/>
      <c r="FH28" s="303"/>
      <c r="FI28" s="303"/>
      <c r="FJ28" s="303"/>
      <c r="FK28" s="303"/>
      <c r="FL28" s="303"/>
    </row>
    <row r="29" spans="1:168" s="302" customFormat="1" ht="18" customHeight="1">
      <c r="A29" s="299" t="s">
        <v>195</v>
      </c>
      <c r="B29" s="304">
        <v>18902694.010000002</v>
      </c>
      <c r="C29" s="301">
        <v>0.19079322999066176</v>
      </c>
      <c r="E29" s="287"/>
      <c r="F29" s="287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3"/>
      <c r="AU29" s="303"/>
      <c r="AV29" s="303"/>
      <c r="AW29" s="303"/>
      <c r="AX29" s="303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3"/>
      <c r="BJ29" s="303"/>
      <c r="BK29" s="303"/>
      <c r="BL29" s="303"/>
      <c r="BM29" s="303"/>
      <c r="BN29" s="303"/>
      <c r="BO29" s="303"/>
      <c r="BP29" s="303"/>
      <c r="BQ29" s="303"/>
      <c r="BR29" s="303"/>
      <c r="BS29" s="303"/>
      <c r="BT29" s="303"/>
      <c r="BU29" s="303"/>
      <c r="BV29" s="303"/>
      <c r="BW29" s="303"/>
      <c r="BX29" s="303"/>
      <c r="BY29" s="303"/>
      <c r="BZ29" s="303"/>
      <c r="CA29" s="303"/>
      <c r="CB29" s="303"/>
      <c r="CC29" s="303"/>
      <c r="CD29" s="303"/>
      <c r="CE29" s="303"/>
      <c r="CF29" s="303"/>
      <c r="CG29" s="303"/>
      <c r="CH29" s="303"/>
      <c r="CI29" s="303"/>
      <c r="CJ29" s="303"/>
      <c r="CK29" s="303"/>
      <c r="CL29" s="303"/>
      <c r="CM29" s="303"/>
      <c r="CN29" s="303"/>
      <c r="CO29" s="303"/>
      <c r="CP29" s="303"/>
      <c r="CQ29" s="303"/>
      <c r="CR29" s="303"/>
      <c r="CS29" s="303"/>
      <c r="CT29" s="303"/>
      <c r="CU29" s="303"/>
      <c r="CV29" s="303"/>
      <c r="CW29" s="303"/>
      <c r="CX29" s="303"/>
      <c r="CY29" s="303"/>
      <c r="CZ29" s="303"/>
      <c r="DA29" s="303"/>
      <c r="DB29" s="303"/>
      <c r="DC29" s="303"/>
      <c r="DD29" s="303"/>
      <c r="DE29" s="303"/>
      <c r="DF29" s="303"/>
      <c r="DG29" s="303"/>
      <c r="DH29" s="303"/>
      <c r="DI29" s="303"/>
      <c r="DJ29" s="303"/>
      <c r="DK29" s="303"/>
      <c r="DL29" s="303"/>
      <c r="DM29" s="303"/>
      <c r="DN29" s="303"/>
      <c r="DO29" s="303"/>
      <c r="DP29" s="303"/>
      <c r="DQ29" s="303"/>
      <c r="DR29" s="303"/>
      <c r="DS29" s="303"/>
      <c r="DT29" s="303"/>
      <c r="DU29" s="303"/>
      <c r="DV29" s="303"/>
      <c r="DW29" s="303"/>
      <c r="DX29" s="303"/>
      <c r="DY29" s="303"/>
      <c r="DZ29" s="303"/>
      <c r="EA29" s="303"/>
      <c r="EB29" s="303"/>
      <c r="EC29" s="303"/>
      <c r="ED29" s="303"/>
      <c r="EE29" s="303"/>
      <c r="EF29" s="303"/>
      <c r="EG29" s="303"/>
      <c r="EH29" s="303"/>
      <c r="EI29" s="303"/>
      <c r="EJ29" s="303"/>
      <c r="EK29" s="303"/>
      <c r="EL29" s="303"/>
      <c r="EM29" s="303"/>
      <c r="EN29" s="303"/>
      <c r="EO29" s="303"/>
      <c r="EP29" s="303"/>
      <c r="EQ29" s="303"/>
      <c r="ER29" s="303"/>
      <c r="ES29" s="303"/>
      <c r="ET29" s="303"/>
      <c r="EU29" s="303"/>
      <c r="EV29" s="303"/>
      <c r="EW29" s="303"/>
      <c r="EX29" s="303"/>
      <c r="EY29" s="303"/>
      <c r="EZ29" s="303"/>
      <c r="FA29" s="303"/>
      <c r="FB29" s="303"/>
      <c r="FC29" s="303"/>
      <c r="FD29" s="303"/>
      <c r="FE29" s="303"/>
      <c r="FF29" s="303"/>
      <c r="FG29" s="303"/>
      <c r="FH29" s="303"/>
      <c r="FI29" s="303"/>
      <c r="FJ29" s="303"/>
      <c r="FK29" s="303"/>
      <c r="FL29" s="303"/>
    </row>
    <row r="30" spans="1:168" s="302" customFormat="1" ht="18" customHeight="1">
      <c r="A30" s="299" t="s">
        <v>196</v>
      </c>
      <c r="B30" s="304">
        <v>1344000</v>
      </c>
      <c r="C30" s="301">
        <v>1.3565584935765956E-2</v>
      </c>
      <c r="E30" s="287"/>
      <c r="F30" s="287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303"/>
      <c r="AM30" s="303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3"/>
      <c r="BB30" s="303"/>
      <c r="BC30" s="303"/>
      <c r="BD30" s="303"/>
      <c r="BE30" s="303"/>
      <c r="BF30" s="303"/>
      <c r="BG30" s="303"/>
      <c r="BH30" s="303"/>
      <c r="BI30" s="303"/>
      <c r="BJ30" s="303"/>
      <c r="BK30" s="303"/>
      <c r="BL30" s="303"/>
      <c r="BM30" s="303"/>
      <c r="BN30" s="303"/>
      <c r="BO30" s="303"/>
      <c r="BP30" s="303"/>
      <c r="BQ30" s="303"/>
      <c r="BR30" s="303"/>
      <c r="BS30" s="303"/>
      <c r="BT30" s="303"/>
      <c r="BU30" s="303"/>
      <c r="BV30" s="303"/>
      <c r="BW30" s="303"/>
      <c r="BX30" s="303"/>
      <c r="BY30" s="303"/>
      <c r="BZ30" s="303"/>
      <c r="CA30" s="303"/>
      <c r="CB30" s="303"/>
      <c r="CC30" s="303"/>
      <c r="CD30" s="303"/>
      <c r="CE30" s="303"/>
      <c r="CF30" s="303"/>
      <c r="CG30" s="303"/>
      <c r="CH30" s="303"/>
      <c r="CI30" s="303"/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303"/>
      <c r="CU30" s="303"/>
      <c r="CV30" s="303"/>
      <c r="CW30" s="303"/>
      <c r="CX30" s="303"/>
      <c r="CY30" s="303"/>
      <c r="CZ30" s="303"/>
      <c r="DA30" s="303"/>
      <c r="DB30" s="303"/>
      <c r="DC30" s="303"/>
      <c r="DD30" s="303"/>
      <c r="DE30" s="303"/>
      <c r="DF30" s="303"/>
      <c r="DG30" s="303"/>
      <c r="DH30" s="303"/>
      <c r="DI30" s="303"/>
      <c r="DJ30" s="303"/>
      <c r="DK30" s="303"/>
      <c r="DL30" s="303"/>
      <c r="DM30" s="303"/>
      <c r="DN30" s="303"/>
      <c r="DO30" s="303"/>
      <c r="DP30" s="303"/>
      <c r="DQ30" s="303"/>
      <c r="DR30" s="303"/>
      <c r="DS30" s="303"/>
      <c r="DT30" s="303"/>
      <c r="DU30" s="303"/>
      <c r="DV30" s="303"/>
      <c r="DW30" s="303"/>
      <c r="DX30" s="303"/>
      <c r="DY30" s="303"/>
      <c r="DZ30" s="303"/>
      <c r="EA30" s="303"/>
      <c r="EB30" s="303"/>
      <c r="EC30" s="303"/>
      <c r="ED30" s="303"/>
      <c r="EE30" s="303"/>
      <c r="EF30" s="303"/>
      <c r="EG30" s="303"/>
      <c r="EH30" s="303"/>
      <c r="EI30" s="303"/>
      <c r="EJ30" s="303"/>
      <c r="EK30" s="303"/>
      <c r="EL30" s="303"/>
      <c r="EM30" s="303"/>
      <c r="EN30" s="303"/>
      <c r="EO30" s="303"/>
      <c r="EP30" s="303"/>
      <c r="EQ30" s="303"/>
      <c r="ER30" s="303"/>
      <c r="ES30" s="303"/>
      <c r="ET30" s="303"/>
      <c r="EU30" s="303"/>
      <c r="EV30" s="303"/>
      <c r="EW30" s="303"/>
      <c r="EX30" s="303"/>
      <c r="EY30" s="303"/>
      <c r="EZ30" s="303"/>
      <c r="FA30" s="303"/>
      <c r="FB30" s="303"/>
      <c r="FC30" s="303"/>
      <c r="FD30" s="303"/>
      <c r="FE30" s="303"/>
      <c r="FF30" s="303"/>
      <c r="FG30" s="303"/>
      <c r="FH30" s="303"/>
      <c r="FI30" s="303"/>
      <c r="FJ30" s="303"/>
      <c r="FK30" s="303"/>
      <c r="FL30" s="303"/>
    </row>
    <row r="31" spans="1:168" s="302" customFormat="1" ht="18" customHeight="1">
      <c r="A31" s="299" t="s">
        <v>197</v>
      </c>
      <c r="B31" s="304">
        <v>619527</v>
      </c>
      <c r="C31" s="301">
        <v>6.2531593292412769E-3</v>
      </c>
      <c r="E31" s="287"/>
      <c r="F31" s="287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  <c r="AA31" s="303"/>
      <c r="AB31" s="303"/>
      <c r="AC31" s="303"/>
      <c r="AD31" s="303"/>
      <c r="AE31" s="303"/>
      <c r="AF31" s="303"/>
      <c r="AG31" s="303"/>
      <c r="AH31" s="303"/>
      <c r="AI31" s="303"/>
      <c r="AJ31" s="303"/>
      <c r="AK31" s="303"/>
      <c r="AL31" s="303"/>
      <c r="AM31" s="303"/>
      <c r="AN31" s="303"/>
      <c r="AO31" s="303"/>
      <c r="AP31" s="303"/>
      <c r="AQ31" s="303"/>
      <c r="AR31" s="303"/>
      <c r="AS31" s="303"/>
      <c r="AT31" s="303"/>
      <c r="AU31" s="303"/>
      <c r="AV31" s="303"/>
      <c r="AW31" s="303"/>
      <c r="AX31" s="303"/>
      <c r="AY31" s="303"/>
      <c r="AZ31" s="303"/>
      <c r="BA31" s="303"/>
      <c r="BB31" s="303"/>
      <c r="BC31" s="303"/>
      <c r="BD31" s="303"/>
      <c r="BE31" s="303"/>
      <c r="BF31" s="303"/>
      <c r="BG31" s="303"/>
      <c r="BH31" s="303"/>
      <c r="BI31" s="303"/>
      <c r="BJ31" s="303"/>
      <c r="BK31" s="303"/>
      <c r="BL31" s="303"/>
      <c r="BM31" s="303"/>
      <c r="BN31" s="303"/>
      <c r="BO31" s="303"/>
      <c r="BP31" s="303"/>
      <c r="BQ31" s="303"/>
      <c r="BR31" s="303"/>
      <c r="BS31" s="303"/>
      <c r="BT31" s="303"/>
      <c r="BU31" s="303"/>
      <c r="BV31" s="303"/>
      <c r="BW31" s="303"/>
      <c r="BX31" s="303"/>
      <c r="BY31" s="303"/>
      <c r="BZ31" s="303"/>
      <c r="CA31" s="303"/>
      <c r="CB31" s="303"/>
      <c r="CC31" s="303"/>
      <c r="CD31" s="303"/>
      <c r="CE31" s="303"/>
      <c r="CF31" s="303"/>
      <c r="CG31" s="303"/>
      <c r="CH31" s="303"/>
      <c r="CI31" s="303"/>
      <c r="CJ31" s="303"/>
      <c r="CK31" s="303"/>
      <c r="CL31" s="303"/>
      <c r="CM31" s="303"/>
      <c r="CN31" s="303"/>
      <c r="CO31" s="303"/>
      <c r="CP31" s="303"/>
      <c r="CQ31" s="303"/>
      <c r="CR31" s="303"/>
      <c r="CS31" s="303"/>
      <c r="CT31" s="303"/>
      <c r="CU31" s="303"/>
      <c r="CV31" s="303"/>
      <c r="CW31" s="303"/>
      <c r="CX31" s="303"/>
      <c r="CY31" s="303"/>
      <c r="CZ31" s="303"/>
      <c r="DA31" s="303"/>
      <c r="DB31" s="303"/>
      <c r="DC31" s="303"/>
      <c r="DD31" s="303"/>
      <c r="DE31" s="303"/>
      <c r="DF31" s="303"/>
      <c r="DG31" s="303"/>
      <c r="DH31" s="303"/>
      <c r="DI31" s="303"/>
      <c r="DJ31" s="303"/>
      <c r="DK31" s="303"/>
      <c r="DL31" s="303"/>
      <c r="DM31" s="303"/>
      <c r="DN31" s="303"/>
      <c r="DO31" s="303"/>
      <c r="DP31" s="303"/>
      <c r="DQ31" s="303"/>
      <c r="DR31" s="303"/>
      <c r="DS31" s="303"/>
      <c r="DT31" s="303"/>
      <c r="DU31" s="303"/>
      <c r="DV31" s="303"/>
      <c r="DW31" s="303"/>
      <c r="DX31" s="303"/>
      <c r="DY31" s="303"/>
      <c r="DZ31" s="303"/>
      <c r="EA31" s="303"/>
      <c r="EB31" s="303"/>
      <c r="EC31" s="303"/>
      <c r="ED31" s="303"/>
      <c r="EE31" s="303"/>
      <c r="EF31" s="303"/>
      <c r="EG31" s="303"/>
      <c r="EH31" s="303"/>
      <c r="EI31" s="303"/>
      <c r="EJ31" s="303"/>
      <c r="EK31" s="303"/>
      <c r="EL31" s="303"/>
      <c r="EM31" s="303"/>
      <c r="EN31" s="303"/>
      <c r="EO31" s="303"/>
      <c r="EP31" s="303"/>
      <c r="EQ31" s="303"/>
      <c r="ER31" s="303"/>
      <c r="ES31" s="303"/>
      <c r="ET31" s="303"/>
      <c r="EU31" s="303"/>
      <c r="EV31" s="303"/>
      <c r="EW31" s="303"/>
      <c r="EX31" s="303"/>
      <c r="EY31" s="303"/>
      <c r="EZ31" s="303"/>
      <c r="FA31" s="303"/>
      <c r="FB31" s="303"/>
      <c r="FC31" s="303"/>
      <c r="FD31" s="303"/>
      <c r="FE31" s="303"/>
      <c r="FF31" s="303"/>
      <c r="FG31" s="303"/>
      <c r="FH31" s="303"/>
      <c r="FI31" s="303"/>
      <c r="FJ31" s="303"/>
      <c r="FK31" s="303"/>
      <c r="FL31" s="303"/>
    </row>
    <row r="32" spans="1:168" s="302" customFormat="1" ht="18" customHeight="1">
      <c r="A32" s="299" t="s">
        <v>198</v>
      </c>
      <c r="B32" s="304">
        <v>313839.59000000003</v>
      </c>
      <c r="C32" s="301">
        <v>3.1677214392492295E-3</v>
      </c>
      <c r="E32" s="287"/>
      <c r="F32" s="287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3"/>
      <c r="AF32" s="303"/>
      <c r="AG32" s="303"/>
      <c r="AH32" s="303"/>
      <c r="AI32" s="303"/>
      <c r="AJ32" s="303"/>
      <c r="AK32" s="303"/>
      <c r="AL32" s="303"/>
      <c r="AM32" s="303"/>
      <c r="AN32" s="303"/>
      <c r="AO32" s="303"/>
      <c r="AP32" s="303"/>
      <c r="AQ32" s="303"/>
      <c r="AR32" s="303"/>
      <c r="AS32" s="303"/>
      <c r="AT32" s="303"/>
      <c r="AU32" s="303"/>
      <c r="AV32" s="303"/>
      <c r="AW32" s="303"/>
      <c r="AX32" s="303"/>
      <c r="AY32" s="303"/>
      <c r="AZ32" s="303"/>
      <c r="BA32" s="303"/>
      <c r="BB32" s="303"/>
      <c r="BC32" s="303"/>
      <c r="BD32" s="303"/>
      <c r="BE32" s="303"/>
      <c r="BF32" s="303"/>
      <c r="BG32" s="303"/>
      <c r="BH32" s="303"/>
      <c r="BI32" s="303"/>
      <c r="BJ32" s="303"/>
      <c r="BK32" s="303"/>
      <c r="BL32" s="303"/>
      <c r="BM32" s="303"/>
      <c r="BN32" s="303"/>
      <c r="BO32" s="303"/>
      <c r="BP32" s="303"/>
      <c r="BQ32" s="303"/>
      <c r="BR32" s="303"/>
      <c r="BS32" s="303"/>
      <c r="BT32" s="303"/>
      <c r="BU32" s="303"/>
      <c r="BV32" s="303"/>
      <c r="BW32" s="303"/>
      <c r="BX32" s="303"/>
      <c r="BY32" s="303"/>
      <c r="BZ32" s="303"/>
      <c r="CA32" s="303"/>
      <c r="CB32" s="303"/>
      <c r="CC32" s="303"/>
      <c r="CD32" s="303"/>
      <c r="CE32" s="303"/>
      <c r="CF32" s="303"/>
      <c r="CG32" s="303"/>
      <c r="CH32" s="303"/>
      <c r="CI32" s="303"/>
      <c r="CJ32" s="303"/>
      <c r="CK32" s="303"/>
      <c r="CL32" s="303"/>
      <c r="CM32" s="303"/>
      <c r="CN32" s="303"/>
      <c r="CO32" s="303"/>
      <c r="CP32" s="303"/>
      <c r="CQ32" s="303"/>
      <c r="CR32" s="303"/>
      <c r="CS32" s="303"/>
      <c r="CT32" s="303"/>
      <c r="CU32" s="303"/>
      <c r="CV32" s="303"/>
      <c r="CW32" s="303"/>
      <c r="CX32" s="303"/>
      <c r="CY32" s="303"/>
      <c r="CZ32" s="303"/>
      <c r="DA32" s="303"/>
      <c r="DB32" s="303"/>
      <c r="DC32" s="303"/>
      <c r="DD32" s="303"/>
      <c r="DE32" s="303"/>
      <c r="DF32" s="303"/>
      <c r="DG32" s="303"/>
      <c r="DH32" s="303"/>
      <c r="DI32" s="303"/>
      <c r="DJ32" s="303"/>
      <c r="DK32" s="303"/>
      <c r="DL32" s="303"/>
      <c r="DM32" s="303"/>
      <c r="DN32" s="303"/>
      <c r="DO32" s="303"/>
      <c r="DP32" s="303"/>
      <c r="DQ32" s="303"/>
      <c r="DR32" s="303"/>
      <c r="DS32" s="303"/>
      <c r="DT32" s="303"/>
      <c r="DU32" s="303"/>
      <c r="DV32" s="303"/>
      <c r="DW32" s="303"/>
      <c r="DX32" s="303"/>
      <c r="DY32" s="303"/>
      <c r="DZ32" s="303"/>
      <c r="EA32" s="303"/>
      <c r="EB32" s="303"/>
      <c r="EC32" s="303"/>
      <c r="ED32" s="303"/>
      <c r="EE32" s="303"/>
      <c r="EF32" s="303"/>
      <c r="EG32" s="303"/>
      <c r="EH32" s="303"/>
      <c r="EI32" s="303"/>
      <c r="EJ32" s="303"/>
      <c r="EK32" s="303"/>
      <c r="EL32" s="303"/>
      <c r="EM32" s="303"/>
      <c r="EN32" s="303"/>
      <c r="EO32" s="303"/>
      <c r="EP32" s="303"/>
      <c r="EQ32" s="303"/>
      <c r="ER32" s="303"/>
      <c r="ES32" s="303"/>
      <c r="ET32" s="303"/>
      <c r="EU32" s="303"/>
      <c r="EV32" s="303"/>
      <c r="EW32" s="303"/>
      <c r="EX32" s="303"/>
      <c r="EY32" s="303"/>
      <c r="EZ32" s="303"/>
      <c r="FA32" s="303"/>
      <c r="FB32" s="303"/>
      <c r="FC32" s="303"/>
      <c r="FD32" s="303"/>
      <c r="FE32" s="303"/>
      <c r="FF32" s="303"/>
      <c r="FG32" s="303"/>
      <c r="FH32" s="303"/>
      <c r="FI32" s="303"/>
      <c r="FJ32" s="303"/>
      <c r="FK32" s="303"/>
      <c r="FL32" s="303"/>
    </row>
    <row r="33" spans="1:168" s="302" customFormat="1" ht="18" customHeight="1">
      <c r="A33" s="299" t="s">
        <v>199</v>
      </c>
      <c r="B33" s="304">
        <v>4645496.96</v>
      </c>
      <c r="C33" s="301">
        <v>4.6889050282531652E-2</v>
      </c>
      <c r="E33" s="287"/>
      <c r="F33" s="287"/>
      <c r="G33" s="303"/>
      <c r="H33" s="303"/>
      <c r="I33" s="303"/>
      <c r="J33" s="303"/>
      <c r="K33" s="303"/>
      <c r="L33" s="303"/>
      <c r="M33" s="303"/>
      <c r="N33" s="303"/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  <c r="AA33" s="303"/>
      <c r="AB33" s="303"/>
      <c r="AC33" s="303"/>
      <c r="AD33" s="303"/>
      <c r="AE33" s="303"/>
      <c r="AF33" s="303"/>
      <c r="AG33" s="303"/>
      <c r="AH33" s="303"/>
      <c r="AI33" s="303"/>
      <c r="AJ33" s="303"/>
      <c r="AK33" s="303"/>
      <c r="AL33" s="303"/>
      <c r="AM33" s="303"/>
      <c r="AN33" s="303"/>
      <c r="AO33" s="303"/>
      <c r="AP33" s="303"/>
      <c r="AQ33" s="303"/>
      <c r="AR33" s="303"/>
      <c r="AS33" s="303"/>
      <c r="AT33" s="303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3"/>
      <c r="BJ33" s="303"/>
      <c r="BK33" s="303"/>
      <c r="BL33" s="303"/>
      <c r="BM33" s="303"/>
      <c r="BN33" s="303"/>
      <c r="BO33" s="303"/>
      <c r="BP33" s="303"/>
      <c r="BQ33" s="303"/>
      <c r="BR33" s="303"/>
      <c r="BS33" s="303"/>
      <c r="BT33" s="303"/>
      <c r="BU33" s="303"/>
      <c r="BV33" s="303"/>
      <c r="BW33" s="303"/>
      <c r="BX33" s="303"/>
      <c r="BY33" s="303"/>
      <c r="BZ33" s="303"/>
      <c r="CA33" s="303"/>
      <c r="CB33" s="303"/>
      <c r="CC33" s="303"/>
      <c r="CD33" s="303"/>
      <c r="CE33" s="303"/>
      <c r="CF33" s="303"/>
      <c r="CG33" s="303"/>
      <c r="CH33" s="303"/>
      <c r="CI33" s="303"/>
      <c r="CJ33" s="303"/>
      <c r="CK33" s="303"/>
      <c r="CL33" s="303"/>
      <c r="CM33" s="303"/>
      <c r="CN33" s="303"/>
      <c r="CO33" s="303"/>
      <c r="CP33" s="303"/>
      <c r="CQ33" s="303"/>
      <c r="CR33" s="303"/>
      <c r="CS33" s="303"/>
      <c r="CT33" s="303"/>
      <c r="CU33" s="303"/>
      <c r="CV33" s="303"/>
      <c r="CW33" s="303"/>
      <c r="CX33" s="303"/>
      <c r="CY33" s="303"/>
      <c r="CZ33" s="303"/>
      <c r="DA33" s="303"/>
      <c r="DB33" s="303"/>
      <c r="DC33" s="303"/>
      <c r="DD33" s="303"/>
      <c r="DE33" s="303"/>
      <c r="DF33" s="303"/>
      <c r="DG33" s="303"/>
      <c r="DH33" s="303"/>
      <c r="DI33" s="303"/>
      <c r="DJ33" s="303"/>
      <c r="DK33" s="303"/>
      <c r="DL33" s="303"/>
      <c r="DM33" s="303"/>
      <c r="DN33" s="303"/>
      <c r="DO33" s="303"/>
      <c r="DP33" s="303"/>
      <c r="DQ33" s="303"/>
      <c r="DR33" s="303"/>
      <c r="DS33" s="303"/>
      <c r="DT33" s="303"/>
      <c r="DU33" s="303"/>
      <c r="DV33" s="303"/>
      <c r="DW33" s="303"/>
      <c r="DX33" s="303"/>
      <c r="DY33" s="303"/>
      <c r="DZ33" s="303"/>
      <c r="EA33" s="303"/>
      <c r="EB33" s="303"/>
      <c r="EC33" s="303"/>
      <c r="ED33" s="303"/>
      <c r="EE33" s="303"/>
      <c r="EF33" s="303"/>
      <c r="EG33" s="303"/>
      <c r="EH33" s="303"/>
      <c r="EI33" s="303"/>
      <c r="EJ33" s="303"/>
      <c r="EK33" s="303"/>
      <c r="EL33" s="303"/>
      <c r="EM33" s="303"/>
      <c r="EN33" s="303"/>
      <c r="EO33" s="303"/>
      <c r="EP33" s="303"/>
      <c r="EQ33" s="303"/>
      <c r="ER33" s="303"/>
      <c r="ES33" s="303"/>
      <c r="ET33" s="303"/>
      <c r="EU33" s="303"/>
      <c r="EV33" s="303"/>
      <c r="EW33" s="303"/>
      <c r="EX33" s="303"/>
      <c r="EY33" s="303"/>
      <c r="EZ33" s="303"/>
      <c r="FA33" s="303"/>
      <c r="FB33" s="303"/>
      <c r="FC33" s="303"/>
      <c r="FD33" s="303"/>
      <c r="FE33" s="303"/>
      <c r="FF33" s="303"/>
      <c r="FG33" s="303"/>
      <c r="FH33" s="303"/>
      <c r="FI33" s="303"/>
      <c r="FJ33" s="303"/>
      <c r="FK33" s="303"/>
      <c r="FL33" s="303"/>
    </row>
    <row r="34" spans="1:168" s="302" customFormat="1" ht="18" customHeight="1">
      <c r="A34" s="299" t="s">
        <v>200</v>
      </c>
      <c r="B34" s="304">
        <v>16195318</v>
      </c>
      <c r="C34" s="301">
        <v>0.16346648950203813</v>
      </c>
      <c r="E34" s="287"/>
      <c r="F34" s="287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  <c r="AG34" s="303"/>
      <c r="AH34" s="303"/>
      <c r="AI34" s="303"/>
      <c r="AJ34" s="303"/>
      <c r="AK34" s="303"/>
      <c r="AL34" s="303"/>
      <c r="AM34" s="303"/>
      <c r="AN34" s="303"/>
      <c r="AO34" s="303"/>
      <c r="AP34" s="303"/>
      <c r="AQ34" s="303"/>
      <c r="AR34" s="303"/>
      <c r="AS34" s="303"/>
      <c r="AT34" s="303"/>
      <c r="AU34" s="303"/>
      <c r="AV34" s="303"/>
      <c r="AW34" s="303"/>
      <c r="AX34" s="303"/>
      <c r="AY34" s="303"/>
      <c r="AZ34" s="303"/>
      <c r="BA34" s="303"/>
      <c r="BB34" s="303"/>
      <c r="BC34" s="303"/>
      <c r="BD34" s="303"/>
      <c r="BE34" s="303"/>
      <c r="BF34" s="303"/>
      <c r="BG34" s="303"/>
      <c r="BH34" s="303"/>
      <c r="BI34" s="303"/>
      <c r="BJ34" s="303"/>
      <c r="BK34" s="303"/>
      <c r="BL34" s="303"/>
      <c r="BM34" s="303"/>
      <c r="BN34" s="303"/>
      <c r="BO34" s="303"/>
      <c r="BP34" s="303"/>
      <c r="BQ34" s="303"/>
      <c r="BR34" s="303"/>
      <c r="BS34" s="303"/>
      <c r="BT34" s="303"/>
      <c r="BU34" s="303"/>
      <c r="BV34" s="303"/>
      <c r="BW34" s="303"/>
      <c r="BX34" s="303"/>
      <c r="BY34" s="303"/>
      <c r="BZ34" s="303"/>
      <c r="CA34" s="303"/>
      <c r="CB34" s="303"/>
      <c r="CC34" s="303"/>
      <c r="CD34" s="303"/>
      <c r="CE34" s="303"/>
      <c r="CF34" s="303"/>
      <c r="CG34" s="303"/>
      <c r="CH34" s="303"/>
      <c r="CI34" s="303"/>
      <c r="CJ34" s="303"/>
      <c r="CK34" s="303"/>
      <c r="CL34" s="303"/>
      <c r="CM34" s="303"/>
      <c r="CN34" s="303"/>
      <c r="CO34" s="303"/>
      <c r="CP34" s="303"/>
      <c r="CQ34" s="303"/>
      <c r="CR34" s="303"/>
      <c r="CS34" s="303"/>
      <c r="CT34" s="303"/>
      <c r="CU34" s="303"/>
      <c r="CV34" s="303"/>
      <c r="CW34" s="303"/>
      <c r="CX34" s="303"/>
      <c r="CY34" s="303"/>
      <c r="CZ34" s="303"/>
      <c r="DA34" s="303"/>
      <c r="DB34" s="303"/>
      <c r="DC34" s="303"/>
      <c r="DD34" s="303"/>
      <c r="DE34" s="303"/>
      <c r="DF34" s="303"/>
      <c r="DG34" s="303"/>
      <c r="DH34" s="303"/>
      <c r="DI34" s="303"/>
      <c r="DJ34" s="303"/>
      <c r="DK34" s="303"/>
      <c r="DL34" s="303"/>
      <c r="DM34" s="303"/>
      <c r="DN34" s="303"/>
      <c r="DO34" s="303"/>
      <c r="DP34" s="303"/>
      <c r="DQ34" s="303"/>
      <c r="DR34" s="303"/>
      <c r="DS34" s="303"/>
      <c r="DT34" s="303"/>
      <c r="DU34" s="303"/>
      <c r="DV34" s="303"/>
      <c r="DW34" s="303"/>
      <c r="DX34" s="303"/>
      <c r="DY34" s="303"/>
      <c r="DZ34" s="303"/>
      <c r="EA34" s="303"/>
      <c r="EB34" s="303"/>
      <c r="EC34" s="303"/>
      <c r="ED34" s="303"/>
      <c r="EE34" s="303"/>
      <c r="EF34" s="303"/>
      <c r="EG34" s="303"/>
      <c r="EH34" s="303"/>
      <c r="EI34" s="303"/>
      <c r="EJ34" s="303"/>
      <c r="EK34" s="303"/>
      <c r="EL34" s="303"/>
      <c r="EM34" s="303"/>
      <c r="EN34" s="303"/>
      <c r="EO34" s="303"/>
      <c r="EP34" s="303"/>
      <c r="EQ34" s="303"/>
      <c r="ER34" s="303"/>
      <c r="ES34" s="303"/>
      <c r="ET34" s="303"/>
      <c r="EU34" s="303"/>
      <c r="EV34" s="303"/>
      <c r="EW34" s="303"/>
      <c r="EX34" s="303"/>
      <c r="EY34" s="303"/>
      <c r="EZ34" s="303"/>
      <c r="FA34" s="303"/>
      <c r="FB34" s="303"/>
      <c r="FC34" s="303"/>
      <c r="FD34" s="303"/>
      <c r="FE34" s="303"/>
      <c r="FF34" s="303"/>
      <c r="FG34" s="303"/>
      <c r="FH34" s="303"/>
      <c r="FI34" s="303"/>
      <c r="FJ34" s="303"/>
      <c r="FK34" s="303"/>
      <c r="FL34" s="303"/>
    </row>
    <row r="35" spans="1:168" s="302" customFormat="1" ht="18" customHeight="1">
      <c r="A35" s="299" t="s">
        <v>201</v>
      </c>
      <c r="B35" s="304">
        <v>995229.2</v>
      </c>
      <c r="C35" s="301">
        <v>1.0045287383299408E-2</v>
      </c>
      <c r="E35" s="287"/>
      <c r="F35" s="287"/>
      <c r="G35" s="303"/>
      <c r="H35" s="303"/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3"/>
      <c r="AZ35" s="303"/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3"/>
      <c r="BN35" s="303"/>
      <c r="BO35" s="303"/>
      <c r="BP35" s="303"/>
      <c r="BQ35" s="303"/>
      <c r="BR35" s="303"/>
      <c r="BS35" s="303"/>
      <c r="BT35" s="303"/>
      <c r="BU35" s="303"/>
      <c r="BV35" s="303"/>
      <c r="BW35" s="303"/>
      <c r="BX35" s="303"/>
      <c r="BY35" s="303"/>
      <c r="BZ35" s="303"/>
      <c r="CA35" s="303"/>
      <c r="CB35" s="303"/>
      <c r="CC35" s="303"/>
      <c r="CD35" s="303"/>
      <c r="CE35" s="303"/>
      <c r="CF35" s="303"/>
      <c r="CG35" s="303"/>
      <c r="CH35" s="303"/>
      <c r="CI35" s="303"/>
      <c r="CJ35" s="303"/>
      <c r="CK35" s="303"/>
      <c r="CL35" s="303"/>
      <c r="CM35" s="303"/>
      <c r="CN35" s="303"/>
      <c r="CO35" s="303"/>
      <c r="CP35" s="303"/>
      <c r="CQ35" s="303"/>
      <c r="CR35" s="303"/>
      <c r="CS35" s="303"/>
      <c r="CT35" s="303"/>
      <c r="CU35" s="303"/>
      <c r="CV35" s="303"/>
      <c r="CW35" s="303"/>
      <c r="CX35" s="303"/>
      <c r="CY35" s="303"/>
      <c r="CZ35" s="303"/>
      <c r="DA35" s="303"/>
      <c r="DB35" s="303"/>
      <c r="DC35" s="303"/>
      <c r="DD35" s="303"/>
      <c r="DE35" s="303"/>
      <c r="DF35" s="303"/>
      <c r="DG35" s="303"/>
      <c r="DH35" s="303"/>
      <c r="DI35" s="303"/>
      <c r="DJ35" s="303"/>
      <c r="DK35" s="303"/>
      <c r="DL35" s="303"/>
      <c r="DM35" s="303"/>
      <c r="DN35" s="303"/>
      <c r="DO35" s="303"/>
      <c r="DP35" s="303"/>
      <c r="DQ35" s="303"/>
      <c r="DR35" s="303"/>
      <c r="DS35" s="303"/>
      <c r="DT35" s="303"/>
      <c r="DU35" s="303"/>
      <c r="DV35" s="303"/>
      <c r="DW35" s="303"/>
      <c r="DX35" s="303"/>
      <c r="DY35" s="303"/>
      <c r="DZ35" s="303"/>
      <c r="EA35" s="303"/>
      <c r="EB35" s="303"/>
      <c r="EC35" s="303"/>
      <c r="ED35" s="303"/>
      <c r="EE35" s="303"/>
      <c r="EF35" s="303"/>
      <c r="EG35" s="303"/>
      <c r="EH35" s="303"/>
      <c r="EI35" s="303"/>
      <c r="EJ35" s="303"/>
      <c r="EK35" s="303"/>
      <c r="EL35" s="303"/>
      <c r="EM35" s="303"/>
      <c r="EN35" s="303"/>
      <c r="EO35" s="303"/>
      <c r="EP35" s="303"/>
      <c r="EQ35" s="303"/>
      <c r="ER35" s="303"/>
      <c r="ES35" s="303"/>
      <c r="ET35" s="303"/>
      <c r="EU35" s="303"/>
      <c r="EV35" s="303"/>
      <c r="EW35" s="303"/>
      <c r="EX35" s="303"/>
      <c r="EY35" s="303"/>
      <c r="EZ35" s="303"/>
      <c r="FA35" s="303"/>
      <c r="FB35" s="303"/>
      <c r="FC35" s="303"/>
      <c r="FD35" s="303"/>
      <c r="FE35" s="303"/>
      <c r="FF35" s="303"/>
      <c r="FG35" s="303"/>
      <c r="FH35" s="303"/>
      <c r="FI35" s="303"/>
      <c r="FJ35" s="303"/>
      <c r="FK35" s="303"/>
      <c r="FL35" s="303"/>
    </row>
    <row r="36" spans="1:168" s="302" customFormat="1" ht="18" customHeight="1">
      <c r="A36" s="299" t="s">
        <v>202</v>
      </c>
      <c r="B36" s="304">
        <v>8480755</v>
      </c>
      <c r="C36" s="301">
        <v>8.5600001690418009E-2</v>
      </c>
      <c r="E36" s="287"/>
      <c r="F36" s="287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  <c r="AI36" s="303"/>
      <c r="AJ36" s="303"/>
      <c r="AK36" s="303"/>
      <c r="AL36" s="303"/>
      <c r="AM36" s="303"/>
      <c r="AN36" s="303"/>
      <c r="AO36" s="303"/>
      <c r="AP36" s="303"/>
      <c r="AQ36" s="303"/>
      <c r="AR36" s="303"/>
      <c r="AS36" s="303"/>
      <c r="AT36" s="303"/>
      <c r="AU36" s="303"/>
      <c r="AV36" s="303"/>
      <c r="AW36" s="303"/>
      <c r="AX36" s="303"/>
      <c r="AY36" s="303"/>
      <c r="AZ36" s="303"/>
      <c r="BA36" s="303"/>
      <c r="BB36" s="303"/>
      <c r="BC36" s="303"/>
      <c r="BD36" s="303"/>
      <c r="BE36" s="303"/>
      <c r="BF36" s="303"/>
      <c r="BG36" s="303"/>
      <c r="BH36" s="303"/>
      <c r="BI36" s="303"/>
      <c r="BJ36" s="303"/>
      <c r="BK36" s="303"/>
      <c r="BL36" s="303"/>
      <c r="BM36" s="303"/>
      <c r="BN36" s="303"/>
      <c r="BO36" s="303"/>
      <c r="BP36" s="303"/>
      <c r="BQ36" s="303"/>
      <c r="BR36" s="303"/>
      <c r="BS36" s="303"/>
      <c r="BT36" s="303"/>
      <c r="BU36" s="303"/>
      <c r="BV36" s="303"/>
      <c r="BW36" s="303"/>
      <c r="BX36" s="303"/>
      <c r="BY36" s="303"/>
      <c r="BZ36" s="303"/>
      <c r="CA36" s="303"/>
      <c r="CB36" s="303"/>
      <c r="CC36" s="303"/>
      <c r="CD36" s="303"/>
      <c r="CE36" s="303"/>
      <c r="CF36" s="303"/>
      <c r="CG36" s="303"/>
      <c r="CH36" s="303"/>
      <c r="CI36" s="303"/>
      <c r="CJ36" s="303"/>
      <c r="CK36" s="303"/>
      <c r="CL36" s="303"/>
      <c r="CM36" s="303"/>
      <c r="CN36" s="303"/>
      <c r="CO36" s="303"/>
      <c r="CP36" s="303"/>
      <c r="CQ36" s="303"/>
      <c r="CR36" s="303"/>
      <c r="CS36" s="303"/>
      <c r="CT36" s="303"/>
      <c r="CU36" s="303"/>
      <c r="CV36" s="303"/>
      <c r="CW36" s="303"/>
      <c r="CX36" s="303"/>
      <c r="CY36" s="303"/>
      <c r="CZ36" s="303"/>
      <c r="DA36" s="303"/>
      <c r="DB36" s="303"/>
      <c r="DC36" s="303"/>
      <c r="DD36" s="303"/>
      <c r="DE36" s="303"/>
      <c r="DF36" s="303"/>
      <c r="DG36" s="303"/>
      <c r="DH36" s="303"/>
      <c r="DI36" s="303"/>
      <c r="DJ36" s="303"/>
      <c r="DK36" s="303"/>
      <c r="DL36" s="303"/>
      <c r="DM36" s="303"/>
      <c r="DN36" s="303"/>
      <c r="DO36" s="303"/>
      <c r="DP36" s="303"/>
      <c r="DQ36" s="303"/>
      <c r="DR36" s="303"/>
      <c r="DS36" s="303"/>
      <c r="DT36" s="303"/>
      <c r="DU36" s="303"/>
      <c r="DV36" s="303"/>
      <c r="DW36" s="303"/>
      <c r="DX36" s="303"/>
      <c r="DY36" s="303"/>
      <c r="DZ36" s="303"/>
      <c r="EA36" s="303"/>
      <c r="EB36" s="303"/>
      <c r="EC36" s="303"/>
      <c r="ED36" s="303"/>
      <c r="EE36" s="303"/>
      <c r="EF36" s="303"/>
      <c r="EG36" s="303"/>
      <c r="EH36" s="303"/>
      <c r="EI36" s="303"/>
      <c r="EJ36" s="303"/>
      <c r="EK36" s="303"/>
      <c r="EL36" s="303"/>
      <c r="EM36" s="303"/>
      <c r="EN36" s="303"/>
      <c r="EO36" s="303"/>
      <c r="EP36" s="303"/>
      <c r="EQ36" s="303"/>
      <c r="ER36" s="303"/>
      <c r="ES36" s="303"/>
      <c r="ET36" s="303"/>
      <c r="EU36" s="303"/>
      <c r="EV36" s="303"/>
      <c r="EW36" s="303"/>
      <c r="EX36" s="303"/>
      <c r="EY36" s="303"/>
      <c r="EZ36" s="303"/>
      <c r="FA36" s="303"/>
      <c r="FB36" s="303"/>
      <c r="FC36" s="303"/>
      <c r="FD36" s="303"/>
      <c r="FE36" s="303"/>
      <c r="FF36" s="303"/>
      <c r="FG36" s="303"/>
      <c r="FH36" s="303"/>
      <c r="FI36" s="303"/>
      <c r="FJ36" s="303"/>
      <c r="FK36" s="303"/>
      <c r="FL36" s="303"/>
    </row>
    <row r="37" spans="1:168" s="302" customFormat="1" ht="18" customHeight="1">
      <c r="A37" s="299" t="s">
        <v>203</v>
      </c>
      <c r="B37" s="304">
        <v>1000000</v>
      </c>
      <c r="C37" s="301">
        <v>1.0093441172444907E-2</v>
      </c>
      <c r="E37" s="287"/>
      <c r="F37" s="287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/>
      <c r="AA37" s="303"/>
      <c r="AB37" s="303"/>
      <c r="AC37" s="303"/>
      <c r="AD37" s="303"/>
      <c r="AE37" s="303"/>
      <c r="AF37" s="303"/>
      <c r="AG37" s="303"/>
      <c r="AH37" s="303"/>
      <c r="AI37" s="303"/>
      <c r="AJ37" s="303"/>
      <c r="AK37" s="303"/>
      <c r="AL37" s="303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303"/>
      <c r="BD37" s="303"/>
      <c r="BE37" s="303"/>
      <c r="BF37" s="303"/>
      <c r="BG37" s="303"/>
      <c r="BH37" s="303"/>
      <c r="BI37" s="303"/>
      <c r="BJ37" s="303"/>
      <c r="BK37" s="303"/>
      <c r="BL37" s="303"/>
      <c r="BM37" s="303"/>
      <c r="BN37" s="303"/>
      <c r="BO37" s="303"/>
      <c r="BP37" s="303"/>
      <c r="BQ37" s="303"/>
      <c r="BR37" s="303"/>
      <c r="BS37" s="303"/>
      <c r="BT37" s="303"/>
      <c r="BU37" s="303"/>
      <c r="BV37" s="303"/>
      <c r="BW37" s="303"/>
      <c r="BX37" s="303"/>
      <c r="BY37" s="303"/>
      <c r="BZ37" s="303"/>
      <c r="CA37" s="303"/>
      <c r="CB37" s="303"/>
      <c r="CC37" s="303"/>
      <c r="CD37" s="303"/>
      <c r="CE37" s="303"/>
      <c r="CF37" s="303"/>
      <c r="CG37" s="303"/>
      <c r="CH37" s="303"/>
      <c r="CI37" s="303"/>
      <c r="CJ37" s="303"/>
      <c r="CK37" s="303"/>
      <c r="CL37" s="303"/>
      <c r="CM37" s="303"/>
      <c r="CN37" s="303"/>
      <c r="CO37" s="303"/>
      <c r="CP37" s="303"/>
      <c r="CQ37" s="303"/>
      <c r="CR37" s="303"/>
      <c r="CS37" s="303"/>
      <c r="CT37" s="303"/>
      <c r="CU37" s="303"/>
      <c r="CV37" s="303"/>
      <c r="CW37" s="303"/>
      <c r="CX37" s="303"/>
      <c r="CY37" s="303"/>
      <c r="CZ37" s="303"/>
      <c r="DA37" s="303"/>
      <c r="DB37" s="303"/>
      <c r="DC37" s="303"/>
      <c r="DD37" s="303"/>
      <c r="DE37" s="303"/>
      <c r="DF37" s="303"/>
      <c r="DG37" s="303"/>
      <c r="DH37" s="303"/>
      <c r="DI37" s="303"/>
      <c r="DJ37" s="303"/>
      <c r="DK37" s="303"/>
      <c r="DL37" s="303"/>
      <c r="DM37" s="303"/>
      <c r="DN37" s="303"/>
      <c r="DO37" s="303"/>
      <c r="DP37" s="303"/>
      <c r="DQ37" s="303"/>
      <c r="DR37" s="303"/>
      <c r="DS37" s="303"/>
      <c r="DT37" s="303"/>
      <c r="DU37" s="303"/>
      <c r="DV37" s="303"/>
      <c r="DW37" s="303"/>
      <c r="DX37" s="303"/>
      <c r="DY37" s="303"/>
      <c r="DZ37" s="303"/>
      <c r="EA37" s="303"/>
      <c r="EB37" s="303"/>
      <c r="EC37" s="303"/>
      <c r="ED37" s="303"/>
      <c r="EE37" s="303"/>
      <c r="EF37" s="303"/>
      <c r="EG37" s="303"/>
      <c r="EH37" s="303"/>
      <c r="EI37" s="303"/>
      <c r="EJ37" s="303"/>
      <c r="EK37" s="303"/>
      <c r="EL37" s="303"/>
      <c r="EM37" s="303"/>
      <c r="EN37" s="303"/>
      <c r="EO37" s="303"/>
      <c r="EP37" s="303"/>
      <c r="EQ37" s="303"/>
      <c r="ER37" s="303"/>
      <c r="ES37" s="303"/>
      <c r="ET37" s="303"/>
      <c r="EU37" s="303"/>
      <c r="EV37" s="303"/>
      <c r="EW37" s="303"/>
      <c r="EX37" s="303"/>
      <c r="EY37" s="303"/>
      <c r="EZ37" s="303"/>
      <c r="FA37" s="303"/>
      <c r="FB37" s="303"/>
      <c r="FC37" s="303"/>
      <c r="FD37" s="303"/>
      <c r="FE37" s="303"/>
      <c r="FF37" s="303"/>
      <c r="FG37" s="303"/>
      <c r="FH37" s="303"/>
      <c r="FI37" s="303"/>
      <c r="FJ37" s="303"/>
      <c r="FK37" s="303"/>
      <c r="FL37" s="303"/>
    </row>
    <row r="38" spans="1:168" s="302" customFormat="1" ht="18" customHeight="1">
      <c r="A38" s="299" t="s">
        <v>204</v>
      </c>
      <c r="B38" s="304">
        <v>7608442</v>
      </c>
      <c r="C38" s="301">
        <v>7.6795361740959078E-2</v>
      </c>
      <c r="E38" s="287"/>
      <c r="F38" s="287"/>
      <c r="G38" s="303"/>
      <c r="H38" s="303"/>
      <c r="I38" s="303"/>
      <c r="J38" s="303"/>
      <c r="K38" s="303"/>
      <c r="L38" s="303"/>
      <c r="M38" s="303"/>
      <c r="N38" s="303"/>
      <c r="O38" s="303"/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303"/>
      <c r="AA38" s="303"/>
      <c r="AB38" s="303"/>
      <c r="AC38" s="303"/>
      <c r="AD38" s="303"/>
      <c r="AE38" s="303"/>
      <c r="AF38" s="303"/>
      <c r="AG38" s="303"/>
      <c r="AH38" s="303"/>
      <c r="AI38" s="303"/>
      <c r="AJ38" s="303"/>
      <c r="AK38" s="303"/>
      <c r="AL38" s="303"/>
      <c r="AM38" s="303"/>
      <c r="AN38" s="303"/>
      <c r="AO38" s="303"/>
      <c r="AP38" s="303"/>
      <c r="AQ38" s="303"/>
      <c r="AR38" s="303"/>
      <c r="AS38" s="303"/>
      <c r="AT38" s="303"/>
      <c r="AU38" s="303"/>
      <c r="AV38" s="303"/>
      <c r="AW38" s="303"/>
      <c r="AX38" s="303"/>
      <c r="AY38" s="303"/>
      <c r="AZ38" s="303"/>
      <c r="BA38" s="303"/>
      <c r="BB38" s="303"/>
      <c r="BC38" s="303"/>
      <c r="BD38" s="303"/>
      <c r="BE38" s="303"/>
      <c r="BF38" s="303"/>
      <c r="BG38" s="303"/>
      <c r="BH38" s="303"/>
      <c r="BI38" s="303"/>
      <c r="BJ38" s="303"/>
      <c r="BK38" s="303"/>
      <c r="BL38" s="303"/>
      <c r="BM38" s="303"/>
      <c r="BN38" s="303"/>
      <c r="BO38" s="303"/>
      <c r="BP38" s="303"/>
      <c r="BQ38" s="303"/>
      <c r="BR38" s="303"/>
      <c r="BS38" s="303"/>
      <c r="BT38" s="303"/>
      <c r="BU38" s="303"/>
      <c r="BV38" s="303"/>
      <c r="BW38" s="303"/>
      <c r="BX38" s="303"/>
      <c r="BY38" s="303"/>
      <c r="BZ38" s="303"/>
      <c r="CA38" s="303"/>
      <c r="CB38" s="303"/>
      <c r="CC38" s="303"/>
      <c r="CD38" s="303"/>
      <c r="CE38" s="303"/>
      <c r="CF38" s="303"/>
      <c r="CG38" s="303"/>
      <c r="CH38" s="303"/>
      <c r="CI38" s="303"/>
      <c r="CJ38" s="303"/>
      <c r="CK38" s="303"/>
      <c r="CL38" s="303"/>
      <c r="CM38" s="303"/>
      <c r="CN38" s="303"/>
      <c r="CO38" s="303"/>
      <c r="CP38" s="303"/>
      <c r="CQ38" s="303"/>
      <c r="CR38" s="303"/>
      <c r="CS38" s="303"/>
      <c r="CT38" s="303"/>
      <c r="CU38" s="303"/>
      <c r="CV38" s="303"/>
      <c r="CW38" s="303"/>
      <c r="CX38" s="303"/>
      <c r="CY38" s="303"/>
      <c r="CZ38" s="303"/>
      <c r="DA38" s="303"/>
      <c r="DB38" s="303"/>
      <c r="DC38" s="303"/>
      <c r="DD38" s="303"/>
      <c r="DE38" s="303"/>
      <c r="DF38" s="303"/>
      <c r="DG38" s="303"/>
      <c r="DH38" s="303"/>
      <c r="DI38" s="303"/>
      <c r="DJ38" s="303"/>
      <c r="DK38" s="303"/>
      <c r="DL38" s="303"/>
      <c r="DM38" s="303"/>
      <c r="DN38" s="303"/>
      <c r="DO38" s="303"/>
      <c r="DP38" s="303"/>
      <c r="DQ38" s="303"/>
      <c r="DR38" s="303"/>
      <c r="DS38" s="303"/>
      <c r="DT38" s="303"/>
      <c r="DU38" s="303"/>
      <c r="DV38" s="303"/>
      <c r="DW38" s="303"/>
      <c r="DX38" s="303"/>
      <c r="DY38" s="303"/>
      <c r="DZ38" s="303"/>
      <c r="EA38" s="303"/>
      <c r="EB38" s="303"/>
      <c r="EC38" s="303"/>
      <c r="ED38" s="303"/>
      <c r="EE38" s="303"/>
      <c r="EF38" s="303"/>
      <c r="EG38" s="303"/>
      <c r="EH38" s="303"/>
      <c r="EI38" s="303"/>
      <c r="EJ38" s="303"/>
      <c r="EK38" s="303"/>
      <c r="EL38" s="303"/>
      <c r="EM38" s="303"/>
      <c r="EN38" s="303"/>
      <c r="EO38" s="303"/>
      <c r="EP38" s="303"/>
      <c r="EQ38" s="303"/>
      <c r="ER38" s="303"/>
      <c r="ES38" s="303"/>
      <c r="ET38" s="303"/>
      <c r="EU38" s="303"/>
      <c r="EV38" s="303"/>
      <c r="EW38" s="303"/>
      <c r="EX38" s="303"/>
      <c r="EY38" s="303"/>
      <c r="EZ38" s="303"/>
      <c r="FA38" s="303"/>
      <c r="FB38" s="303"/>
      <c r="FC38" s="303"/>
      <c r="FD38" s="303"/>
      <c r="FE38" s="303"/>
      <c r="FF38" s="303"/>
      <c r="FG38" s="303"/>
      <c r="FH38" s="303"/>
      <c r="FI38" s="303"/>
      <c r="FJ38" s="303"/>
      <c r="FK38" s="303"/>
      <c r="FL38" s="303"/>
    </row>
    <row r="39" spans="1:168" s="302" customFormat="1" ht="18" customHeight="1">
      <c r="A39" s="299" t="s">
        <v>205</v>
      </c>
      <c r="B39" s="304">
        <v>8287680</v>
      </c>
      <c r="C39" s="301">
        <v>8.3651210536048209E-2</v>
      </c>
      <c r="E39" s="287"/>
      <c r="F39" s="287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  <c r="AG39" s="303"/>
      <c r="AH39" s="303"/>
      <c r="AI39" s="303"/>
      <c r="AJ39" s="303"/>
      <c r="AK39" s="303"/>
      <c r="AL39" s="303"/>
      <c r="AM39" s="303"/>
      <c r="AN39" s="303"/>
      <c r="AO39" s="303"/>
      <c r="AP39" s="303"/>
      <c r="AQ39" s="303"/>
      <c r="AR39" s="303"/>
      <c r="AS39" s="303"/>
      <c r="AT39" s="303"/>
      <c r="AU39" s="303"/>
      <c r="AV39" s="303"/>
      <c r="AW39" s="303"/>
      <c r="AX39" s="303"/>
      <c r="AY39" s="303"/>
      <c r="AZ39" s="303"/>
      <c r="BA39" s="303"/>
      <c r="BB39" s="303"/>
      <c r="BC39" s="303"/>
      <c r="BD39" s="303"/>
      <c r="BE39" s="303"/>
      <c r="BF39" s="303"/>
      <c r="BG39" s="303"/>
      <c r="BH39" s="303"/>
      <c r="BI39" s="303"/>
      <c r="BJ39" s="303"/>
      <c r="BK39" s="303"/>
      <c r="BL39" s="303"/>
      <c r="BM39" s="303"/>
      <c r="BN39" s="303"/>
      <c r="BO39" s="303"/>
      <c r="BP39" s="303"/>
      <c r="BQ39" s="303"/>
      <c r="BR39" s="303"/>
      <c r="BS39" s="303"/>
      <c r="BT39" s="303"/>
      <c r="BU39" s="303"/>
      <c r="BV39" s="303"/>
      <c r="BW39" s="303"/>
      <c r="BX39" s="303"/>
      <c r="BY39" s="303"/>
      <c r="BZ39" s="303"/>
      <c r="CA39" s="303"/>
      <c r="CB39" s="303"/>
      <c r="CC39" s="303"/>
      <c r="CD39" s="303"/>
      <c r="CE39" s="303"/>
      <c r="CF39" s="303"/>
      <c r="CG39" s="303"/>
      <c r="CH39" s="303"/>
      <c r="CI39" s="303"/>
      <c r="CJ39" s="303"/>
      <c r="CK39" s="303"/>
      <c r="CL39" s="303"/>
      <c r="CM39" s="303"/>
      <c r="CN39" s="303"/>
      <c r="CO39" s="303"/>
      <c r="CP39" s="303"/>
      <c r="CQ39" s="303"/>
      <c r="CR39" s="303"/>
      <c r="CS39" s="303"/>
      <c r="CT39" s="303"/>
      <c r="CU39" s="303"/>
      <c r="CV39" s="303"/>
      <c r="CW39" s="303"/>
      <c r="CX39" s="303"/>
      <c r="CY39" s="303"/>
      <c r="CZ39" s="303"/>
      <c r="DA39" s="303"/>
      <c r="DB39" s="303"/>
      <c r="DC39" s="303"/>
      <c r="DD39" s="303"/>
      <c r="DE39" s="303"/>
      <c r="DF39" s="303"/>
      <c r="DG39" s="303"/>
      <c r="DH39" s="303"/>
      <c r="DI39" s="303"/>
      <c r="DJ39" s="303"/>
      <c r="DK39" s="303"/>
      <c r="DL39" s="303"/>
      <c r="DM39" s="303"/>
      <c r="DN39" s="303"/>
      <c r="DO39" s="303"/>
      <c r="DP39" s="303"/>
      <c r="DQ39" s="303"/>
      <c r="DR39" s="303"/>
      <c r="DS39" s="303"/>
      <c r="DT39" s="303"/>
      <c r="DU39" s="303"/>
      <c r="DV39" s="303"/>
      <c r="DW39" s="303"/>
      <c r="DX39" s="303"/>
      <c r="DY39" s="303"/>
      <c r="DZ39" s="303"/>
      <c r="EA39" s="303"/>
      <c r="EB39" s="303"/>
      <c r="EC39" s="303"/>
      <c r="ED39" s="303"/>
      <c r="EE39" s="303"/>
      <c r="EF39" s="303"/>
      <c r="EG39" s="303"/>
      <c r="EH39" s="303"/>
      <c r="EI39" s="303"/>
      <c r="EJ39" s="303"/>
      <c r="EK39" s="303"/>
      <c r="EL39" s="303"/>
      <c r="EM39" s="303"/>
      <c r="EN39" s="303"/>
      <c r="EO39" s="303"/>
      <c r="EP39" s="303"/>
      <c r="EQ39" s="303"/>
      <c r="ER39" s="303"/>
      <c r="ES39" s="303"/>
      <c r="ET39" s="303"/>
      <c r="EU39" s="303"/>
      <c r="EV39" s="303"/>
      <c r="EW39" s="303"/>
      <c r="EX39" s="303"/>
      <c r="EY39" s="303"/>
      <c r="EZ39" s="303"/>
      <c r="FA39" s="303"/>
      <c r="FB39" s="303"/>
      <c r="FC39" s="303"/>
      <c r="FD39" s="303"/>
      <c r="FE39" s="303"/>
      <c r="FF39" s="303"/>
      <c r="FG39" s="303"/>
      <c r="FH39" s="303"/>
      <c r="FI39" s="303"/>
      <c r="FJ39" s="303"/>
      <c r="FK39" s="303"/>
      <c r="FL39" s="303"/>
    </row>
    <row r="40" spans="1:168" s="302" customFormat="1" ht="18" customHeight="1">
      <c r="A40" s="299" t="s">
        <v>206</v>
      </c>
      <c r="B40" s="304">
        <v>8958931</v>
      </c>
      <c r="C40" s="301">
        <v>9.0426443016493038E-2</v>
      </c>
      <c r="E40" s="287"/>
      <c r="F40" s="287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303"/>
      <c r="AC40" s="303"/>
      <c r="AD40" s="303"/>
      <c r="AE40" s="303"/>
      <c r="AF40" s="303"/>
      <c r="AG40" s="303"/>
      <c r="AH40" s="303"/>
      <c r="AI40" s="303"/>
      <c r="AJ40" s="303"/>
      <c r="AK40" s="303"/>
      <c r="AL40" s="303"/>
      <c r="AM40" s="303"/>
      <c r="AN40" s="303"/>
      <c r="AO40" s="303"/>
      <c r="AP40" s="303"/>
      <c r="AQ40" s="303"/>
      <c r="AR40" s="303"/>
      <c r="AS40" s="303"/>
      <c r="AT40" s="303"/>
      <c r="AU40" s="303"/>
      <c r="AV40" s="303"/>
      <c r="AW40" s="303"/>
      <c r="AX40" s="303"/>
      <c r="AY40" s="303"/>
      <c r="AZ40" s="303"/>
      <c r="BA40" s="303"/>
      <c r="BB40" s="303"/>
      <c r="BC40" s="303"/>
      <c r="BD40" s="303"/>
      <c r="BE40" s="303"/>
      <c r="BF40" s="303"/>
      <c r="BG40" s="303"/>
      <c r="BH40" s="303"/>
      <c r="BI40" s="303"/>
      <c r="BJ40" s="303"/>
      <c r="BK40" s="303"/>
      <c r="BL40" s="303"/>
      <c r="BM40" s="303"/>
      <c r="BN40" s="303"/>
      <c r="BO40" s="303"/>
      <c r="BP40" s="303"/>
      <c r="BQ40" s="303"/>
      <c r="BR40" s="303"/>
      <c r="BS40" s="303"/>
      <c r="BT40" s="303"/>
      <c r="BU40" s="303"/>
      <c r="BV40" s="303"/>
      <c r="BW40" s="303"/>
      <c r="BX40" s="303"/>
      <c r="BY40" s="303"/>
      <c r="BZ40" s="303"/>
      <c r="CA40" s="303"/>
      <c r="CB40" s="303"/>
      <c r="CC40" s="303"/>
      <c r="CD40" s="303"/>
      <c r="CE40" s="303"/>
      <c r="CF40" s="303"/>
      <c r="CG40" s="303"/>
      <c r="CH40" s="303"/>
      <c r="CI40" s="303"/>
      <c r="CJ40" s="303"/>
      <c r="CK40" s="303"/>
      <c r="CL40" s="303"/>
      <c r="CM40" s="303"/>
      <c r="CN40" s="303"/>
      <c r="CO40" s="303"/>
      <c r="CP40" s="303"/>
      <c r="CQ40" s="303"/>
      <c r="CR40" s="303"/>
      <c r="CS40" s="303"/>
      <c r="CT40" s="303"/>
      <c r="CU40" s="303"/>
      <c r="CV40" s="303"/>
      <c r="CW40" s="303"/>
      <c r="CX40" s="303"/>
      <c r="CY40" s="303"/>
      <c r="CZ40" s="303"/>
      <c r="DA40" s="303"/>
      <c r="DB40" s="303"/>
      <c r="DC40" s="303"/>
      <c r="DD40" s="303"/>
      <c r="DE40" s="303"/>
      <c r="DF40" s="303"/>
      <c r="DG40" s="303"/>
      <c r="DH40" s="303"/>
      <c r="DI40" s="303"/>
      <c r="DJ40" s="303"/>
      <c r="DK40" s="303"/>
      <c r="DL40" s="303"/>
      <c r="DM40" s="303"/>
      <c r="DN40" s="303"/>
      <c r="DO40" s="303"/>
      <c r="DP40" s="303"/>
      <c r="DQ40" s="303"/>
      <c r="DR40" s="303"/>
      <c r="DS40" s="303"/>
      <c r="DT40" s="303"/>
      <c r="DU40" s="303"/>
      <c r="DV40" s="303"/>
      <c r="DW40" s="303"/>
      <c r="DX40" s="303"/>
      <c r="DY40" s="303"/>
      <c r="DZ40" s="303"/>
      <c r="EA40" s="303"/>
      <c r="EB40" s="303"/>
      <c r="EC40" s="303"/>
      <c r="ED40" s="303"/>
      <c r="EE40" s="303"/>
      <c r="EF40" s="303"/>
      <c r="EG40" s="303"/>
      <c r="EH40" s="303"/>
      <c r="EI40" s="303"/>
      <c r="EJ40" s="303"/>
      <c r="EK40" s="303"/>
      <c r="EL40" s="303"/>
      <c r="EM40" s="303"/>
      <c r="EN40" s="303"/>
      <c r="EO40" s="303"/>
      <c r="EP40" s="303"/>
      <c r="EQ40" s="303"/>
      <c r="ER40" s="303"/>
      <c r="ES40" s="303"/>
      <c r="ET40" s="303"/>
      <c r="EU40" s="303"/>
      <c r="EV40" s="303"/>
      <c r="EW40" s="303"/>
      <c r="EX40" s="303"/>
      <c r="EY40" s="303"/>
      <c r="EZ40" s="303"/>
      <c r="FA40" s="303"/>
      <c r="FB40" s="303"/>
      <c r="FC40" s="303"/>
      <c r="FD40" s="303"/>
      <c r="FE40" s="303"/>
      <c r="FF40" s="303"/>
      <c r="FG40" s="303"/>
      <c r="FH40" s="303"/>
      <c r="FI40" s="303"/>
      <c r="FJ40" s="303"/>
      <c r="FK40" s="303"/>
      <c r="FL40" s="303"/>
    </row>
    <row r="41" spans="1:168" s="302" customFormat="1" ht="18" customHeight="1">
      <c r="A41" s="299" t="s">
        <v>207</v>
      </c>
      <c r="B41" s="304">
        <v>110670198.29000001</v>
      </c>
      <c r="C41" s="301">
        <v>1.117043135982928</v>
      </c>
      <c r="E41" s="287"/>
      <c r="F41" s="287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3"/>
      <c r="AU41" s="303"/>
      <c r="AV41" s="303"/>
      <c r="AW41" s="303"/>
      <c r="AX41" s="303"/>
      <c r="AY41" s="303"/>
      <c r="AZ41" s="303"/>
      <c r="BA41" s="303"/>
      <c r="BB41" s="303"/>
      <c r="BC41" s="303"/>
      <c r="BD41" s="303"/>
      <c r="BE41" s="303"/>
      <c r="BF41" s="303"/>
      <c r="BG41" s="303"/>
      <c r="BH41" s="303"/>
      <c r="BI41" s="303"/>
      <c r="BJ41" s="303"/>
      <c r="BK41" s="303"/>
      <c r="BL41" s="303"/>
      <c r="BM41" s="303"/>
      <c r="BN41" s="303"/>
      <c r="BO41" s="303"/>
      <c r="BP41" s="303"/>
      <c r="BQ41" s="303"/>
      <c r="BR41" s="303"/>
      <c r="BS41" s="303"/>
      <c r="BT41" s="303"/>
      <c r="BU41" s="303"/>
      <c r="BV41" s="303"/>
      <c r="BW41" s="303"/>
      <c r="BX41" s="303"/>
      <c r="BY41" s="303"/>
      <c r="BZ41" s="303"/>
      <c r="CA41" s="303"/>
      <c r="CB41" s="303"/>
      <c r="CC41" s="303"/>
      <c r="CD41" s="303"/>
      <c r="CE41" s="303"/>
      <c r="CF41" s="303"/>
      <c r="CG41" s="303"/>
      <c r="CH41" s="303"/>
      <c r="CI41" s="303"/>
      <c r="CJ41" s="303"/>
      <c r="CK41" s="303"/>
      <c r="CL41" s="303"/>
      <c r="CM41" s="303"/>
      <c r="CN41" s="303"/>
      <c r="CO41" s="303"/>
      <c r="CP41" s="303"/>
      <c r="CQ41" s="303"/>
      <c r="CR41" s="303"/>
      <c r="CS41" s="303"/>
      <c r="CT41" s="303"/>
      <c r="CU41" s="303"/>
      <c r="CV41" s="303"/>
      <c r="CW41" s="303"/>
      <c r="CX41" s="303"/>
      <c r="CY41" s="303"/>
      <c r="CZ41" s="303"/>
      <c r="DA41" s="303"/>
      <c r="DB41" s="303"/>
      <c r="DC41" s="303"/>
      <c r="DD41" s="303"/>
      <c r="DE41" s="303"/>
      <c r="DF41" s="303"/>
      <c r="DG41" s="303"/>
      <c r="DH41" s="303"/>
      <c r="DI41" s="303"/>
      <c r="DJ41" s="303"/>
      <c r="DK41" s="303"/>
      <c r="DL41" s="303"/>
      <c r="DM41" s="303"/>
      <c r="DN41" s="303"/>
      <c r="DO41" s="303"/>
      <c r="DP41" s="303"/>
      <c r="DQ41" s="303"/>
      <c r="DR41" s="303"/>
      <c r="DS41" s="303"/>
      <c r="DT41" s="303"/>
      <c r="DU41" s="303"/>
      <c r="DV41" s="303"/>
      <c r="DW41" s="303"/>
      <c r="DX41" s="303"/>
      <c r="DY41" s="303"/>
      <c r="DZ41" s="303"/>
      <c r="EA41" s="303"/>
      <c r="EB41" s="303"/>
      <c r="EC41" s="303"/>
      <c r="ED41" s="303"/>
      <c r="EE41" s="303"/>
      <c r="EF41" s="303"/>
      <c r="EG41" s="303"/>
      <c r="EH41" s="303"/>
      <c r="EI41" s="303"/>
      <c r="EJ41" s="303"/>
      <c r="EK41" s="303"/>
      <c r="EL41" s="303"/>
      <c r="EM41" s="303"/>
      <c r="EN41" s="303"/>
      <c r="EO41" s="303"/>
      <c r="EP41" s="303"/>
      <c r="EQ41" s="303"/>
      <c r="ER41" s="303"/>
      <c r="ES41" s="303"/>
      <c r="ET41" s="303"/>
      <c r="EU41" s="303"/>
      <c r="EV41" s="303"/>
      <c r="EW41" s="303"/>
      <c r="EX41" s="303"/>
      <c r="EY41" s="303"/>
      <c r="EZ41" s="303"/>
      <c r="FA41" s="303"/>
      <c r="FB41" s="303"/>
      <c r="FC41" s="303"/>
      <c r="FD41" s="303"/>
      <c r="FE41" s="303"/>
      <c r="FF41" s="303"/>
      <c r="FG41" s="303"/>
      <c r="FH41" s="303"/>
      <c r="FI41" s="303"/>
      <c r="FJ41" s="303"/>
      <c r="FK41" s="303"/>
      <c r="FL41" s="303"/>
    </row>
    <row r="42" spans="1:168" s="302" customFormat="1" ht="18" customHeight="1">
      <c r="A42" s="299" t="s">
        <v>208</v>
      </c>
      <c r="B42" s="304">
        <v>1931696.9</v>
      </c>
      <c r="C42" s="301">
        <v>1.9497469023144195E-2</v>
      </c>
      <c r="E42" s="287"/>
      <c r="F42" s="287"/>
      <c r="G42" s="303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3"/>
      <c r="AU42" s="303"/>
      <c r="AV42" s="303"/>
      <c r="AW42" s="303"/>
      <c r="AX42" s="303"/>
      <c r="AY42" s="303"/>
      <c r="AZ42" s="303"/>
      <c r="BA42" s="303"/>
      <c r="BB42" s="303"/>
      <c r="BC42" s="303"/>
      <c r="BD42" s="303"/>
      <c r="BE42" s="303"/>
      <c r="BF42" s="303"/>
      <c r="BG42" s="303"/>
      <c r="BH42" s="303"/>
      <c r="BI42" s="303"/>
      <c r="BJ42" s="303"/>
      <c r="BK42" s="303"/>
      <c r="BL42" s="303"/>
      <c r="BM42" s="303"/>
      <c r="BN42" s="303"/>
      <c r="BO42" s="303"/>
      <c r="BP42" s="303"/>
      <c r="BQ42" s="303"/>
      <c r="BR42" s="303"/>
      <c r="BS42" s="303"/>
      <c r="BT42" s="303"/>
      <c r="BU42" s="303"/>
      <c r="BV42" s="303"/>
      <c r="BW42" s="303"/>
      <c r="BX42" s="303"/>
      <c r="BY42" s="303"/>
      <c r="BZ42" s="303"/>
      <c r="CA42" s="303"/>
      <c r="CB42" s="303"/>
      <c r="CC42" s="303"/>
      <c r="CD42" s="303"/>
      <c r="CE42" s="303"/>
      <c r="CF42" s="303"/>
      <c r="CG42" s="303"/>
      <c r="CH42" s="303"/>
      <c r="CI42" s="303"/>
      <c r="CJ42" s="303"/>
      <c r="CK42" s="303"/>
      <c r="CL42" s="303"/>
      <c r="CM42" s="303"/>
      <c r="CN42" s="303"/>
      <c r="CO42" s="303"/>
      <c r="CP42" s="303"/>
      <c r="CQ42" s="303"/>
      <c r="CR42" s="303"/>
      <c r="CS42" s="303"/>
      <c r="CT42" s="303"/>
      <c r="CU42" s="303"/>
      <c r="CV42" s="303"/>
      <c r="CW42" s="303"/>
      <c r="CX42" s="303"/>
      <c r="CY42" s="303"/>
      <c r="CZ42" s="303"/>
      <c r="DA42" s="303"/>
      <c r="DB42" s="303"/>
      <c r="DC42" s="303"/>
      <c r="DD42" s="303"/>
      <c r="DE42" s="303"/>
      <c r="DF42" s="303"/>
      <c r="DG42" s="303"/>
      <c r="DH42" s="303"/>
      <c r="DI42" s="303"/>
      <c r="DJ42" s="303"/>
      <c r="DK42" s="303"/>
      <c r="DL42" s="303"/>
      <c r="DM42" s="303"/>
      <c r="DN42" s="303"/>
      <c r="DO42" s="303"/>
      <c r="DP42" s="303"/>
      <c r="DQ42" s="303"/>
      <c r="DR42" s="303"/>
      <c r="DS42" s="303"/>
      <c r="DT42" s="303"/>
      <c r="DU42" s="303"/>
      <c r="DV42" s="303"/>
      <c r="DW42" s="303"/>
      <c r="DX42" s="303"/>
      <c r="DY42" s="303"/>
      <c r="DZ42" s="303"/>
      <c r="EA42" s="303"/>
      <c r="EB42" s="303"/>
      <c r="EC42" s="303"/>
      <c r="ED42" s="303"/>
      <c r="EE42" s="303"/>
      <c r="EF42" s="303"/>
      <c r="EG42" s="303"/>
      <c r="EH42" s="303"/>
      <c r="EI42" s="303"/>
      <c r="EJ42" s="303"/>
      <c r="EK42" s="303"/>
      <c r="EL42" s="303"/>
      <c r="EM42" s="303"/>
      <c r="EN42" s="303"/>
      <c r="EO42" s="303"/>
      <c r="EP42" s="303"/>
      <c r="EQ42" s="303"/>
      <c r="ER42" s="303"/>
      <c r="ES42" s="303"/>
      <c r="ET42" s="303"/>
      <c r="EU42" s="303"/>
      <c r="EV42" s="303"/>
      <c r="EW42" s="303"/>
      <c r="EX42" s="303"/>
      <c r="EY42" s="303"/>
      <c r="EZ42" s="303"/>
      <c r="FA42" s="303"/>
      <c r="FB42" s="303"/>
      <c r="FC42" s="303"/>
      <c r="FD42" s="303"/>
      <c r="FE42" s="303"/>
      <c r="FF42" s="303"/>
      <c r="FG42" s="303"/>
      <c r="FH42" s="303"/>
      <c r="FI42" s="303"/>
      <c r="FJ42" s="303"/>
      <c r="FK42" s="303"/>
      <c r="FL42" s="303"/>
    </row>
    <row r="43" spans="1:168" s="302" customFormat="1" ht="18" customHeight="1">
      <c r="A43" s="299" t="s">
        <v>209</v>
      </c>
      <c r="B43" s="304">
        <v>14682875.74</v>
      </c>
      <c r="C43" s="301">
        <v>0.1482007425240085</v>
      </c>
      <c r="E43" s="287"/>
      <c r="F43" s="287"/>
      <c r="G43" s="303"/>
      <c r="H43" s="303"/>
      <c r="I43" s="303"/>
      <c r="J43" s="303"/>
      <c r="K43" s="303"/>
      <c r="L43" s="303"/>
      <c r="M43" s="303"/>
      <c r="N43" s="303"/>
      <c r="O43" s="303"/>
      <c r="P43" s="303"/>
      <c r="Q43" s="303"/>
      <c r="R43" s="303"/>
      <c r="S43" s="303"/>
      <c r="T43" s="303"/>
      <c r="U43" s="303"/>
      <c r="V43" s="303"/>
      <c r="W43" s="303"/>
      <c r="X43" s="303"/>
      <c r="Y43" s="303"/>
      <c r="Z43" s="303"/>
      <c r="AA43" s="303"/>
      <c r="AB43" s="303"/>
      <c r="AC43" s="303"/>
      <c r="AD43" s="303"/>
      <c r="AE43" s="303"/>
      <c r="AF43" s="303"/>
      <c r="AG43" s="303"/>
      <c r="AH43" s="303"/>
      <c r="AI43" s="303"/>
      <c r="AJ43" s="303"/>
      <c r="AK43" s="303"/>
      <c r="AL43" s="303"/>
      <c r="AM43" s="303"/>
      <c r="AN43" s="303"/>
      <c r="AO43" s="303"/>
      <c r="AP43" s="303"/>
      <c r="AQ43" s="303"/>
      <c r="AR43" s="303"/>
      <c r="AS43" s="303"/>
      <c r="AT43" s="303"/>
      <c r="AU43" s="303"/>
      <c r="AV43" s="303"/>
      <c r="AW43" s="303"/>
      <c r="AX43" s="303"/>
      <c r="AY43" s="303"/>
      <c r="AZ43" s="303"/>
      <c r="BA43" s="303"/>
      <c r="BB43" s="303"/>
      <c r="BC43" s="303"/>
      <c r="BD43" s="303"/>
      <c r="BE43" s="303"/>
      <c r="BF43" s="303"/>
      <c r="BG43" s="303"/>
      <c r="BH43" s="303"/>
      <c r="BI43" s="303"/>
      <c r="BJ43" s="303"/>
      <c r="BK43" s="303"/>
      <c r="BL43" s="303"/>
      <c r="BM43" s="303"/>
      <c r="BN43" s="303"/>
      <c r="BO43" s="303"/>
      <c r="BP43" s="303"/>
      <c r="BQ43" s="303"/>
      <c r="BR43" s="303"/>
      <c r="BS43" s="303"/>
      <c r="BT43" s="303"/>
      <c r="BU43" s="303"/>
      <c r="BV43" s="303"/>
      <c r="BW43" s="303"/>
      <c r="BX43" s="303"/>
      <c r="BY43" s="303"/>
      <c r="BZ43" s="303"/>
      <c r="CA43" s="303"/>
      <c r="CB43" s="303"/>
      <c r="CC43" s="303"/>
      <c r="CD43" s="303"/>
      <c r="CE43" s="303"/>
      <c r="CF43" s="303"/>
      <c r="CG43" s="303"/>
      <c r="CH43" s="303"/>
      <c r="CI43" s="303"/>
      <c r="CJ43" s="303"/>
      <c r="CK43" s="303"/>
      <c r="CL43" s="303"/>
      <c r="CM43" s="303"/>
      <c r="CN43" s="303"/>
      <c r="CO43" s="303"/>
      <c r="CP43" s="303"/>
      <c r="CQ43" s="303"/>
      <c r="CR43" s="303"/>
      <c r="CS43" s="303"/>
      <c r="CT43" s="303"/>
      <c r="CU43" s="303"/>
      <c r="CV43" s="303"/>
      <c r="CW43" s="303"/>
      <c r="CX43" s="303"/>
      <c r="CY43" s="303"/>
      <c r="CZ43" s="303"/>
      <c r="DA43" s="303"/>
      <c r="DB43" s="303"/>
      <c r="DC43" s="303"/>
      <c r="DD43" s="303"/>
      <c r="DE43" s="303"/>
      <c r="DF43" s="303"/>
      <c r="DG43" s="303"/>
      <c r="DH43" s="303"/>
      <c r="DI43" s="303"/>
      <c r="DJ43" s="303"/>
      <c r="DK43" s="303"/>
      <c r="DL43" s="303"/>
      <c r="DM43" s="303"/>
      <c r="DN43" s="303"/>
      <c r="DO43" s="303"/>
      <c r="DP43" s="303"/>
      <c r="DQ43" s="303"/>
      <c r="DR43" s="303"/>
      <c r="DS43" s="303"/>
      <c r="DT43" s="303"/>
      <c r="DU43" s="303"/>
      <c r="DV43" s="303"/>
      <c r="DW43" s="303"/>
      <c r="DX43" s="303"/>
      <c r="DY43" s="303"/>
      <c r="DZ43" s="303"/>
      <c r="EA43" s="303"/>
      <c r="EB43" s="303"/>
      <c r="EC43" s="303"/>
      <c r="ED43" s="303"/>
      <c r="EE43" s="303"/>
      <c r="EF43" s="303"/>
      <c r="EG43" s="303"/>
      <c r="EH43" s="303"/>
      <c r="EI43" s="303"/>
      <c r="EJ43" s="303"/>
      <c r="EK43" s="303"/>
      <c r="EL43" s="303"/>
      <c r="EM43" s="303"/>
      <c r="EN43" s="303"/>
      <c r="EO43" s="303"/>
      <c r="EP43" s="303"/>
      <c r="EQ43" s="303"/>
      <c r="ER43" s="303"/>
      <c r="ES43" s="303"/>
      <c r="ET43" s="303"/>
      <c r="EU43" s="303"/>
      <c r="EV43" s="303"/>
      <c r="EW43" s="303"/>
      <c r="EX43" s="303"/>
      <c r="EY43" s="303"/>
      <c r="EZ43" s="303"/>
      <c r="FA43" s="303"/>
      <c r="FB43" s="303"/>
      <c r="FC43" s="303"/>
      <c r="FD43" s="303"/>
      <c r="FE43" s="303"/>
      <c r="FF43" s="303"/>
      <c r="FG43" s="303"/>
      <c r="FH43" s="303"/>
      <c r="FI43" s="303"/>
      <c r="FJ43" s="303"/>
      <c r="FK43" s="303"/>
      <c r="FL43" s="303"/>
    </row>
    <row r="44" spans="1:168" s="302" customFormat="1" ht="18" customHeight="1">
      <c r="A44" s="299" t="s">
        <v>210</v>
      </c>
      <c r="B44" s="304">
        <v>14325000</v>
      </c>
      <c r="C44" s="301">
        <v>0.1445885447952733</v>
      </c>
      <c r="E44" s="287"/>
      <c r="F44" s="287"/>
      <c r="G44" s="303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  <c r="AI44" s="303"/>
      <c r="AJ44" s="303"/>
      <c r="AK44" s="303"/>
      <c r="AL44" s="303"/>
      <c r="AM44" s="303"/>
      <c r="AN44" s="303"/>
      <c r="AO44" s="303"/>
      <c r="AP44" s="303"/>
      <c r="AQ44" s="303"/>
      <c r="AR44" s="303"/>
      <c r="AS44" s="303"/>
      <c r="AT44" s="303"/>
      <c r="AU44" s="303"/>
      <c r="AV44" s="303"/>
      <c r="AW44" s="303"/>
      <c r="AX44" s="303"/>
      <c r="AY44" s="303"/>
      <c r="AZ44" s="303"/>
      <c r="BA44" s="303"/>
      <c r="BB44" s="303"/>
      <c r="BC44" s="303"/>
      <c r="BD44" s="303"/>
      <c r="BE44" s="303"/>
      <c r="BF44" s="303"/>
      <c r="BG44" s="303"/>
      <c r="BH44" s="303"/>
      <c r="BI44" s="303"/>
      <c r="BJ44" s="303"/>
      <c r="BK44" s="303"/>
      <c r="BL44" s="303"/>
      <c r="BM44" s="303"/>
      <c r="BN44" s="303"/>
      <c r="BO44" s="303"/>
      <c r="BP44" s="303"/>
      <c r="BQ44" s="303"/>
      <c r="BR44" s="303"/>
      <c r="BS44" s="303"/>
      <c r="BT44" s="303"/>
      <c r="BU44" s="303"/>
      <c r="BV44" s="303"/>
      <c r="BW44" s="303"/>
      <c r="BX44" s="303"/>
      <c r="BY44" s="303"/>
      <c r="BZ44" s="303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  <c r="CW44" s="303"/>
      <c r="CX44" s="303"/>
      <c r="CY44" s="303"/>
      <c r="CZ44" s="303"/>
      <c r="DA44" s="303"/>
      <c r="DB44" s="303"/>
      <c r="DC44" s="303"/>
      <c r="DD44" s="303"/>
      <c r="DE44" s="303"/>
      <c r="DF44" s="303"/>
      <c r="DG44" s="303"/>
      <c r="DH44" s="303"/>
      <c r="DI44" s="303"/>
      <c r="DJ44" s="303"/>
      <c r="DK44" s="303"/>
      <c r="DL44" s="303"/>
      <c r="DM44" s="303"/>
      <c r="DN44" s="303"/>
      <c r="DO44" s="303"/>
      <c r="DP44" s="303"/>
      <c r="DQ44" s="303"/>
      <c r="DR44" s="303"/>
      <c r="DS44" s="303"/>
      <c r="DT44" s="303"/>
      <c r="DU44" s="303"/>
      <c r="DV44" s="303"/>
      <c r="DW44" s="303"/>
      <c r="DX44" s="303"/>
      <c r="DY44" s="303"/>
      <c r="DZ44" s="303"/>
      <c r="EA44" s="303"/>
      <c r="EB44" s="303"/>
      <c r="EC44" s="303"/>
      <c r="ED44" s="303"/>
      <c r="EE44" s="303"/>
      <c r="EF44" s="303"/>
      <c r="EG44" s="303"/>
      <c r="EH44" s="303"/>
      <c r="EI44" s="303"/>
      <c r="EJ44" s="303"/>
      <c r="EK44" s="303"/>
      <c r="EL44" s="303"/>
      <c r="EM44" s="303"/>
      <c r="EN44" s="303"/>
      <c r="EO44" s="303"/>
      <c r="EP44" s="303"/>
      <c r="EQ44" s="303"/>
      <c r="ER44" s="303"/>
      <c r="ES44" s="303"/>
      <c r="ET44" s="303"/>
      <c r="EU44" s="303"/>
      <c r="EV44" s="303"/>
      <c r="EW44" s="303"/>
      <c r="EX44" s="303"/>
      <c r="EY44" s="303"/>
      <c r="EZ44" s="303"/>
      <c r="FA44" s="303"/>
      <c r="FB44" s="303"/>
      <c r="FC44" s="303"/>
      <c r="FD44" s="303"/>
      <c r="FE44" s="303"/>
      <c r="FF44" s="303"/>
      <c r="FG44" s="303"/>
      <c r="FH44" s="303"/>
      <c r="FI44" s="303"/>
      <c r="FJ44" s="303"/>
      <c r="FK44" s="303"/>
      <c r="FL44" s="303"/>
    </row>
    <row r="45" spans="1:168" s="302" customFormat="1" ht="18" customHeight="1">
      <c r="A45" s="299" t="s">
        <v>211</v>
      </c>
      <c r="B45" s="304">
        <v>29286018.07</v>
      </c>
      <c r="C45" s="301">
        <v>0.29559670056470355</v>
      </c>
      <c r="E45" s="287"/>
      <c r="F45" s="287"/>
      <c r="G45" s="303"/>
      <c r="H45" s="303"/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303"/>
      <c r="AA45" s="303"/>
      <c r="AB45" s="303"/>
      <c r="AC45" s="303"/>
      <c r="AD45" s="303"/>
      <c r="AE45" s="303"/>
      <c r="AF45" s="303"/>
      <c r="AG45" s="303"/>
      <c r="AH45" s="303"/>
      <c r="AI45" s="303"/>
      <c r="AJ45" s="303"/>
      <c r="AK45" s="303"/>
      <c r="AL45" s="303"/>
      <c r="AM45" s="303"/>
      <c r="AN45" s="303"/>
      <c r="AO45" s="303"/>
      <c r="AP45" s="303"/>
      <c r="AQ45" s="303"/>
      <c r="AR45" s="303"/>
      <c r="AS45" s="303"/>
      <c r="AT45" s="303"/>
      <c r="AU45" s="303"/>
      <c r="AV45" s="303"/>
      <c r="AW45" s="303"/>
      <c r="AX45" s="303"/>
      <c r="AY45" s="303"/>
      <c r="AZ45" s="303"/>
      <c r="BA45" s="303"/>
      <c r="BB45" s="303"/>
      <c r="BC45" s="303"/>
      <c r="BD45" s="303"/>
      <c r="BE45" s="303"/>
      <c r="BF45" s="303"/>
      <c r="BG45" s="303"/>
      <c r="BH45" s="303"/>
      <c r="BI45" s="303"/>
      <c r="BJ45" s="303"/>
      <c r="BK45" s="303"/>
      <c r="BL45" s="303"/>
      <c r="BM45" s="303"/>
      <c r="BN45" s="303"/>
      <c r="BO45" s="303"/>
      <c r="BP45" s="303"/>
      <c r="BQ45" s="303"/>
      <c r="BR45" s="303"/>
      <c r="BS45" s="303"/>
      <c r="BT45" s="303"/>
      <c r="BU45" s="303"/>
      <c r="BV45" s="303"/>
      <c r="BW45" s="303"/>
      <c r="BX45" s="303"/>
      <c r="BY45" s="303"/>
      <c r="BZ45" s="303"/>
      <c r="CA45" s="303"/>
      <c r="CB45" s="303"/>
      <c r="CC45" s="303"/>
      <c r="CD45" s="303"/>
      <c r="CE45" s="303"/>
      <c r="CF45" s="303"/>
      <c r="CG45" s="303"/>
      <c r="CH45" s="303"/>
      <c r="CI45" s="303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303"/>
      <c r="CU45" s="303"/>
      <c r="CV45" s="303"/>
      <c r="CW45" s="303"/>
      <c r="CX45" s="303"/>
      <c r="CY45" s="303"/>
      <c r="CZ45" s="303"/>
      <c r="DA45" s="303"/>
      <c r="DB45" s="303"/>
      <c r="DC45" s="303"/>
      <c r="DD45" s="303"/>
      <c r="DE45" s="303"/>
      <c r="DF45" s="303"/>
      <c r="DG45" s="303"/>
      <c r="DH45" s="303"/>
      <c r="DI45" s="303"/>
      <c r="DJ45" s="303"/>
      <c r="DK45" s="303"/>
      <c r="DL45" s="303"/>
      <c r="DM45" s="303"/>
      <c r="DN45" s="303"/>
      <c r="DO45" s="303"/>
      <c r="DP45" s="303"/>
      <c r="DQ45" s="303"/>
      <c r="DR45" s="303"/>
      <c r="DS45" s="303"/>
      <c r="DT45" s="303"/>
      <c r="DU45" s="303"/>
      <c r="DV45" s="303"/>
      <c r="DW45" s="303"/>
      <c r="DX45" s="303"/>
      <c r="DY45" s="303"/>
      <c r="DZ45" s="303"/>
      <c r="EA45" s="303"/>
      <c r="EB45" s="303"/>
      <c r="EC45" s="303"/>
      <c r="ED45" s="303"/>
      <c r="EE45" s="303"/>
      <c r="EF45" s="303"/>
      <c r="EG45" s="303"/>
      <c r="EH45" s="303"/>
      <c r="EI45" s="303"/>
      <c r="EJ45" s="303"/>
      <c r="EK45" s="303"/>
      <c r="EL45" s="303"/>
      <c r="EM45" s="303"/>
      <c r="EN45" s="303"/>
      <c r="EO45" s="303"/>
      <c r="EP45" s="303"/>
      <c r="EQ45" s="303"/>
      <c r="ER45" s="303"/>
      <c r="ES45" s="303"/>
      <c r="ET45" s="303"/>
      <c r="EU45" s="303"/>
      <c r="EV45" s="303"/>
      <c r="EW45" s="303"/>
      <c r="EX45" s="303"/>
      <c r="EY45" s="303"/>
      <c r="EZ45" s="303"/>
      <c r="FA45" s="303"/>
      <c r="FB45" s="303"/>
      <c r="FC45" s="303"/>
      <c r="FD45" s="303"/>
      <c r="FE45" s="303"/>
      <c r="FF45" s="303"/>
      <c r="FG45" s="303"/>
      <c r="FH45" s="303"/>
      <c r="FI45" s="303"/>
      <c r="FJ45" s="303"/>
      <c r="FK45" s="303"/>
      <c r="FL45" s="303"/>
    </row>
    <row r="46" spans="1:168" s="302" customFormat="1" ht="18" customHeight="1">
      <c r="A46" s="299" t="s">
        <v>212</v>
      </c>
      <c r="B46" s="304">
        <v>254476936.66999999</v>
      </c>
      <c r="C46" s="301">
        <v>2.5685479900226333</v>
      </c>
      <c r="E46" s="287"/>
      <c r="F46" s="287"/>
      <c r="G46" s="303"/>
      <c r="H46" s="303"/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  <c r="AG46" s="303"/>
      <c r="AH46" s="303"/>
      <c r="AI46" s="303"/>
      <c r="AJ46" s="303"/>
      <c r="AK46" s="303"/>
      <c r="AL46" s="303"/>
      <c r="AM46" s="303"/>
      <c r="AN46" s="303"/>
      <c r="AO46" s="303"/>
      <c r="AP46" s="303"/>
      <c r="AQ46" s="303"/>
      <c r="AR46" s="303"/>
      <c r="AS46" s="303"/>
      <c r="AT46" s="303"/>
      <c r="AU46" s="303"/>
      <c r="AV46" s="303"/>
      <c r="AW46" s="303"/>
      <c r="AX46" s="303"/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3"/>
      <c r="BJ46" s="303"/>
      <c r="BK46" s="303"/>
      <c r="BL46" s="303"/>
      <c r="BM46" s="303"/>
      <c r="BN46" s="303"/>
      <c r="BO46" s="303"/>
      <c r="BP46" s="303"/>
      <c r="BQ46" s="303"/>
      <c r="BR46" s="303"/>
      <c r="BS46" s="303"/>
      <c r="BT46" s="303"/>
      <c r="BU46" s="303"/>
      <c r="BV46" s="303"/>
      <c r="BW46" s="303"/>
      <c r="BX46" s="303"/>
      <c r="BY46" s="303"/>
      <c r="BZ46" s="303"/>
      <c r="CA46" s="303"/>
      <c r="CB46" s="303"/>
      <c r="CC46" s="303"/>
      <c r="CD46" s="303"/>
      <c r="CE46" s="303"/>
      <c r="CF46" s="303"/>
      <c r="CG46" s="303"/>
      <c r="CH46" s="303"/>
      <c r="CI46" s="303"/>
      <c r="CJ46" s="303"/>
      <c r="CK46" s="303"/>
      <c r="CL46" s="303"/>
      <c r="CM46" s="303"/>
      <c r="CN46" s="303"/>
      <c r="CO46" s="303"/>
      <c r="CP46" s="303"/>
      <c r="CQ46" s="303"/>
      <c r="CR46" s="303"/>
      <c r="CS46" s="303"/>
      <c r="CT46" s="303"/>
      <c r="CU46" s="303"/>
      <c r="CV46" s="303"/>
      <c r="CW46" s="303"/>
      <c r="CX46" s="303"/>
      <c r="CY46" s="303"/>
      <c r="CZ46" s="303"/>
      <c r="DA46" s="303"/>
      <c r="DB46" s="303"/>
      <c r="DC46" s="303"/>
      <c r="DD46" s="303"/>
      <c r="DE46" s="303"/>
      <c r="DF46" s="303"/>
      <c r="DG46" s="303"/>
      <c r="DH46" s="303"/>
      <c r="DI46" s="303"/>
      <c r="DJ46" s="303"/>
      <c r="DK46" s="303"/>
      <c r="DL46" s="303"/>
      <c r="DM46" s="303"/>
      <c r="DN46" s="303"/>
      <c r="DO46" s="303"/>
      <c r="DP46" s="303"/>
      <c r="DQ46" s="303"/>
      <c r="DR46" s="303"/>
      <c r="DS46" s="303"/>
      <c r="DT46" s="303"/>
      <c r="DU46" s="303"/>
      <c r="DV46" s="303"/>
      <c r="DW46" s="303"/>
      <c r="DX46" s="303"/>
      <c r="DY46" s="303"/>
      <c r="DZ46" s="303"/>
      <c r="EA46" s="303"/>
      <c r="EB46" s="303"/>
      <c r="EC46" s="303"/>
      <c r="ED46" s="303"/>
      <c r="EE46" s="303"/>
      <c r="EF46" s="303"/>
      <c r="EG46" s="303"/>
      <c r="EH46" s="303"/>
      <c r="EI46" s="303"/>
      <c r="EJ46" s="303"/>
      <c r="EK46" s="303"/>
      <c r="EL46" s="303"/>
      <c r="EM46" s="303"/>
      <c r="EN46" s="303"/>
      <c r="EO46" s="303"/>
      <c r="EP46" s="303"/>
      <c r="EQ46" s="303"/>
      <c r="ER46" s="303"/>
      <c r="ES46" s="303"/>
      <c r="ET46" s="303"/>
      <c r="EU46" s="303"/>
      <c r="EV46" s="303"/>
      <c r="EW46" s="303"/>
      <c r="EX46" s="303"/>
      <c r="EY46" s="303"/>
      <c r="EZ46" s="303"/>
      <c r="FA46" s="303"/>
      <c r="FB46" s="303"/>
      <c r="FC46" s="303"/>
      <c r="FD46" s="303"/>
      <c r="FE46" s="303"/>
      <c r="FF46" s="303"/>
      <c r="FG46" s="303"/>
      <c r="FH46" s="303"/>
      <c r="FI46" s="303"/>
      <c r="FJ46" s="303"/>
      <c r="FK46" s="303"/>
      <c r="FL46" s="303"/>
    </row>
    <row r="47" spans="1:168" s="302" customFormat="1" ht="18" customHeight="1">
      <c r="A47" s="299" t="s">
        <v>213</v>
      </c>
      <c r="B47" s="304">
        <v>948131.58</v>
      </c>
      <c r="C47" s="301">
        <v>9.569910326467243E-3</v>
      </c>
      <c r="E47" s="287"/>
      <c r="F47" s="287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  <c r="AI47" s="303"/>
      <c r="AJ47" s="303"/>
      <c r="AK47" s="303"/>
      <c r="AL47" s="303"/>
      <c r="AM47" s="303"/>
      <c r="AN47" s="303"/>
      <c r="AO47" s="303"/>
      <c r="AP47" s="303"/>
      <c r="AQ47" s="303"/>
      <c r="AR47" s="303"/>
      <c r="AS47" s="303"/>
      <c r="AT47" s="303"/>
      <c r="AU47" s="303"/>
      <c r="AV47" s="303"/>
      <c r="AW47" s="303"/>
      <c r="AX47" s="303"/>
      <c r="AY47" s="303"/>
      <c r="AZ47" s="303"/>
      <c r="BA47" s="303"/>
      <c r="BB47" s="303"/>
      <c r="BC47" s="303"/>
      <c r="BD47" s="303"/>
      <c r="BE47" s="303"/>
      <c r="BF47" s="303"/>
      <c r="BG47" s="303"/>
      <c r="BH47" s="303"/>
      <c r="BI47" s="303"/>
      <c r="BJ47" s="303"/>
      <c r="BK47" s="303"/>
      <c r="BL47" s="303"/>
      <c r="BM47" s="303"/>
      <c r="BN47" s="303"/>
      <c r="BO47" s="303"/>
      <c r="BP47" s="303"/>
      <c r="BQ47" s="303"/>
      <c r="BR47" s="303"/>
      <c r="BS47" s="303"/>
      <c r="BT47" s="303"/>
      <c r="BU47" s="303"/>
      <c r="BV47" s="303"/>
      <c r="BW47" s="303"/>
      <c r="BX47" s="303"/>
      <c r="BY47" s="303"/>
      <c r="BZ47" s="303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3"/>
      <c r="CM47" s="303"/>
      <c r="CN47" s="303"/>
      <c r="CO47" s="303"/>
      <c r="CP47" s="303"/>
      <c r="CQ47" s="303"/>
      <c r="CR47" s="303"/>
      <c r="CS47" s="303"/>
      <c r="CT47" s="303"/>
      <c r="CU47" s="303"/>
      <c r="CV47" s="303"/>
      <c r="CW47" s="303"/>
      <c r="CX47" s="303"/>
      <c r="CY47" s="303"/>
      <c r="CZ47" s="303"/>
      <c r="DA47" s="303"/>
      <c r="DB47" s="303"/>
      <c r="DC47" s="303"/>
      <c r="DD47" s="303"/>
      <c r="DE47" s="303"/>
      <c r="DF47" s="303"/>
      <c r="DG47" s="303"/>
      <c r="DH47" s="303"/>
      <c r="DI47" s="303"/>
      <c r="DJ47" s="303"/>
      <c r="DK47" s="303"/>
      <c r="DL47" s="303"/>
      <c r="DM47" s="303"/>
      <c r="DN47" s="303"/>
      <c r="DO47" s="303"/>
      <c r="DP47" s="303"/>
      <c r="DQ47" s="303"/>
      <c r="DR47" s="303"/>
      <c r="DS47" s="303"/>
      <c r="DT47" s="303"/>
      <c r="DU47" s="303"/>
      <c r="DV47" s="303"/>
      <c r="DW47" s="303"/>
      <c r="DX47" s="303"/>
      <c r="DY47" s="303"/>
      <c r="DZ47" s="303"/>
      <c r="EA47" s="303"/>
      <c r="EB47" s="303"/>
      <c r="EC47" s="303"/>
      <c r="ED47" s="303"/>
      <c r="EE47" s="303"/>
      <c r="EF47" s="303"/>
      <c r="EG47" s="303"/>
      <c r="EH47" s="303"/>
      <c r="EI47" s="303"/>
      <c r="EJ47" s="303"/>
      <c r="EK47" s="303"/>
      <c r="EL47" s="303"/>
      <c r="EM47" s="303"/>
      <c r="EN47" s="303"/>
      <c r="EO47" s="303"/>
      <c r="EP47" s="303"/>
      <c r="EQ47" s="303"/>
      <c r="ER47" s="303"/>
      <c r="ES47" s="303"/>
      <c r="ET47" s="303"/>
      <c r="EU47" s="303"/>
      <c r="EV47" s="303"/>
      <c r="EW47" s="303"/>
      <c r="EX47" s="303"/>
      <c r="EY47" s="303"/>
      <c r="EZ47" s="303"/>
      <c r="FA47" s="303"/>
      <c r="FB47" s="303"/>
      <c r="FC47" s="303"/>
      <c r="FD47" s="303"/>
      <c r="FE47" s="303"/>
      <c r="FF47" s="303"/>
      <c r="FG47" s="303"/>
      <c r="FH47" s="303"/>
      <c r="FI47" s="303"/>
      <c r="FJ47" s="303"/>
      <c r="FK47" s="303"/>
      <c r="FL47" s="303"/>
    </row>
    <row r="48" spans="1:168" s="302" customFormat="1" ht="18" customHeight="1">
      <c r="A48" s="299" t="s">
        <v>214</v>
      </c>
      <c r="B48" s="304">
        <v>30000000</v>
      </c>
      <c r="C48" s="301">
        <v>0.30280323517334723</v>
      </c>
      <c r="E48" s="287"/>
      <c r="F48" s="287"/>
      <c r="G48" s="303"/>
      <c r="H48" s="303"/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303"/>
      <c r="U48" s="303"/>
      <c r="V48" s="303"/>
      <c r="W48" s="303"/>
      <c r="X48" s="303"/>
      <c r="Y48" s="303"/>
      <c r="Z48" s="303"/>
      <c r="AA48" s="303"/>
      <c r="AB48" s="303"/>
      <c r="AC48" s="303"/>
      <c r="AD48" s="303"/>
      <c r="AE48" s="303"/>
      <c r="AF48" s="303"/>
      <c r="AG48" s="303"/>
      <c r="AH48" s="303"/>
      <c r="AI48" s="303"/>
      <c r="AJ48" s="303"/>
      <c r="AK48" s="303"/>
      <c r="AL48" s="303"/>
      <c r="AM48" s="303"/>
      <c r="AN48" s="303"/>
      <c r="AO48" s="303"/>
      <c r="AP48" s="303"/>
      <c r="AQ48" s="303"/>
      <c r="AR48" s="303"/>
      <c r="AS48" s="303"/>
      <c r="AT48" s="303"/>
      <c r="AU48" s="303"/>
      <c r="AV48" s="303"/>
      <c r="AW48" s="303"/>
      <c r="AX48" s="303"/>
      <c r="AY48" s="303"/>
      <c r="AZ48" s="303"/>
      <c r="BA48" s="303"/>
      <c r="BB48" s="303"/>
      <c r="BC48" s="303"/>
      <c r="BD48" s="303"/>
      <c r="BE48" s="303"/>
      <c r="BF48" s="303"/>
      <c r="BG48" s="303"/>
      <c r="BH48" s="303"/>
      <c r="BI48" s="303"/>
      <c r="BJ48" s="303"/>
      <c r="BK48" s="303"/>
      <c r="BL48" s="303"/>
      <c r="BM48" s="303"/>
      <c r="BN48" s="303"/>
      <c r="BO48" s="303"/>
      <c r="BP48" s="303"/>
      <c r="BQ48" s="303"/>
      <c r="BR48" s="303"/>
      <c r="BS48" s="303"/>
      <c r="BT48" s="303"/>
      <c r="BU48" s="303"/>
      <c r="BV48" s="303"/>
      <c r="BW48" s="303"/>
      <c r="BX48" s="303"/>
      <c r="BY48" s="303"/>
      <c r="BZ48" s="303"/>
      <c r="CA48" s="303"/>
      <c r="CB48" s="303"/>
      <c r="CC48" s="303"/>
      <c r="CD48" s="303"/>
      <c r="CE48" s="303"/>
      <c r="CF48" s="303"/>
      <c r="CG48" s="303"/>
      <c r="CH48" s="303"/>
      <c r="CI48" s="303"/>
      <c r="CJ48" s="303"/>
      <c r="CK48" s="303"/>
      <c r="CL48" s="303"/>
      <c r="CM48" s="303"/>
      <c r="CN48" s="303"/>
      <c r="CO48" s="303"/>
      <c r="CP48" s="303"/>
      <c r="CQ48" s="303"/>
      <c r="CR48" s="303"/>
      <c r="CS48" s="303"/>
      <c r="CT48" s="303"/>
      <c r="CU48" s="303"/>
      <c r="CV48" s="303"/>
      <c r="CW48" s="303"/>
      <c r="CX48" s="303"/>
      <c r="CY48" s="303"/>
      <c r="CZ48" s="303"/>
      <c r="DA48" s="303"/>
      <c r="DB48" s="303"/>
      <c r="DC48" s="303"/>
      <c r="DD48" s="303"/>
      <c r="DE48" s="303"/>
      <c r="DF48" s="303"/>
      <c r="DG48" s="303"/>
      <c r="DH48" s="303"/>
      <c r="DI48" s="303"/>
      <c r="DJ48" s="303"/>
      <c r="DK48" s="303"/>
      <c r="DL48" s="303"/>
      <c r="DM48" s="303"/>
      <c r="DN48" s="303"/>
      <c r="DO48" s="303"/>
      <c r="DP48" s="303"/>
      <c r="DQ48" s="303"/>
      <c r="DR48" s="303"/>
      <c r="DS48" s="303"/>
      <c r="DT48" s="303"/>
      <c r="DU48" s="303"/>
      <c r="DV48" s="303"/>
      <c r="DW48" s="303"/>
      <c r="DX48" s="303"/>
      <c r="DY48" s="303"/>
      <c r="DZ48" s="303"/>
      <c r="EA48" s="303"/>
      <c r="EB48" s="303"/>
      <c r="EC48" s="303"/>
      <c r="ED48" s="303"/>
      <c r="EE48" s="303"/>
      <c r="EF48" s="303"/>
      <c r="EG48" s="303"/>
      <c r="EH48" s="303"/>
      <c r="EI48" s="303"/>
      <c r="EJ48" s="303"/>
      <c r="EK48" s="303"/>
      <c r="EL48" s="303"/>
      <c r="EM48" s="303"/>
      <c r="EN48" s="303"/>
      <c r="EO48" s="303"/>
      <c r="EP48" s="303"/>
      <c r="EQ48" s="303"/>
      <c r="ER48" s="303"/>
      <c r="ES48" s="303"/>
      <c r="ET48" s="303"/>
      <c r="EU48" s="303"/>
      <c r="EV48" s="303"/>
      <c r="EW48" s="303"/>
      <c r="EX48" s="303"/>
      <c r="EY48" s="303"/>
      <c r="EZ48" s="303"/>
      <c r="FA48" s="303"/>
      <c r="FB48" s="303"/>
      <c r="FC48" s="303"/>
      <c r="FD48" s="303"/>
      <c r="FE48" s="303"/>
      <c r="FF48" s="303"/>
      <c r="FG48" s="303"/>
      <c r="FH48" s="303"/>
      <c r="FI48" s="303"/>
      <c r="FJ48" s="303"/>
      <c r="FK48" s="303"/>
      <c r="FL48" s="303"/>
    </row>
    <row r="49" spans="1:168" s="302" customFormat="1" ht="18" customHeight="1">
      <c r="A49" s="299" t="s">
        <v>215</v>
      </c>
      <c r="B49" s="304">
        <v>48000000</v>
      </c>
      <c r="C49" s="301">
        <v>0.4844851762773556</v>
      </c>
      <c r="E49" s="287"/>
      <c r="F49" s="287"/>
      <c r="G49" s="303"/>
      <c r="H49" s="303"/>
      <c r="I49" s="303"/>
      <c r="J49" s="303"/>
      <c r="K49" s="303"/>
      <c r="L49" s="303"/>
      <c r="M49" s="303"/>
      <c r="N49" s="303"/>
      <c r="O49" s="303"/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  <c r="CW49" s="303"/>
      <c r="CX49" s="303"/>
      <c r="CY49" s="303"/>
      <c r="CZ49" s="303"/>
      <c r="DA49" s="303"/>
      <c r="DB49" s="303"/>
      <c r="DC49" s="303"/>
      <c r="DD49" s="303"/>
      <c r="DE49" s="303"/>
      <c r="DF49" s="303"/>
      <c r="DG49" s="303"/>
      <c r="DH49" s="303"/>
      <c r="DI49" s="303"/>
      <c r="DJ49" s="303"/>
      <c r="DK49" s="303"/>
      <c r="DL49" s="303"/>
      <c r="DM49" s="303"/>
      <c r="DN49" s="303"/>
      <c r="DO49" s="303"/>
      <c r="DP49" s="303"/>
      <c r="DQ49" s="303"/>
      <c r="DR49" s="303"/>
      <c r="DS49" s="303"/>
      <c r="DT49" s="303"/>
      <c r="DU49" s="303"/>
      <c r="DV49" s="303"/>
      <c r="DW49" s="303"/>
      <c r="DX49" s="303"/>
      <c r="DY49" s="303"/>
      <c r="DZ49" s="303"/>
      <c r="EA49" s="303"/>
      <c r="EB49" s="303"/>
      <c r="EC49" s="303"/>
      <c r="ED49" s="303"/>
      <c r="EE49" s="303"/>
      <c r="EF49" s="303"/>
      <c r="EG49" s="303"/>
      <c r="EH49" s="303"/>
      <c r="EI49" s="303"/>
      <c r="EJ49" s="303"/>
      <c r="EK49" s="303"/>
      <c r="EL49" s="303"/>
      <c r="EM49" s="303"/>
      <c r="EN49" s="303"/>
      <c r="EO49" s="303"/>
      <c r="EP49" s="303"/>
      <c r="EQ49" s="303"/>
      <c r="ER49" s="303"/>
      <c r="ES49" s="303"/>
      <c r="ET49" s="303"/>
      <c r="EU49" s="303"/>
      <c r="EV49" s="303"/>
      <c r="EW49" s="303"/>
      <c r="EX49" s="303"/>
      <c r="EY49" s="303"/>
      <c r="EZ49" s="303"/>
      <c r="FA49" s="303"/>
      <c r="FB49" s="303"/>
      <c r="FC49" s="303"/>
      <c r="FD49" s="303"/>
      <c r="FE49" s="303"/>
      <c r="FF49" s="303"/>
      <c r="FG49" s="303"/>
      <c r="FH49" s="303"/>
      <c r="FI49" s="303"/>
      <c r="FJ49" s="303"/>
      <c r="FK49" s="303"/>
      <c r="FL49" s="303"/>
    </row>
    <row r="50" spans="1:168" s="302" customFormat="1" ht="18" customHeight="1">
      <c r="A50" s="299" t="s">
        <v>216</v>
      </c>
      <c r="B50" s="304">
        <v>125000000</v>
      </c>
      <c r="C50" s="301">
        <v>1.2616801465556136</v>
      </c>
      <c r="E50" s="287"/>
      <c r="F50" s="287"/>
      <c r="G50" s="303"/>
      <c r="H50" s="303"/>
      <c r="I50" s="303"/>
      <c r="J50" s="303"/>
      <c r="K50" s="303"/>
      <c r="L50" s="303"/>
      <c r="M50" s="303"/>
      <c r="N50" s="303"/>
      <c r="O50" s="303"/>
      <c r="P50" s="303"/>
      <c r="Q50" s="303"/>
      <c r="R50" s="303"/>
      <c r="S50" s="303"/>
      <c r="T50" s="303"/>
      <c r="U50" s="303"/>
      <c r="V50" s="303"/>
      <c r="W50" s="303"/>
      <c r="X50" s="303"/>
      <c r="Y50" s="303"/>
      <c r="Z50" s="303"/>
      <c r="AA50" s="303"/>
      <c r="AB50" s="303"/>
      <c r="AC50" s="303"/>
      <c r="AD50" s="303"/>
      <c r="AE50" s="303"/>
      <c r="AF50" s="303"/>
      <c r="AG50" s="303"/>
      <c r="AH50" s="303"/>
      <c r="AI50" s="303"/>
      <c r="AJ50" s="303"/>
      <c r="AK50" s="303"/>
      <c r="AL50" s="303"/>
      <c r="AM50" s="303"/>
      <c r="AN50" s="303"/>
      <c r="AO50" s="303"/>
      <c r="AP50" s="303"/>
      <c r="AQ50" s="303"/>
      <c r="AR50" s="303"/>
      <c r="AS50" s="303"/>
      <c r="AT50" s="303"/>
      <c r="AU50" s="303"/>
      <c r="AV50" s="303"/>
      <c r="AW50" s="303"/>
      <c r="AX50" s="303"/>
      <c r="AY50" s="303"/>
      <c r="AZ50" s="303"/>
      <c r="BA50" s="303"/>
      <c r="BB50" s="303"/>
      <c r="BC50" s="303"/>
      <c r="BD50" s="303"/>
      <c r="BE50" s="303"/>
      <c r="BF50" s="303"/>
      <c r="BG50" s="303"/>
      <c r="BH50" s="303"/>
      <c r="BI50" s="303"/>
      <c r="BJ50" s="303"/>
      <c r="BK50" s="303"/>
      <c r="BL50" s="303"/>
      <c r="BM50" s="303"/>
      <c r="BN50" s="303"/>
      <c r="BO50" s="303"/>
      <c r="BP50" s="303"/>
      <c r="BQ50" s="303"/>
      <c r="BR50" s="303"/>
      <c r="BS50" s="303"/>
      <c r="BT50" s="303"/>
      <c r="BU50" s="303"/>
      <c r="BV50" s="303"/>
      <c r="BW50" s="303"/>
      <c r="BX50" s="303"/>
      <c r="BY50" s="303"/>
      <c r="BZ50" s="303"/>
      <c r="CA50" s="303"/>
      <c r="CB50" s="303"/>
      <c r="CC50" s="303"/>
      <c r="CD50" s="303"/>
      <c r="CE50" s="303"/>
      <c r="CF50" s="303"/>
      <c r="CG50" s="303"/>
      <c r="CH50" s="303"/>
      <c r="CI50" s="303"/>
      <c r="CJ50" s="303"/>
      <c r="CK50" s="303"/>
      <c r="CL50" s="303"/>
      <c r="CM50" s="303"/>
      <c r="CN50" s="303"/>
      <c r="CO50" s="303"/>
      <c r="CP50" s="303"/>
      <c r="CQ50" s="303"/>
      <c r="CR50" s="303"/>
      <c r="CS50" s="303"/>
      <c r="CT50" s="303"/>
      <c r="CU50" s="303"/>
      <c r="CV50" s="303"/>
      <c r="CW50" s="303"/>
      <c r="CX50" s="303"/>
      <c r="CY50" s="303"/>
      <c r="CZ50" s="303"/>
      <c r="DA50" s="303"/>
      <c r="DB50" s="303"/>
      <c r="DC50" s="303"/>
      <c r="DD50" s="303"/>
      <c r="DE50" s="303"/>
      <c r="DF50" s="303"/>
      <c r="DG50" s="303"/>
      <c r="DH50" s="303"/>
      <c r="DI50" s="303"/>
      <c r="DJ50" s="303"/>
      <c r="DK50" s="303"/>
      <c r="DL50" s="303"/>
      <c r="DM50" s="303"/>
      <c r="DN50" s="303"/>
      <c r="DO50" s="303"/>
      <c r="DP50" s="303"/>
      <c r="DQ50" s="303"/>
      <c r="DR50" s="303"/>
      <c r="DS50" s="303"/>
      <c r="DT50" s="303"/>
      <c r="DU50" s="303"/>
      <c r="DV50" s="303"/>
      <c r="DW50" s="303"/>
      <c r="DX50" s="303"/>
      <c r="DY50" s="303"/>
      <c r="DZ50" s="303"/>
      <c r="EA50" s="303"/>
      <c r="EB50" s="303"/>
      <c r="EC50" s="303"/>
      <c r="ED50" s="303"/>
      <c r="EE50" s="303"/>
      <c r="EF50" s="303"/>
      <c r="EG50" s="303"/>
      <c r="EH50" s="303"/>
      <c r="EI50" s="303"/>
      <c r="EJ50" s="303"/>
      <c r="EK50" s="303"/>
      <c r="EL50" s="303"/>
      <c r="EM50" s="303"/>
      <c r="EN50" s="303"/>
      <c r="EO50" s="303"/>
      <c r="EP50" s="303"/>
      <c r="EQ50" s="303"/>
      <c r="ER50" s="303"/>
      <c r="ES50" s="303"/>
      <c r="ET50" s="303"/>
      <c r="EU50" s="303"/>
      <c r="EV50" s="303"/>
      <c r="EW50" s="303"/>
      <c r="EX50" s="303"/>
      <c r="EY50" s="303"/>
      <c r="EZ50" s="303"/>
      <c r="FA50" s="303"/>
      <c r="FB50" s="303"/>
      <c r="FC50" s="303"/>
      <c r="FD50" s="303"/>
      <c r="FE50" s="303"/>
      <c r="FF50" s="303"/>
      <c r="FG50" s="303"/>
      <c r="FH50" s="303"/>
      <c r="FI50" s="303"/>
      <c r="FJ50" s="303"/>
      <c r="FK50" s="303"/>
      <c r="FL50" s="303"/>
    </row>
    <row r="51" spans="1:168" s="302" customFormat="1" ht="18" customHeight="1">
      <c r="A51" s="299" t="s">
        <v>217</v>
      </c>
      <c r="B51" s="304">
        <v>9807536</v>
      </c>
      <c r="C51" s="301">
        <v>9.8991787662635639E-2</v>
      </c>
      <c r="E51" s="287"/>
      <c r="F51" s="287"/>
      <c r="G51" s="303"/>
      <c r="H51" s="303"/>
      <c r="I51" s="303"/>
      <c r="J51" s="303"/>
      <c r="K51" s="303"/>
      <c r="L51" s="303"/>
      <c r="M51" s="303"/>
      <c r="N51" s="303"/>
      <c r="O51" s="303"/>
      <c r="P51" s="303"/>
      <c r="Q51" s="303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3"/>
      <c r="AS51" s="303"/>
      <c r="AT51" s="303"/>
      <c r="AU51" s="303"/>
      <c r="AV51" s="303"/>
      <c r="AW51" s="303"/>
      <c r="AX51" s="303"/>
      <c r="AY51" s="303"/>
      <c r="AZ51" s="303"/>
      <c r="BA51" s="303"/>
      <c r="BB51" s="303"/>
      <c r="BC51" s="303"/>
      <c r="BD51" s="303"/>
      <c r="BE51" s="303"/>
      <c r="BF51" s="303"/>
      <c r="BG51" s="303"/>
      <c r="BH51" s="303"/>
      <c r="BI51" s="303"/>
      <c r="BJ51" s="303"/>
      <c r="BK51" s="303"/>
      <c r="BL51" s="303"/>
      <c r="BM51" s="303"/>
      <c r="BN51" s="303"/>
      <c r="BO51" s="303"/>
      <c r="BP51" s="303"/>
      <c r="BQ51" s="303"/>
      <c r="BR51" s="303"/>
      <c r="BS51" s="303"/>
      <c r="BT51" s="303"/>
      <c r="BU51" s="303"/>
      <c r="BV51" s="303"/>
      <c r="BW51" s="303"/>
      <c r="BX51" s="303"/>
      <c r="BY51" s="303"/>
      <c r="BZ51" s="303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  <c r="CW51" s="303"/>
      <c r="CX51" s="303"/>
      <c r="CY51" s="303"/>
      <c r="CZ51" s="303"/>
      <c r="DA51" s="303"/>
      <c r="DB51" s="303"/>
      <c r="DC51" s="303"/>
      <c r="DD51" s="303"/>
      <c r="DE51" s="303"/>
      <c r="DF51" s="303"/>
      <c r="DG51" s="303"/>
      <c r="DH51" s="303"/>
      <c r="DI51" s="303"/>
      <c r="DJ51" s="303"/>
      <c r="DK51" s="303"/>
      <c r="DL51" s="303"/>
      <c r="DM51" s="303"/>
      <c r="DN51" s="303"/>
      <c r="DO51" s="303"/>
      <c r="DP51" s="303"/>
      <c r="DQ51" s="303"/>
      <c r="DR51" s="303"/>
      <c r="DS51" s="303"/>
      <c r="DT51" s="303"/>
      <c r="DU51" s="303"/>
      <c r="DV51" s="303"/>
      <c r="DW51" s="303"/>
      <c r="DX51" s="303"/>
      <c r="DY51" s="303"/>
      <c r="DZ51" s="303"/>
      <c r="EA51" s="303"/>
      <c r="EB51" s="303"/>
      <c r="EC51" s="303"/>
      <c r="ED51" s="303"/>
      <c r="EE51" s="303"/>
      <c r="EF51" s="303"/>
      <c r="EG51" s="303"/>
      <c r="EH51" s="303"/>
      <c r="EI51" s="303"/>
      <c r="EJ51" s="303"/>
      <c r="EK51" s="303"/>
      <c r="EL51" s="303"/>
      <c r="EM51" s="303"/>
      <c r="EN51" s="303"/>
      <c r="EO51" s="303"/>
      <c r="EP51" s="303"/>
      <c r="EQ51" s="303"/>
      <c r="ER51" s="303"/>
      <c r="ES51" s="303"/>
      <c r="ET51" s="303"/>
      <c r="EU51" s="303"/>
      <c r="EV51" s="303"/>
      <c r="EW51" s="303"/>
      <c r="EX51" s="303"/>
      <c r="EY51" s="303"/>
      <c r="EZ51" s="303"/>
      <c r="FA51" s="303"/>
      <c r="FB51" s="303"/>
      <c r="FC51" s="303"/>
      <c r="FD51" s="303"/>
      <c r="FE51" s="303"/>
      <c r="FF51" s="303"/>
      <c r="FG51" s="303"/>
      <c r="FH51" s="303"/>
      <c r="FI51" s="303"/>
      <c r="FJ51" s="303"/>
      <c r="FK51" s="303"/>
      <c r="FL51" s="303"/>
    </row>
    <row r="52" spans="1:168" s="302" customFormat="1" ht="18" customHeight="1">
      <c r="A52" s="299" t="s">
        <v>218</v>
      </c>
      <c r="B52" s="304">
        <v>840037.67</v>
      </c>
      <c r="C52" s="301">
        <v>8.4788708047826879E-3</v>
      </c>
      <c r="E52" s="287"/>
      <c r="F52" s="287"/>
      <c r="G52" s="303"/>
      <c r="H52" s="303"/>
      <c r="I52" s="303"/>
      <c r="J52" s="303"/>
      <c r="K52" s="303"/>
      <c r="L52" s="303"/>
      <c r="M52" s="303"/>
      <c r="N52" s="303"/>
      <c r="O52" s="303"/>
      <c r="P52" s="303"/>
      <c r="Q52" s="303"/>
      <c r="R52" s="303"/>
      <c r="S52" s="303"/>
      <c r="T52" s="303"/>
      <c r="U52" s="303"/>
      <c r="V52" s="303"/>
      <c r="W52" s="303"/>
      <c r="X52" s="303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3"/>
      <c r="AS52" s="303"/>
      <c r="AT52" s="303"/>
      <c r="AU52" s="303"/>
      <c r="AV52" s="303"/>
      <c r="AW52" s="303"/>
      <c r="AX52" s="303"/>
      <c r="AY52" s="303"/>
      <c r="AZ52" s="303"/>
      <c r="BA52" s="303"/>
      <c r="BB52" s="303"/>
      <c r="BC52" s="303"/>
      <c r="BD52" s="303"/>
      <c r="BE52" s="303"/>
      <c r="BF52" s="303"/>
      <c r="BG52" s="303"/>
      <c r="BH52" s="303"/>
      <c r="BI52" s="303"/>
      <c r="BJ52" s="303"/>
      <c r="BK52" s="303"/>
      <c r="BL52" s="303"/>
      <c r="BM52" s="303"/>
      <c r="BN52" s="303"/>
      <c r="BO52" s="303"/>
      <c r="BP52" s="303"/>
      <c r="BQ52" s="303"/>
      <c r="BR52" s="303"/>
      <c r="BS52" s="303"/>
      <c r="BT52" s="303"/>
      <c r="BU52" s="303"/>
      <c r="BV52" s="303"/>
      <c r="BW52" s="303"/>
      <c r="BX52" s="303"/>
      <c r="BY52" s="303"/>
      <c r="BZ52" s="303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  <c r="CW52" s="303"/>
      <c r="CX52" s="303"/>
      <c r="CY52" s="303"/>
      <c r="CZ52" s="303"/>
      <c r="DA52" s="303"/>
      <c r="DB52" s="303"/>
      <c r="DC52" s="303"/>
      <c r="DD52" s="303"/>
      <c r="DE52" s="303"/>
      <c r="DF52" s="303"/>
      <c r="DG52" s="303"/>
      <c r="DH52" s="303"/>
      <c r="DI52" s="303"/>
      <c r="DJ52" s="303"/>
      <c r="DK52" s="303"/>
      <c r="DL52" s="303"/>
      <c r="DM52" s="303"/>
      <c r="DN52" s="303"/>
      <c r="DO52" s="303"/>
      <c r="DP52" s="303"/>
      <c r="DQ52" s="303"/>
      <c r="DR52" s="303"/>
      <c r="DS52" s="303"/>
      <c r="DT52" s="303"/>
      <c r="DU52" s="303"/>
      <c r="DV52" s="303"/>
      <c r="DW52" s="303"/>
      <c r="DX52" s="303"/>
      <c r="DY52" s="303"/>
      <c r="DZ52" s="303"/>
      <c r="EA52" s="303"/>
      <c r="EB52" s="303"/>
      <c r="EC52" s="303"/>
      <c r="ED52" s="303"/>
      <c r="EE52" s="303"/>
      <c r="EF52" s="303"/>
      <c r="EG52" s="303"/>
      <c r="EH52" s="303"/>
      <c r="EI52" s="303"/>
      <c r="EJ52" s="303"/>
      <c r="EK52" s="303"/>
      <c r="EL52" s="303"/>
      <c r="EM52" s="303"/>
      <c r="EN52" s="303"/>
      <c r="EO52" s="303"/>
      <c r="EP52" s="303"/>
      <c r="EQ52" s="303"/>
      <c r="ER52" s="303"/>
      <c r="ES52" s="303"/>
      <c r="ET52" s="303"/>
      <c r="EU52" s="303"/>
      <c r="EV52" s="303"/>
      <c r="EW52" s="303"/>
      <c r="EX52" s="303"/>
      <c r="EY52" s="303"/>
      <c r="EZ52" s="303"/>
      <c r="FA52" s="303"/>
      <c r="FB52" s="303"/>
      <c r="FC52" s="303"/>
      <c r="FD52" s="303"/>
      <c r="FE52" s="303"/>
      <c r="FF52" s="303"/>
      <c r="FG52" s="303"/>
      <c r="FH52" s="303"/>
      <c r="FI52" s="303"/>
      <c r="FJ52" s="303"/>
      <c r="FK52" s="303"/>
      <c r="FL52" s="303"/>
    </row>
    <row r="53" spans="1:168" s="302" customFormat="1" ht="18" customHeight="1">
      <c r="A53" s="299" t="s">
        <v>219</v>
      </c>
      <c r="B53" s="304">
        <v>1512843</v>
      </c>
      <c r="C53" s="301">
        <v>1.5269791823645072E-2</v>
      </c>
      <c r="E53" s="287"/>
      <c r="F53" s="287"/>
      <c r="G53" s="303"/>
      <c r="H53" s="303"/>
      <c r="I53" s="303"/>
      <c r="J53" s="303"/>
      <c r="K53" s="303"/>
      <c r="L53" s="303"/>
      <c r="M53" s="303"/>
      <c r="N53" s="303"/>
      <c r="O53" s="303"/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303"/>
      <c r="AN53" s="303"/>
      <c r="AO53" s="303"/>
      <c r="AP53" s="303"/>
      <c r="AQ53" s="303"/>
      <c r="AR53" s="303"/>
      <c r="AS53" s="303"/>
      <c r="AT53" s="303"/>
      <c r="AU53" s="303"/>
      <c r="AV53" s="303"/>
      <c r="AW53" s="303"/>
      <c r="AX53" s="303"/>
      <c r="AY53" s="303"/>
      <c r="AZ53" s="303"/>
      <c r="BA53" s="303"/>
      <c r="BB53" s="303"/>
      <c r="BC53" s="303"/>
      <c r="BD53" s="303"/>
      <c r="BE53" s="303"/>
      <c r="BF53" s="303"/>
      <c r="BG53" s="303"/>
      <c r="BH53" s="303"/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3"/>
      <c r="BT53" s="303"/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  <c r="CW53" s="303"/>
      <c r="CX53" s="303"/>
      <c r="CY53" s="303"/>
      <c r="CZ53" s="303"/>
      <c r="DA53" s="303"/>
      <c r="DB53" s="303"/>
      <c r="DC53" s="303"/>
      <c r="DD53" s="303"/>
      <c r="DE53" s="303"/>
      <c r="DF53" s="303"/>
      <c r="DG53" s="303"/>
      <c r="DH53" s="303"/>
      <c r="DI53" s="303"/>
      <c r="DJ53" s="303"/>
      <c r="DK53" s="303"/>
      <c r="DL53" s="303"/>
      <c r="DM53" s="303"/>
      <c r="DN53" s="303"/>
      <c r="DO53" s="303"/>
      <c r="DP53" s="303"/>
      <c r="DQ53" s="303"/>
      <c r="DR53" s="303"/>
      <c r="DS53" s="303"/>
      <c r="DT53" s="303"/>
      <c r="DU53" s="303"/>
      <c r="DV53" s="303"/>
      <c r="DW53" s="303"/>
      <c r="DX53" s="303"/>
      <c r="DY53" s="303"/>
      <c r="DZ53" s="303"/>
      <c r="EA53" s="303"/>
      <c r="EB53" s="303"/>
      <c r="EC53" s="303"/>
      <c r="ED53" s="303"/>
      <c r="EE53" s="303"/>
      <c r="EF53" s="303"/>
      <c r="EG53" s="303"/>
      <c r="EH53" s="303"/>
      <c r="EI53" s="303"/>
      <c r="EJ53" s="303"/>
      <c r="EK53" s="303"/>
      <c r="EL53" s="303"/>
      <c r="EM53" s="303"/>
      <c r="EN53" s="303"/>
      <c r="EO53" s="303"/>
      <c r="EP53" s="303"/>
      <c r="EQ53" s="303"/>
      <c r="ER53" s="303"/>
      <c r="ES53" s="303"/>
      <c r="ET53" s="303"/>
      <c r="EU53" s="303"/>
      <c r="EV53" s="303"/>
      <c r="EW53" s="303"/>
      <c r="EX53" s="303"/>
      <c r="EY53" s="303"/>
      <c r="EZ53" s="303"/>
      <c r="FA53" s="303"/>
      <c r="FB53" s="303"/>
      <c r="FC53" s="303"/>
      <c r="FD53" s="303"/>
      <c r="FE53" s="303"/>
      <c r="FF53" s="303"/>
      <c r="FG53" s="303"/>
      <c r="FH53" s="303"/>
      <c r="FI53" s="303"/>
      <c r="FJ53" s="303"/>
      <c r="FK53" s="303"/>
      <c r="FL53" s="303"/>
    </row>
    <row r="54" spans="1:168" s="302" customFormat="1" ht="18" customHeight="1">
      <c r="A54" s="299" t="s">
        <v>220</v>
      </c>
      <c r="B54" s="304">
        <v>8126151</v>
      </c>
      <c r="C54" s="301">
        <v>8.2020827076904362E-2</v>
      </c>
      <c r="E54" s="287"/>
      <c r="F54" s="287"/>
      <c r="G54" s="303"/>
      <c r="H54" s="303"/>
      <c r="I54" s="303"/>
      <c r="J54" s="303"/>
      <c r="K54" s="303"/>
      <c r="L54" s="303"/>
      <c r="M54" s="303"/>
      <c r="N54" s="303"/>
      <c r="O54" s="303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3"/>
      <c r="AU54" s="303"/>
      <c r="AV54" s="303"/>
      <c r="AW54" s="303"/>
      <c r="AX54" s="303"/>
      <c r="AY54" s="303"/>
      <c r="AZ54" s="303"/>
      <c r="BA54" s="303"/>
      <c r="BB54" s="303"/>
      <c r="BC54" s="303"/>
      <c r="BD54" s="303"/>
      <c r="BE54" s="303"/>
      <c r="BF54" s="303"/>
      <c r="BG54" s="303"/>
      <c r="BH54" s="303"/>
      <c r="BI54" s="303"/>
      <c r="BJ54" s="303"/>
      <c r="BK54" s="303"/>
      <c r="BL54" s="303"/>
      <c r="BM54" s="303"/>
      <c r="BN54" s="303"/>
      <c r="BO54" s="303"/>
      <c r="BP54" s="303"/>
      <c r="BQ54" s="303"/>
      <c r="BR54" s="303"/>
      <c r="BS54" s="303"/>
      <c r="BT54" s="303"/>
      <c r="BU54" s="303"/>
      <c r="BV54" s="303"/>
      <c r="BW54" s="303"/>
      <c r="BX54" s="303"/>
      <c r="BY54" s="303"/>
      <c r="BZ54" s="303"/>
      <c r="CA54" s="303"/>
      <c r="CB54" s="303"/>
      <c r="CC54" s="303"/>
      <c r="CD54" s="303"/>
      <c r="CE54" s="303"/>
      <c r="CF54" s="303"/>
      <c r="CG54" s="303"/>
      <c r="CH54" s="303"/>
      <c r="CI54" s="303"/>
      <c r="CJ54" s="303"/>
      <c r="CK54" s="303"/>
      <c r="CL54" s="303"/>
      <c r="CM54" s="303"/>
      <c r="CN54" s="303"/>
      <c r="CO54" s="303"/>
      <c r="CP54" s="303"/>
      <c r="CQ54" s="303"/>
      <c r="CR54" s="303"/>
      <c r="CS54" s="303"/>
      <c r="CT54" s="303"/>
      <c r="CU54" s="303"/>
      <c r="CV54" s="303"/>
      <c r="CW54" s="303"/>
      <c r="CX54" s="303"/>
      <c r="CY54" s="303"/>
      <c r="CZ54" s="303"/>
      <c r="DA54" s="303"/>
      <c r="DB54" s="303"/>
      <c r="DC54" s="303"/>
      <c r="DD54" s="303"/>
      <c r="DE54" s="303"/>
      <c r="DF54" s="303"/>
      <c r="DG54" s="303"/>
      <c r="DH54" s="303"/>
      <c r="DI54" s="303"/>
      <c r="DJ54" s="303"/>
      <c r="DK54" s="303"/>
      <c r="DL54" s="303"/>
      <c r="DM54" s="303"/>
      <c r="DN54" s="303"/>
      <c r="DO54" s="303"/>
      <c r="DP54" s="303"/>
      <c r="DQ54" s="303"/>
      <c r="DR54" s="303"/>
      <c r="DS54" s="303"/>
      <c r="DT54" s="303"/>
      <c r="DU54" s="303"/>
      <c r="DV54" s="303"/>
      <c r="DW54" s="303"/>
      <c r="DX54" s="303"/>
      <c r="DY54" s="303"/>
      <c r="DZ54" s="303"/>
      <c r="EA54" s="303"/>
      <c r="EB54" s="303"/>
      <c r="EC54" s="303"/>
      <c r="ED54" s="303"/>
      <c r="EE54" s="303"/>
      <c r="EF54" s="303"/>
      <c r="EG54" s="303"/>
      <c r="EH54" s="303"/>
      <c r="EI54" s="303"/>
      <c r="EJ54" s="303"/>
      <c r="EK54" s="303"/>
      <c r="EL54" s="303"/>
      <c r="EM54" s="303"/>
      <c r="EN54" s="303"/>
      <c r="EO54" s="303"/>
      <c r="EP54" s="303"/>
      <c r="EQ54" s="303"/>
      <c r="ER54" s="303"/>
      <c r="ES54" s="303"/>
      <c r="ET54" s="303"/>
      <c r="EU54" s="303"/>
      <c r="EV54" s="303"/>
      <c r="EW54" s="303"/>
      <c r="EX54" s="303"/>
      <c r="EY54" s="303"/>
      <c r="EZ54" s="303"/>
      <c r="FA54" s="303"/>
      <c r="FB54" s="303"/>
      <c r="FC54" s="303"/>
      <c r="FD54" s="303"/>
      <c r="FE54" s="303"/>
      <c r="FF54" s="303"/>
      <c r="FG54" s="303"/>
      <c r="FH54" s="303"/>
      <c r="FI54" s="303"/>
      <c r="FJ54" s="303"/>
      <c r="FK54" s="303"/>
      <c r="FL54" s="303"/>
    </row>
    <row r="55" spans="1:168" s="302" customFormat="1" ht="18" customHeight="1">
      <c r="A55" s="299" t="s">
        <v>221</v>
      </c>
      <c r="B55" s="304">
        <v>4277848</v>
      </c>
      <c r="C55" s="301">
        <v>4.3178207132661107E-2</v>
      </c>
      <c r="E55" s="287"/>
      <c r="F55" s="287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3"/>
      <c r="AU55" s="303"/>
      <c r="AV55" s="303"/>
      <c r="AW55" s="303"/>
      <c r="AX55" s="303"/>
      <c r="AY55" s="303"/>
      <c r="AZ55" s="303"/>
      <c r="BA55" s="303"/>
      <c r="BB55" s="303"/>
      <c r="BC55" s="303"/>
      <c r="BD55" s="303"/>
      <c r="BE55" s="303"/>
      <c r="BF55" s="303"/>
      <c r="BG55" s="303"/>
      <c r="BH55" s="303"/>
      <c r="BI55" s="303"/>
      <c r="BJ55" s="303"/>
      <c r="BK55" s="303"/>
      <c r="BL55" s="303"/>
      <c r="BM55" s="303"/>
      <c r="BN55" s="303"/>
      <c r="BO55" s="303"/>
      <c r="BP55" s="303"/>
      <c r="BQ55" s="303"/>
      <c r="BR55" s="303"/>
      <c r="BS55" s="303"/>
      <c r="BT55" s="303"/>
      <c r="BU55" s="303"/>
      <c r="BV55" s="303"/>
      <c r="BW55" s="303"/>
      <c r="BX55" s="303"/>
      <c r="BY55" s="303"/>
      <c r="BZ55" s="303"/>
      <c r="CA55" s="303"/>
      <c r="CB55" s="303"/>
      <c r="CC55" s="303"/>
      <c r="CD55" s="303"/>
      <c r="CE55" s="303"/>
      <c r="CF55" s="303"/>
      <c r="CG55" s="303"/>
      <c r="CH55" s="303"/>
      <c r="CI55" s="303"/>
      <c r="CJ55" s="303"/>
      <c r="CK55" s="303"/>
      <c r="CL55" s="303"/>
      <c r="CM55" s="303"/>
      <c r="CN55" s="303"/>
      <c r="CO55" s="303"/>
      <c r="CP55" s="303"/>
      <c r="CQ55" s="303"/>
      <c r="CR55" s="303"/>
      <c r="CS55" s="303"/>
      <c r="CT55" s="303"/>
      <c r="CU55" s="303"/>
      <c r="CV55" s="303"/>
      <c r="CW55" s="303"/>
      <c r="CX55" s="303"/>
      <c r="CY55" s="303"/>
      <c r="CZ55" s="303"/>
      <c r="DA55" s="303"/>
      <c r="DB55" s="303"/>
      <c r="DC55" s="303"/>
      <c r="DD55" s="303"/>
      <c r="DE55" s="303"/>
      <c r="DF55" s="303"/>
      <c r="DG55" s="303"/>
      <c r="DH55" s="303"/>
      <c r="DI55" s="303"/>
      <c r="DJ55" s="303"/>
      <c r="DK55" s="303"/>
      <c r="DL55" s="303"/>
      <c r="DM55" s="303"/>
      <c r="DN55" s="303"/>
      <c r="DO55" s="303"/>
      <c r="DP55" s="303"/>
      <c r="DQ55" s="303"/>
      <c r="DR55" s="303"/>
      <c r="DS55" s="303"/>
      <c r="DT55" s="303"/>
      <c r="DU55" s="303"/>
      <c r="DV55" s="303"/>
      <c r="DW55" s="303"/>
      <c r="DX55" s="303"/>
      <c r="DY55" s="303"/>
      <c r="DZ55" s="303"/>
      <c r="EA55" s="303"/>
      <c r="EB55" s="303"/>
      <c r="EC55" s="303"/>
      <c r="ED55" s="303"/>
      <c r="EE55" s="303"/>
      <c r="EF55" s="303"/>
      <c r="EG55" s="303"/>
      <c r="EH55" s="303"/>
      <c r="EI55" s="303"/>
      <c r="EJ55" s="303"/>
      <c r="EK55" s="303"/>
      <c r="EL55" s="303"/>
      <c r="EM55" s="303"/>
      <c r="EN55" s="303"/>
      <c r="EO55" s="303"/>
      <c r="EP55" s="303"/>
      <c r="EQ55" s="303"/>
      <c r="ER55" s="303"/>
      <c r="ES55" s="303"/>
      <c r="ET55" s="303"/>
      <c r="EU55" s="303"/>
      <c r="EV55" s="303"/>
      <c r="EW55" s="303"/>
      <c r="EX55" s="303"/>
      <c r="EY55" s="303"/>
      <c r="EZ55" s="303"/>
      <c r="FA55" s="303"/>
      <c r="FB55" s="303"/>
      <c r="FC55" s="303"/>
      <c r="FD55" s="303"/>
      <c r="FE55" s="303"/>
      <c r="FF55" s="303"/>
      <c r="FG55" s="303"/>
      <c r="FH55" s="303"/>
      <c r="FI55" s="303"/>
      <c r="FJ55" s="303"/>
      <c r="FK55" s="303"/>
      <c r="FL55" s="303"/>
    </row>
    <row r="56" spans="1:168" s="309" customFormat="1" ht="26.25" customHeight="1">
      <c r="A56" s="306" t="s">
        <v>222</v>
      </c>
      <c r="B56" s="307">
        <v>1309361</v>
      </c>
      <c r="C56" s="308">
        <v>1.3215958226993637E-2</v>
      </c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  <c r="AB56" s="310"/>
      <c r="AC56" s="310"/>
      <c r="AD56" s="310"/>
      <c r="AE56" s="310"/>
      <c r="AF56" s="310"/>
      <c r="AG56" s="310"/>
      <c r="AH56" s="310"/>
      <c r="AI56" s="310"/>
      <c r="AJ56" s="310"/>
      <c r="AK56" s="310"/>
      <c r="AL56" s="310"/>
      <c r="AM56" s="310"/>
      <c r="AN56" s="310"/>
      <c r="AO56" s="310"/>
      <c r="AP56" s="310"/>
      <c r="AQ56" s="310"/>
      <c r="AR56" s="310"/>
      <c r="AS56" s="310"/>
      <c r="AT56" s="310"/>
      <c r="AU56" s="310"/>
      <c r="AV56" s="310"/>
      <c r="AW56" s="310"/>
      <c r="AX56" s="310"/>
      <c r="AY56" s="310"/>
      <c r="AZ56" s="310"/>
      <c r="BA56" s="310"/>
      <c r="BB56" s="310"/>
      <c r="BC56" s="310"/>
      <c r="BD56" s="310"/>
      <c r="BE56" s="310"/>
      <c r="BF56" s="310"/>
      <c r="BG56" s="310"/>
      <c r="BH56" s="310"/>
      <c r="BI56" s="310"/>
      <c r="BJ56" s="310"/>
      <c r="BK56" s="310"/>
      <c r="BL56" s="310"/>
      <c r="BM56" s="310"/>
      <c r="BN56" s="310"/>
      <c r="BO56" s="310"/>
      <c r="BP56" s="310"/>
      <c r="BQ56" s="310"/>
      <c r="BR56" s="310"/>
      <c r="BS56" s="310"/>
      <c r="BT56" s="310"/>
      <c r="BU56" s="310"/>
      <c r="BV56" s="310"/>
      <c r="BW56" s="310"/>
      <c r="BX56" s="310"/>
      <c r="BY56" s="310"/>
      <c r="BZ56" s="310"/>
      <c r="CA56" s="310"/>
      <c r="CB56" s="310"/>
      <c r="CC56" s="310"/>
      <c r="CD56" s="310"/>
      <c r="CE56" s="310"/>
      <c r="CF56" s="310"/>
      <c r="CG56" s="310"/>
      <c r="CH56" s="310"/>
      <c r="CI56" s="310"/>
      <c r="CJ56" s="310"/>
      <c r="CK56" s="310"/>
      <c r="CL56" s="310"/>
      <c r="CM56" s="310"/>
      <c r="CN56" s="310"/>
      <c r="CO56" s="310"/>
      <c r="CP56" s="310"/>
      <c r="CQ56" s="310"/>
      <c r="CR56" s="310"/>
      <c r="CS56" s="310"/>
      <c r="CT56" s="310"/>
      <c r="CU56" s="310"/>
      <c r="CV56" s="310"/>
      <c r="CW56" s="310"/>
      <c r="CX56" s="310"/>
      <c r="CY56" s="310"/>
      <c r="CZ56" s="310"/>
      <c r="DA56" s="310"/>
      <c r="DB56" s="310"/>
      <c r="DC56" s="310"/>
      <c r="DD56" s="310"/>
      <c r="DE56" s="310"/>
      <c r="DF56" s="310"/>
      <c r="DG56" s="310"/>
      <c r="DH56" s="310"/>
      <c r="DI56" s="310"/>
      <c r="DJ56" s="310"/>
      <c r="DK56" s="310"/>
      <c r="DL56" s="310"/>
      <c r="DM56" s="310"/>
      <c r="DN56" s="310"/>
      <c r="DO56" s="310"/>
      <c r="DP56" s="310"/>
      <c r="DQ56" s="310"/>
      <c r="DR56" s="310"/>
      <c r="DS56" s="310"/>
      <c r="DT56" s="310"/>
      <c r="DU56" s="310"/>
      <c r="DV56" s="310"/>
      <c r="DW56" s="310"/>
      <c r="DX56" s="310"/>
      <c r="DY56" s="310"/>
      <c r="DZ56" s="310"/>
      <c r="EA56" s="310"/>
      <c r="EB56" s="310"/>
      <c r="EC56" s="310"/>
      <c r="ED56" s="310"/>
      <c r="EE56" s="310"/>
      <c r="EF56" s="310"/>
      <c r="EG56" s="310"/>
      <c r="EH56" s="310"/>
      <c r="EI56" s="310"/>
      <c r="EJ56" s="310"/>
      <c r="EK56" s="310"/>
      <c r="EL56" s="310"/>
      <c r="EM56" s="310"/>
      <c r="EN56" s="310"/>
      <c r="EO56" s="310"/>
      <c r="EP56" s="310"/>
      <c r="EQ56" s="310"/>
      <c r="ER56" s="310"/>
      <c r="ES56" s="310"/>
      <c r="ET56" s="310"/>
      <c r="EU56" s="310"/>
      <c r="EV56" s="310"/>
      <c r="EW56" s="310"/>
      <c r="EX56" s="310"/>
      <c r="EY56" s="310"/>
      <c r="EZ56" s="310"/>
      <c r="FA56" s="310"/>
      <c r="FB56" s="310"/>
      <c r="FC56" s="310"/>
      <c r="FD56" s="310"/>
      <c r="FE56" s="310"/>
      <c r="FF56" s="310"/>
      <c r="FG56" s="310"/>
      <c r="FH56" s="310"/>
      <c r="FI56" s="310"/>
      <c r="FJ56" s="310"/>
      <c r="FK56" s="310"/>
      <c r="FL56" s="310"/>
    </row>
    <row r="57" spans="1:168" s="309" customFormat="1" ht="29.25" customHeight="1">
      <c r="A57" s="306" t="s">
        <v>223</v>
      </c>
      <c r="B57" s="307">
        <v>182665</v>
      </c>
      <c r="C57" s="308">
        <v>1.843718431764649E-3</v>
      </c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  <c r="AJ57" s="310"/>
      <c r="AK57" s="310"/>
      <c r="AL57" s="310"/>
      <c r="AM57" s="310"/>
      <c r="AN57" s="310"/>
      <c r="AO57" s="310"/>
      <c r="AP57" s="310"/>
      <c r="AQ57" s="310"/>
      <c r="AR57" s="310"/>
      <c r="AS57" s="310"/>
      <c r="AT57" s="310"/>
      <c r="AU57" s="310"/>
      <c r="AV57" s="310"/>
      <c r="AW57" s="310"/>
      <c r="AX57" s="310"/>
      <c r="AY57" s="310"/>
      <c r="AZ57" s="310"/>
      <c r="BA57" s="310"/>
      <c r="BB57" s="310"/>
      <c r="BC57" s="310"/>
      <c r="BD57" s="310"/>
      <c r="BE57" s="310"/>
      <c r="BF57" s="310"/>
      <c r="BG57" s="310"/>
      <c r="BH57" s="310"/>
      <c r="BI57" s="310"/>
      <c r="BJ57" s="310"/>
      <c r="BK57" s="310"/>
      <c r="BL57" s="310"/>
      <c r="BM57" s="310"/>
      <c r="BN57" s="310"/>
      <c r="BO57" s="310"/>
      <c r="BP57" s="310"/>
      <c r="BQ57" s="310"/>
      <c r="BR57" s="310"/>
      <c r="BS57" s="310"/>
      <c r="BT57" s="310"/>
      <c r="BU57" s="310"/>
      <c r="BV57" s="310"/>
      <c r="BW57" s="310"/>
      <c r="BX57" s="310"/>
      <c r="BY57" s="310"/>
      <c r="BZ57" s="310"/>
      <c r="CA57" s="310"/>
      <c r="CB57" s="310"/>
      <c r="CC57" s="310"/>
      <c r="CD57" s="310"/>
      <c r="CE57" s="310"/>
      <c r="CF57" s="310"/>
      <c r="CG57" s="310"/>
      <c r="CH57" s="310"/>
      <c r="CI57" s="310"/>
      <c r="CJ57" s="310"/>
      <c r="CK57" s="310"/>
      <c r="CL57" s="310"/>
      <c r="CM57" s="310"/>
      <c r="CN57" s="310"/>
      <c r="CO57" s="310"/>
      <c r="CP57" s="310"/>
      <c r="CQ57" s="310"/>
      <c r="CR57" s="310"/>
      <c r="CS57" s="310"/>
      <c r="CT57" s="310"/>
      <c r="CU57" s="310"/>
      <c r="CV57" s="310"/>
      <c r="CW57" s="310"/>
      <c r="CX57" s="310"/>
      <c r="CY57" s="310"/>
      <c r="CZ57" s="310"/>
      <c r="DA57" s="310"/>
      <c r="DB57" s="310"/>
      <c r="DC57" s="310"/>
      <c r="DD57" s="310"/>
      <c r="DE57" s="310"/>
      <c r="DF57" s="310"/>
      <c r="DG57" s="310"/>
      <c r="DH57" s="310"/>
      <c r="DI57" s="310"/>
      <c r="DJ57" s="310"/>
      <c r="DK57" s="310"/>
      <c r="DL57" s="310"/>
      <c r="DM57" s="310"/>
      <c r="DN57" s="310"/>
      <c r="DO57" s="310"/>
      <c r="DP57" s="310"/>
      <c r="DQ57" s="310"/>
      <c r="DR57" s="310"/>
      <c r="DS57" s="310"/>
      <c r="DT57" s="310"/>
      <c r="DU57" s="310"/>
      <c r="DV57" s="310"/>
      <c r="DW57" s="310"/>
      <c r="DX57" s="310"/>
      <c r="DY57" s="310"/>
      <c r="DZ57" s="310"/>
      <c r="EA57" s="310"/>
      <c r="EB57" s="310"/>
      <c r="EC57" s="310"/>
      <c r="ED57" s="310"/>
      <c r="EE57" s="310"/>
      <c r="EF57" s="310"/>
      <c r="EG57" s="310"/>
      <c r="EH57" s="310"/>
      <c r="EI57" s="310"/>
      <c r="EJ57" s="310"/>
      <c r="EK57" s="310"/>
      <c r="EL57" s="310"/>
      <c r="EM57" s="310"/>
      <c r="EN57" s="310"/>
      <c r="EO57" s="310"/>
      <c r="EP57" s="310"/>
      <c r="EQ57" s="310"/>
      <c r="ER57" s="310"/>
      <c r="ES57" s="310"/>
      <c r="ET57" s="310"/>
      <c r="EU57" s="310"/>
      <c r="EV57" s="310"/>
      <c r="EW57" s="310"/>
      <c r="EX57" s="310"/>
      <c r="EY57" s="310"/>
      <c r="EZ57" s="310"/>
      <c r="FA57" s="310"/>
      <c r="FB57" s="310"/>
      <c r="FC57" s="310"/>
      <c r="FD57" s="310"/>
      <c r="FE57" s="310"/>
      <c r="FF57" s="310"/>
      <c r="FG57" s="310"/>
      <c r="FH57" s="310"/>
      <c r="FI57" s="310"/>
      <c r="FJ57" s="310"/>
      <c r="FK57" s="310"/>
      <c r="FL57" s="310"/>
    </row>
    <row r="58" spans="1:168" s="302" customFormat="1" ht="18" customHeight="1">
      <c r="A58" s="299" t="s">
        <v>224</v>
      </c>
      <c r="B58" s="304">
        <v>773746</v>
      </c>
      <c r="C58" s="301">
        <v>7.8097597334145577E-3</v>
      </c>
      <c r="E58" s="287"/>
      <c r="F58" s="287"/>
      <c r="G58" s="303"/>
      <c r="H58" s="303"/>
      <c r="I58" s="303"/>
      <c r="J58" s="303"/>
      <c r="K58" s="303"/>
      <c r="L58" s="303"/>
      <c r="M58" s="303"/>
      <c r="N58" s="303"/>
      <c r="O58" s="303"/>
      <c r="P58" s="303"/>
      <c r="Q58" s="303"/>
      <c r="R58" s="303"/>
      <c r="S58" s="303"/>
      <c r="T58" s="303"/>
      <c r="U58" s="303"/>
      <c r="V58" s="303"/>
      <c r="W58" s="303"/>
      <c r="X58" s="303"/>
      <c r="Y58" s="303"/>
      <c r="Z58" s="303"/>
      <c r="AA58" s="303"/>
      <c r="AB58" s="303"/>
      <c r="AC58" s="303"/>
      <c r="AD58" s="303"/>
      <c r="AE58" s="303"/>
      <c r="AF58" s="303"/>
      <c r="AG58" s="303"/>
      <c r="AH58" s="303"/>
      <c r="AI58" s="303"/>
      <c r="AJ58" s="303"/>
      <c r="AK58" s="303"/>
      <c r="AL58" s="303"/>
      <c r="AM58" s="303"/>
      <c r="AN58" s="303"/>
      <c r="AO58" s="303"/>
      <c r="AP58" s="303"/>
      <c r="AQ58" s="303"/>
      <c r="AR58" s="303"/>
      <c r="AS58" s="303"/>
      <c r="AT58" s="303"/>
      <c r="AU58" s="303"/>
      <c r="AV58" s="303"/>
      <c r="AW58" s="303"/>
      <c r="AX58" s="303"/>
      <c r="AY58" s="303"/>
      <c r="AZ58" s="303"/>
      <c r="BA58" s="303"/>
      <c r="BB58" s="303"/>
      <c r="BC58" s="303"/>
      <c r="BD58" s="303"/>
      <c r="BE58" s="303"/>
      <c r="BF58" s="303"/>
      <c r="BG58" s="303"/>
      <c r="BH58" s="303"/>
      <c r="BI58" s="303"/>
      <c r="BJ58" s="303"/>
      <c r="BK58" s="303"/>
      <c r="BL58" s="303"/>
      <c r="BM58" s="303"/>
      <c r="BN58" s="303"/>
      <c r="BO58" s="303"/>
      <c r="BP58" s="303"/>
      <c r="BQ58" s="303"/>
      <c r="BR58" s="303"/>
      <c r="BS58" s="303"/>
      <c r="BT58" s="303"/>
      <c r="BU58" s="303"/>
      <c r="BV58" s="303"/>
      <c r="BW58" s="303"/>
      <c r="BX58" s="303"/>
      <c r="BY58" s="303"/>
      <c r="BZ58" s="303"/>
      <c r="CA58" s="303"/>
      <c r="CB58" s="303"/>
      <c r="CC58" s="303"/>
      <c r="CD58" s="303"/>
      <c r="CE58" s="303"/>
      <c r="CF58" s="303"/>
      <c r="CG58" s="303"/>
      <c r="CH58" s="303"/>
      <c r="CI58" s="303"/>
      <c r="CJ58" s="303"/>
      <c r="CK58" s="303"/>
      <c r="CL58" s="303"/>
      <c r="CM58" s="303"/>
      <c r="CN58" s="303"/>
      <c r="CO58" s="303"/>
      <c r="CP58" s="303"/>
      <c r="CQ58" s="303"/>
      <c r="CR58" s="303"/>
      <c r="CS58" s="303"/>
      <c r="CT58" s="303"/>
      <c r="CU58" s="303"/>
      <c r="CV58" s="303"/>
      <c r="CW58" s="303"/>
      <c r="CX58" s="303"/>
      <c r="CY58" s="303"/>
      <c r="CZ58" s="303"/>
      <c r="DA58" s="303"/>
      <c r="DB58" s="303"/>
      <c r="DC58" s="303"/>
      <c r="DD58" s="303"/>
      <c r="DE58" s="303"/>
      <c r="DF58" s="303"/>
      <c r="DG58" s="303"/>
      <c r="DH58" s="303"/>
      <c r="DI58" s="303"/>
      <c r="DJ58" s="303"/>
      <c r="DK58" s="303"/>
      <c r="DL58" s="303"/>
      <c r="DM58" s="303"/>
      <c r="DN58" s="303"/>
      <c r="DO58" s="303"/>
      <c r="DP58" s="303"/>
      <c r="DQ58" s="303"/>
      <c r="DR58" s="303"/>
      <c r="DS58" s="303"/>
      <c r="DT58" s="303"/>
      <c r="DU58" s="303"/>
      <c r="DV58" s="303"/>
      <c r="DW58" s="303"/>
      <c r="DX58" s="303"/>
      <c r="DY58" s="303"/>
      <c r="DZ58" s="303"/>
      <c r="EA58" s="303"/>
      <c r="EB58" s="303"/>
      <c r="EC58" s="303"/>
      <c r="ED58" s="303"/>
      <c r="EE58" s="303"/>
      <c r="EF58" s="303"/>
      <c r="EG58" s="303"/>
      <c r="EH58" s="303"/>
      <c r="EI58" s="303"/>
      <c r="EJ58" s="303"/>
      <c r="EK58" s="303"/>
      <c r="EL58" s="303"/>
      <c r="EM58" s="303"/>
      <c r="EN58" s="303"/>
      <c r="EO58" s="303"/>
      <c r="EP58" s="303"/>
      <c r="EQ58" s="303"/>
      <c r="ER58" s="303"/>
      <c r="ES58" s="303"/>
      <c r="ET58" s="303"/>
      <c r="EU58" s="303"/>
      <c r="EV58" s="303"/>
      <c r="EW58" s="303"/>
      <c r="EX58" s="303"/>
      <c r="EY58" s="303"/>
      <c r="EZ58" s="303"/>
      <c r="FA58" s="303"/>
      <c r="FB58" s="303"/>
      <c r="FC58" s="303"/>
      <c r="FD58" s="303"/>
      <c r="FE58" s="303"/>
      <c r="FF58" s="303"/>
      <c r="FG58" s="303"/>
      <c r="FH58" s="303"/>
      <c r="FI58" s="303"/>
      <c r="FJ58" s="303"/>
      <c r="FK58" s="303"/>
      <c r="FL58" s="303"/>
    </row>
    <row r="59" spans="1:168" s="302" customFormat="1" ht="18" customHeight="1">
      <c r="A59" s="299" t="s">
        <v>225</v>
      </c>
      <c r="B59" s="304">
        <v>5531470</v>
      </c>
      <c r="C59" s="301">
        <v>5.5831567042143836E-2</v>
      </c>
      <c r="E59" s="287"/>
      <c r="F59" s="287"/>
      <c r="G59" s="303"/>
      <c r="H59" s="303"/>
      <c r="I59" s="303"/>
      <c r="J59" s="303"/>
      <c r="K59" s="303"/>
      <c r="L59" s="303"/>
      <c r="M59" s="303"/>
      <c r="N59" s="303"/>
      <c r="O59" s="303"/>
      <c r="P59" s="303"/>
      <c r="Q59" s="303"/>
      <c r="R59" s="303"/>
      <c r="S59" s="303"/>
      <c r="T59" s="303"/>
      <c r="U59" s="303"/>
      <c r="V59" s="303"/>
      <c r="W59" s="303"/>
      <c r="X59" s="303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3"/>
      <c r="AL59" s="303"/>
      <c r="AM59" s="303"/>
      <c r="AN59" s="303"/>
      <c r="AO59" s="303"/>
      <c r="AP59" s="303"/>
      <c r="AQ59" s="303"/>
      <c r="AR59" s="303"/>
      <c r="AS59" s="303"/>
      <c r="AT59" s="303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3"/>
      <c r="BJ59" s="303"/>
      <c r="BK59" s="303"/>
      <c r="BL59" s="303"/>
      <c r="BM59" s="303"/>
      <c r="BN59" s="303"/>
      <c r="BO59" s="303"/>
      <c r="BP59" s="303"/>
      <c r="BQ59" s="303"/>
      <c r="BR59" s="303"/>
      <c r="BS59" s="303"/>
      <c r="BT59" s="303"/>
      <c r="BU59" s="303"/>
      <c r="BV59" s="303"/>
      <c r="BW59" s="303"/>
      <c r="BX59" s="303"/>
      <c r="BY59" s="303"/>
      <c r="BZ59" s="303"/>
      <c r="CA59" s="303"/>
      <c r="CB59" s="303"/>
      <c r="CC59" s="303"/>
      <c r="CD59" s="303"/>
      <c r="CE59" s="303"/>
      <c r="CF59" s="303"/>
      <c r="CG59" s="303"/>
      <c r="CH59" s="303"/>
      <c r="CI59" s="303"/>
      <c r="CJ59" s="303"/>
      <c r="CK59" s="303"/>
      <c r="CL59" s="303"/>
      <c r="CM59" s="303"/>
      <c r="CN59" s="303"/>
      <c r="CO59" s="303"/>
      <c r="CP59" s="303"/>
      <c r="CQ59" s="303"/>
      <c r="CR59" s="303"/>
      <c r="CS59" s="303"/>
      <c r="CT59" s="303"/>
      <c r="CU59" s="303"/>
      <c r="CV59" s="303"/>
      <c r="CW59" s="303"/>
      <c r="CX59" s="303"/>
      <c r="CY59" s="303"/>
      <c r="CZ59" s="303"/>
      <c r="DA59" s="303"/>
      <c r="DB59" s="303"/>
      <c r="DC59" s="303"/>
      <c r="DD59" s="303"/>
      <c r="DE59" s="303"/>
      <c r="DF59" s="303"/>
      <c r="DG59" s="303"/>
      <c r="DH59" s="303"/>
      <c r="DI59" s="303"/>
      <c r="DJ59" s="303"/>
      <c r="DK59" s="303"/>
      <c r="DL59" s="303"/>
      <c r="DM59" s="303"/>
      <c r="DN59" s="303"/>
      <c r="DO59" s="303"/>
      <c r="DP59" s="303"/>
      <c r="DQ59" s="303"/>
      <c r="DR59" s="303"/>
      <c r="DS59" s="303"/>
      <c r="DT59" s="303"/>
      <c r="DU59" s="303"/>
      <c r="DV59" s="303"/>
      <c r="DW59" s="303"/>
      <c r="DX59" s="303"/>
      <c r="DY59" s="303"/>
      <c r="DZ59" s="303"/>
      <c r="EA59" s="303"/>
      <c r="EB59" s="303"/>
      <c r="EC59" s="303"/>
      <c r="ED59" s="303"/>
      <c r="EE59" s="303"/>
      <c r="EF59" s="303"/>
      <c r="EG59" s="303"/>
      <c r="EH59" s="303"/>
      <c r="EI59" s="303"/>
      <c r="EJ59" s="303"/>
      <c r="EK59" s="303"/>
      <c r="EL59" s="303"/>
      <c r="EM59" s="303"/>
      <c r="EN59" s="303"/>
      <c r="EO59" s="303"/>
      <c r="EP59" s="303"/>
      <c r="EQ59" s="303"/>
      <c r="ER59" s="303"/>
      <c r="ES59" s="303"/>
      <c r="ET59" s="303"/>
      <c r="EU59" s="303"/>
      <c r="EV59" s="303"/>
      <c r="EW59" s="303"/>
      <c r="EX59" s="303"/>
      <c r="EY59" s="303"/>
      <c r="EZ59" s="303"/>
      <c r="FA59" s="303"/>
      <c r="FB59" s="303"/>
      <c r="FC59" s="303"/>
      <c r="FD59" s="303"/>
      <c r="FE59" s="303"/>
      <c r="FF59" s="303"/>
      <c r="FG59" s="303"/>
      <c r="FH59" s="303"/>
      <c r="FI59" s="303"/>
      <c r="FJ59" s="303"/>
      <c r="FK59" s="303"/>
      <c r="FL59" s="303"/>
    </row>
    <row r="60" spans="1:168" s="302" customFormat="1" ht="18" customHeight="1">
      <c r="A60" s="299" t="s">
        <v>226</v>
      </c>
      <c r="B60" s="304">
        <v>9787535</v>
      </c>
      <c r="C60" s="301">
        <v>9.8789908745745572E-2</v>
      </c>
      <c r="E60" s="287"/>
      <c r="F60" s="287"/>
      <c r="G60" s="303"/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  <c r="AI60" s="303"/>
      <c r="AJ60" s="303"/>
      <c r="AK60" s="303"/>
      <c r="AL60" s="303"/>
      <c r="AM60" s="303"/>
      <c r="AN60" s="303"/>
      <c r="AO60" s="303"/>
      <c r="AP60" s="303"/>
      <c r="AQ60" s="303"/>
      <c r="AR60" s="303"/>
      <c r="AS60" s="303"/>
      <c r="AT60" s="303"/>
      <c r="AU60" s="303"/>
      <c r="AV60" s="303"/>
      <c r="AW60" s="303"/>
      <c r="AX60" s="303"/>
      <c r="AY60" s="303"/>
      <c r="AZ60" s="303"/>
      <c r="BA60" s="303"/>
      <c r="BB60" s="303"/>
      <c r="BC60" s="303"/>
      <c r="BD60" s="303"/>
      <c r="BE60" s="303"/>
      <c r="BF60" s="303"/>
      <c r="BG60" s="303"/>
      <c r="BH60" s="303"/>
      <c r="BI60" s="303"/>
      <c r="BJ60" s="303"/>
      <c r="BK60" s="303"/>
      <c r="BL60" s="303"/>
      <c r="BM60" s="303"/>
      <c r="BN60" s="303"/>
      <c r="BO60" s="303"/>
      <c r="BP60" s="303"/>
      <c r="BQ60" s="303"/>
      <c r="BR60" s="303"/>
      <c r="BS60" s="303"/>
      <c r="BT60" s="303"/>
      <c r="BU60" s="303"/>
      <c r="BV60" s="303"/>
      <c r="BW60" s="303"/>
      <c r="BX60" s="303"/>
      <c r="BY60" s="303"/>
      <c r="BZ60" s="303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  <c r="CW60" s="303"/>
      <c r="CX60" s="303"/>
      <c r="CY60" s="303"/>
      <c r="CZ60" s="303"/>
      <c r="DA60" s="303"/>
      <c r="DB60" s="303"/>
      <c r="DC60" s="303"/>
      <c r="DD60" s="303"/>
      <c r="DE60" s="303"/>
      <c r="DF60" s="303"/>
      <c r="DG60" s="303"/>
      <c r="DH60" s="303"/>
      <c r="DI60" s="303"/>
      <c r="DJ60" s="303"/>
      <c r="DK60" s="303"/>
      <c r="DL60" s="303"/>
      <c r="DM60" s="303"/>
      <c r="DN60" s="303"/>
      <c r="DO60" s="303"/>
      <c r="DP60" s="303"/>
      <c r="DQ60" s="303"/>
      <c r="DR60" s="303"/>
      <c r="DS60" s="303"/>
      <c r="DT60" s="303"/>
      <c r="DU60" s="303"/>
      <c r="DV60" s="303"/>
      <c r="DW60" s="303"/>
      <c r="DX60" s="303"/>
      <c r="DY60" s="303"/>
      <c r="DZ60" s="303"/>
      <c r="EA60" s="303"/>
      <c r="EB60" s="303"/>
      <c r="EC60" s="303"/>
      <c r="ED60" s="303"/>
      <c r="EE60" s="303"/>
      <c r="EF60" s="303"/>
      <c r="EG60" s="303"/>
      <c r="EH60" s="303"/>
      <c r="EI60" s="303"/>
      <c r="EJ60" s="303"/>
      <c r="EK60" s="303"/>
      <c r="EL60" s="303"/>
      <c r="EM60" s="303"/>
      <c r="EN60" s="303"/>
      <c r="EO60" s="303"/>
      <c r="EP60" s="303"/>
      <c r="EQ60" s="303"/>
      <c r="ER60" s="303"/>
      <c r="ES60" s="303"/>
      <c r="ET60" s="303"/>
      <c r="EU60" s="303"/>
      <c r="EV60" s="303"/>
      <c r="EW60" s="303"/>
      <c r="EX60" s="303"/>
      <c r="EY60" s="303"/>
      <c r="EZ60" s="303"/>
      <c r="FA60" s="303"/>
      <c r="FB60" s="303"/>
      <c r="FC60" s="303"/>
      <c r="FD60" s="303"/>
      <c r="FE60" s="303"/>
      <c r="FF60" s="303"/>
      <c r="FG60" s="303"/>
      <c r="FH60" s="303"/>
      <c r="FI60" s="303"/>
      <c r="FJ60" s="303"/>
      <c r="FK60" s="303"/>
      <c r="FL60" s="303"/>
    </row>
    <row r="61" spans="1:168" s="302" customFormat="1" ht="18" customHeight="1">
      <c r="A61" s="299" t="s">
        <v>227</v>
      </c>
      <c r="B61" s="304">
        <v>2000000</v>
      </c>
      <c r="C61" s="301">
        <v>2.0186882344889814E-2</v>
      </c>
      <c r="E61" s="287"/>
      <c r="F61" s="287"/>
      <c r="G61" s="303"/>
      <c r="H61" s="303"/>
      <c r="I61" s="303"/>
      <c r="J61" s="303"/>
      <c r="K61" s="303"/>
      <c r="L61" s="303"/>
      <c r="M61" s="303"/>
      <c r="N61" s="303"/>
      <c r="O61" s="303"/>
      <c r="P61" s="303"/>
      <c r="Q61" s="303"/>
      <c r="R61" s="303"/>
      <c r="S61" s="303"/>
      <c r="T61" s="303"/>
      <c r="U61" s="303"/>
      <c r="V61" s="303"/>
      <c r="W61" s="303"/>
      <c r="X61" s="303"/>
      <c r="Y61" s="303"/>
      <c r="Z61" s="303"/>
      <c r="AA61" s="303"/>
      <c r="AB61" s="303"/>
      <c r="AC61" s="303"/>
      <c r="AD61" s="303"/>
      <c r="AE61" s="303"/>
      <c r="AF61" s="303"/>
      <c r="AG61" s="303"/>
      <c r="AH61" s="303"/>
      <c r="AI61" s="303"/>
      <c r="AJ61" s="303"/>
      <c r="AK61" s="303"/>
      <c r="AL61" s="303"/>
      <c r="AM61" s="303"/>
      <c r="AN61" s="303"/>
      <c r="AO61" s="303"/>
      <c r="AP61" s="303"/>
      <c r="AQ61" s="303"/>
      <c r="AR61" s="303"/>
      <c r="AS61" s="303"/>
      <c r="AT61" s="303"/>
      <c r="AU61" s="303"/>
      <c r="AV61" s="303"/>
      <c r="AW61" s="303"/>
      <c r="AX61" s="303"/>
      <c r="AY61" s="303"/>
      <c r="AZ61" s="303"/>
      <c r="BA61" s="303"/>
      <c r="BB61" s="303"/>
      <c r="BC61" s="303"/>
      <c r="BD61" s="303"/>
      <c r="BE61" s="303"/>
      <c r="BF61" s="303"/>
      <c r="BG61" s="303"/>
      <c r="BH61" s="303"/>
      <c r="BI61" s="303"/>
      <c r="BJ61" s="303"/>
      <c r="BK61" s="303"/>
      <c r="BL61" s="303"/>
      <c r="BM61" s="303"/>
      <c r="BN61" s="303"/>
      <c r="BO61" s="303"/>
      <c r="BP61" s="303"/>
      <c r="BQ61" s="303"/>
      <c r="BR61" s="303"/>
      <c r="BS61" s="303"/>
      <c r="BT61" s="303"/>
      <c r="BU61" s="303"/>
      <c r="BV61" s="303"/>
      <c r="BW61" s="303"/>
      <c r="BX61" s="303"/>
      <c r="BY61" s="303"/>
      <c r="BZ61" s="303"/>
      <c r="CA61" s="303"/>
      <c r="CB61" s="303"/>
      <c r="CC61" s="303"/>
      <c r="CD61" s="303"/>
      <c r="CE61" s="303"/>
      <c r="CF61" s="303"/>
      <c r="CG61" s="303"/>
      <c r="CH61" s="303"/>
      <c r="CI61" s="303"/>
      <c r="CJ61" s="303"/>
      <c r="CK61" s="303"/>
      <c r="CL61" s="303"/>
      <c r="CM61" s="303"/>
      <c r="CN61" s="303"/>
      <c r="CO61" s="303"/>
      <c r="CP61" s="303"/>
      <c r="CQ61" s="303"/>
      <c r="CR61" s="303"/>
      <c r="CS61" s="303"/>
      <c r="CT61" s="303"/>
      <c r="CU61" s="303"/>
      <c r="CV61" s="303"/>
      <c r="CW61" s="303"/>
      <c r="CX61" s="303"/>
      <c r="CY61" s="303"/>
      <c r="CZ61" s="303"/>
      <c r="DA61" s="303"/>
      <c r="DB61" s="303"/>
      <c r="DC61" s="303"/>
      <c r="DD61" s="303"/>
      <c r="DE61" s="303"/>
      <c r="DF61" s="303"/>
      <c r="DG61" s="303"/>
      <c r="DH61" s="303"/>
      <c r="DI61" s="303"/>
      <c r="DJ61" s="303"/>
      <c r="DK61" s="303"/>
      <c r="DL61" s="303"/>
      <c r="DM61" s="303"/>
      <c r="DN61" s="303"/>
      <c r="DO61" s="303"/>
      <c r="DP61" s="303"/>
      <c r="DQ61" s="303"/>
      <c r="DR61" s="303"/>
      <c r="DS61" s="303"/>
      <c r="DT61" s="303"/>
      <c r="DU61" s="303"/>
      <c r="DV61" s="303"/>
      <c r="DW61" s="303"/>
      <c r="DX61" s="303"/>
      <c r="DY61" s="303"/>
      <c r="DZ61" s="303"/>
      <c r="EA61" s="303"/>
      <c r="EB61" s="303"/>
      <c r="EC61" s="303"/>
      <c r="ED61" s="303"/>
      <c r="EE61" s="303"/>
      <c r="EF61" s="303"/>
      <c r="EG61" s="303"/>
      <c r="EH61" s="303"/>
      <c r="EI61" s="303"/>
      <c r="EJ61" s="303"/>
      <c r="EK61" s="303"/>
      <c r="EL61" s="303"/>
      <c r="EM61" s="303"/>
      <c r="EN61" s="303"/>
      <c r="EO61" s="303"/>
      <c r="EP61" s="303"/>
      <c r="EQ61" s="303"/>
      <c r="ER61" s="303"/>
      <c r="ES61" s="303"/>
      <c r="ET61" s="303"/>
      <c r="EU61" s="303"/>
      <c r="EV61" s="303"/>
      <c r="EW61" s="303"/>
      <c r="EX61" s="303"/>
      <c r="EY61" s="303"/>
      <c r="EZ61" s="303"/>
      <c r="FA61" s="303"/>
      <c r="FB61" s="303"/>
      <c r="FC61" s="303"/>
      <c r="FD61" s="303"/>
      <c r="FE61" s="303"/>
      <c r="FF61" s="303"/>
      <c r="FG61" s="303"/>
      <c r="FH61" s="303"/>
      <c r="FI61" s="303"/>
      <c r="FJ61" s="303"/>
      <c r="FK61" s="303"/>
      <c r="FL61" s="303"/>
    </row>
    <row r="62" spans="1:168" s="302" customFormat="1" ht="18" customHeight="1">
      <c r="A62" s="299" t="s">
        <v>228</v>
      </c>
      <c r="B62" s="304">
        <v>13782475</v>
      </c>
      <c r="C62" s="301">
        <v>0.13911260062319264</v>
      </c>
      <c r="E62" s="287"/>
      <c r="F62" s="287"/>
      <c r="G62" s="303"/>
      <c r="H62" s="303"/>
      <c r="I62" s="303"/>
      <c r="J62" s="303"/>
      <c r="K62" s="303"/>
      <c r="L62" s="303"/>
      <c r="M62" s="303"/>
      <c r="N62" s="303"/>
      <c r="O62" s="303"/>
      <c r="P62" s="303"/>
      <c r="Q62" s="303"/>
      <c r="R62" s="303"/>
      <c r="S62" s="303"/>
      <c r="T62" s="303"/>
      <c r="U62" s="303"/>
      <c r="V62" s="303"/>
      <c r="W62" s="303"/>
      <c r="X62" s="303"/>
      <c r="Y62" s="303"/>
      <c r="Z62" s="303"/>
      <c r="AA62" s="303"/>
      <c r="AB62" s="303"/>
      <c r="AC62" s="303"/>
      <c r="AD62" s="303"/>
      <c r="AE62" s="303"/>
      <c r="AF62" s="303"/>
      <c r="AG62" s="303"/>
      <c r="AH62" s="303"/>
      <c r="AI62" s="303"/>
      <c r="AJ62" s="303"/>
      <c r="AK62" s="303"/>
      <c r="AL62" s="303"/>
      <c r="AM62" s="303"/>
      <c r="AN62" s="303"/>
      <c r="AO62" s="303"/>
      <c r="AP62" s="303"/>
      <c r="AQ62" s="303"/>
      <c r="AR62" s="303"/>
      <c r="AS62" s="303"/>
      <c r="AT62" s="303"/>
      <c r="AU62" s="303"/>
      <c r="AV62" s="303"/>
      <c r="AW62" s="303"/>
      <c r="AX62" s="303"/>
      <c r="AY62" s="303"/>
      <c r="AZ62" s="303"/>
      <c r="BA62" s="303"/>
      <c r="BB62" s="303"/>
      <c r="BC62" s="303"/>
      <c r="BD62" s="303"/>
      <c r="BE62" s="303"/>
      <c r="BF62" s="303"/>
      <c r="BG62" s="303"/>
      <c r="BH62" s="303"/>
      <c r="BI62" s="303"/>
      <c r="BJ62" s="303"/>
      <c r="BK62" s="303"/>
      <c r="BL62" s="303"/>
      <c r="BM62" s="303"/>
      <c r="BN62" s="303"/>
      <c r="BO62" s="303"/>
      <c r="BP62" s="303"/>
      <c r="BQ62" s="303"/>
      <c r="BR62" s="303"/>
      <c r="BS62" s="303"/>
      <c r="BT62" s="303"/>
      <c r="BU62" s="303"/>
      <c r="BV62" s="303"/>
      <c r="BW62" s="303"/>
      <c r="BX62" s="303"/>
      <c r="BY62" s="303"/>
      <c r="BZ62" s="303"/>
      <c r="CA62" s="303"/>
      <c r="CB62" s="303"/>
      <c r="CC62" s="303"/>
      <c r="CD62" s="303"/>
      <c r="CE62" s="303"/>
      <c r="CF62" s="303"/>
      <c r="CG62" s="303"/>
      <c r="CH62" s="303"/>
      <c r="CI62" s="303"/>
      <c r="CJ62" s="303"/>
      <c r="CK62" s="303"/>
      <c r="CL62" s="303"/>
      <c r="CM62" s="303"/>
      <c r="CN62" s="303"/>
      <c r="CO62" s="303"/>
      <c r="CP62" s="303"/>
      <c r="CQ62" s="303"/>
      <c r="CR62" s="303"/>
      <c r="CS62" s="303"/>
      <c r="CT62" s="303"/>
      <c r="CU62" s="303"/>
      <c r="CV62" s="303"/>
      <c r="CW62" s="303"/>
      <c r="CX62" s="303"/>
      <c r="CY62" s="303"/>
      <c r="CZ62" s="303"/>
      <c r="DA62" s="303"/>
      <c r="DB62" s="303"/>
      <c r="DC62" s="303"/>
      <c r="DD62" s="303"/>
      <c r="DE62" s="303"/>
      <c r="DF62" s="303"/>
      <c r="DG62" s="303"/>
      <c r="DH62" s="303"/>
      <c r="DI62" s="303"/>
      <c r="DJ62" s="303"/>
      <c r="DK62" s="303"/>
      <c r="DL62" s="303"/>
      <c r="DM62" s="303"/>
      <c r="DN62" s="303"/>
      <c r="DO62" s="303"/>
      <c r="DP62" s="303"/>
      <c r="DQ62" s="303"/>
      <c r="DR62" s="303"/>
      <c r="DS62" s="303"/>
      <c r="DT62" s="303"/>
      <c r="DU62" s="303"/>
      <c r="DV62" s="303"/>
      <c r="DW62" s="303"/>
      <c r="DX62" s="303"/>
      <c r="DY62" s="303"/>
      <c r="DZ62" s="303"/>
      <c r="EA62" s="303"/>
      <c r="EB62" s="303"/>
      <c r="EC62" s="303"/>
      <c r="ED62" s="303"/>
      <c r="EE62" s="303"/>
      <c r="EF62" s="303"/>
      <c r="EG62" s="303"/>
      <c r="EH62" s="303"/>
      <c r="EI62" s="303"/>
      <c r="EJ62" s="303"/>
      <c r="EK62" s="303"/>
      <c r="EL62" s="303"/>
      <c r="EM62" s="303"/>
      <c r="EN62" s="303"/>
      <c r="EO62" s="303"/>
      <c r="EP62" s="303"/>
      <c r="EQ62" s="303"/>
      <c r="ER62" s="303"/>
      <c r="ES62" s="303"/>
      <c r="ET62" s="303"/>
      <c r="EU62" s="303"/>
      <c r="EV62" s="303"/>
      <c r="EW62" s="303"/>
      <c r="EX62" s="303"/>
      <c r="EY62" s="303"/>
      <c r="EZ62" s="303"/>
      <c r="FA62" s="303"/>
      <c r="FB62" s="303"/>
      <c r="FC62" s="303"/>
      <c r="FD62" s="303"/>
      <c r="FE62" s="303"/>
      <c r="FF62" s="303"/>
      <c r="FG62" s="303"/>
      <c r="FH62" s="303"/>
      <c r="FI62" s="303"/>
      <c r="FJ62" s="303"/>
      <c r="FK62" s="303"/>
      <c r="FL62" s="303"/>
    </row>
    <row r="63" spans="1:168" s="302" customFormat="1" ht="18" customHeight="1">
      <c r="A63" s="299" t="s">
        <v>229</v>
      </c>
      <c r="B63" s="304">
        <v>176206</v>
      </c>
      <c r="C63" s="301">
        <v>1.7785248952318275E-3</v>
      </c>
      <c r="E63" s="287"/>
      <c r="F63" s="287"/>
      <c r="G63" s="303"/>
      <c r="H63" s="303"/>
      <c r="I63" s="303"/>
      <c r="J63" s="303"/>
      <c r="K63" s="303"/>
      <c r="L63" s="303"/>
      <c r="M63" s="303"/>
      <c r="N63" s="303"/>
      <c r="O63" s="303"/>
      <c r="P63" s="303"/>
      <c r="Q63" s="303"/>
      <c r="R63" s="303"/>
      <c r="S63" s="303"/>
      <c r="T63" s="303"/>
      <c r="U63" s="303"/>
      <c r="V63" s="303"/>
      <c r="W63" s="303"/>
      <c r="X63" s="303"/>
      <c r="Y63" s="303"/>
      <c r="Z63" s="303"/>
      <c r="AA63" s="303"/>
      <c r="AB63" s="303"/>
      <c r="AC63" s="303"/>
      <c r="AD63" s="303"/>
      <c r="AE63" s="303"/>
      <c r="AF63" s="303"/>
      <c r="AG63" s="303"/>
      <c r="AH63" s="303"/>
      <c r="AI63" s="303"/>
      <c r="AJ63" s="303"/>
      <c r="AK63" s="303"/>
      <c r="AL63" s="303"/>
      <c r="AM63" s="303"/>
      <c r="AN63" s="303"/>
      <c r="AO63" s="303"/>
      <c r="AP63" s="303"/>
      <c r="AQ63" s="303"/>
      <c r="AR63" s="303"/>
      <c r="AS63" s="303"/>
      <c r="AT63" s="303"/>
      <c r="AU63" s="303"/>
      <c r="AV63" s="303"/>
      <c r="AW63" s="303"/>
      <c r="AX63" s="303"/>
      <c r="AY63" s="303"/>
      <c r="AZ63" s="303"/>
      <c r="BA63" s="303"/>
      <c r="BB63" s="303"/>
      <c r="BC63" s="303"/>
      <c r="BD63" s="303"/>
      <c r="BE63" s="303"/>
      <c r="BF63" s="303"/>
      <c r="BG63" s="303"/>
      <c r="BH63" s="303"/>
      <c r="BI63" s="303"/>
      <c r="BJ63" s="303"/>
      <c r="BK63" s="303"/>
      <c r="BL63" s="303"/>
      <c r="BM63" s="303"/>
      <c r="BN63" s="303"/>
      <c r="BO63" s="303"/>
      <c r="BP63" s="303"/>
      <c r="BQ63" s="303"/>
      <c r="BR63" s="303"/>
      <c r="BS63" s="303"/>
      <c r="BT63" s="303"/>
      <c r="BU63" s="303"/>
      <c r="BV63" s="303"/>
      <c r="BW63" s="303"/>
      <c r="BX63" s="303"/>
      <c r="BY63" s="303"/>
      <c r="BZ63" s="303"/>
      <c r="CA63" s="303"/>
      <c r="CB63" s="303"/>
      <c r="CC63" s="303"/>
      <c r="CD63" s="303"/>
      <c r="CE63" s="303"/>
      <c r="CF63" s="303"/>
      <c r="CG63" s="303"/>
      <c r="CH63" s="303"/>
      <c r="CI63" s="303"/>
      <c r="CJ63" s="303"/>
      <c r="CK63" s="303"/>
      <c r="CL63" s="303"/>
      <c r="CM63" s="303"/>
      <c r="CN63" s="303"/>
      <c r="CO63" s="303"/>
      <c r="CP63" s="303"/>
      <c r="CQ63" s="303"/>
      <c r="CR63" s="303"/>
      <c r="CS63" s="303"/>
      <c r="CT63" s="303"/>
      <c r="CU63" s="303"/>
      <c r="CV63" s="303"/>
      <c r="CW63" s="303"/>
      <c r="CX63" s="303"/>
      <c r="CY63" s="303"/>
      <c r="CZ63" s="303"/>
      <c r="DA63" s="303"/>
      <c r="DB63" s="303"/>
      <c r="DC63" s="303"/>
      <c r="DD63" s="303"/>
      <c r="DE63" s="303"/>
      <c r="DF63" s="303"/>
      <c r="DG63" s="303"/>
      <c r="DH63" s="303"/>
      <c r="DI63" s="303"/>
      <c r="DJ63" s="303"/>
      <c r="DK63" s="303"/>
      <c r="DL63" s="303"/>
      <c r="DM63" s="303"/>
      <c r="DN63" s="303"/>
      <c r="DO63" s="303"/>
      <c r="DP63" s="303"/>
      <c r="DQ63" s="303"/>
      <c r="DR63" s="303"/>
      <c r="DS63" s="303"/>
      <c r="DT63" s="303"/>
      <c r="DU63" s="303"/>
      <c r="DV63" s="303"/>
      <c r="DW63" s="303"/>
      <c r="DX63" s="303"/>
      <c r="DY63" s="303"/>
      <c r="DZ63" s="303"/>
      <c r="EA63" s="303"/>
      <c r="EB63" s="303"/>
      <c r="EC63" s="303"/>
      <c r="ED63" s="303"/>
      <c r="EE63" s="303"/>
      <c r="EF63" s="303"/>
      <c r="EG63" s="303"/>
      <c r="EH63" s="303"/>
      <c r="EI63" s="303"/>
      <c r="EJ63" s="303"/>
      <c r="EK63" s="303"/>
      <c r="EL63" s="303"/>
      <c r="EM63" s="303"/>
      <c r="EN63" s="303"/>
      <c r="EO63" s="303"/>
      <c r="EP63" s="303"/>
      <c r="EQ63" s="303"/>
      <c r="ER63" s="303"/>
      <c r="ES63" s="303"/>
      <c r="ET63" s="303"/>
      <c r="EU63" s="303"/>
      <c r="EV63" s="303"/>
      <c r="EW63" s="303"/>
      <c r="EX63" s="303"/>
      <c r="EY63" s="303"/>
      <c r="EZ63" s="303"/>
      <c r="FA63" s="303"/>
      <c r="FB63" s="303"/>
      <c r="FC63" s="303"/>
      <c r="FD63" s="303"/>
      <c r="FE63" s="303"/>
      <c r="FF63" s="303"/>
      <c r="FG63" s="303"/>
      <c r="FH63" s="303"/>
      <c r="FI63" s="303"/>
      <c r="FJ63" s="303"/>
      <c r="FK63" s="303"/>
      <c r="FL63" s="303"/>
    </row>
    <row r="64" spans="1:168" s="302" customFormat="1" ht="18" customHeight="1">
      <c r="A64" s="299" t="s">
        <v>230</v>
      </c>
      <c r="B64" s="304">
        <v>156232</v>
      </c>
      <c r="C64" s="301">
        <v>1.5769185012534128E-3</v>
      </c>
      <c r="E64" s="287"/>
      <c r="F64" s="287"/>
      <c r="G64" s="303"/>
      <c r="H64" s="303"/>
      <c r="I64" s="303"/>
      <c r="J64" s="303"/>
      <c r="K64" s="303"/>
      <c r="L64" s="303"/>
      <c r="M64" s="303"/>
      <c r="N64" s="303"/>
      <c r="O64" s="303"/>
      <c r="P64" s="303"/>
      <c r="Q64" s="303"/>
      <c r="R64" s="303"/>
      <c r="S64" s="303"/>
      <c r="T64" s="303"/>
      <c r="U64" s="303"/>
      <c r="V64" s="303"/>
      <c r="W64" s="303"/>
      <c r="X64" s="303"/>
      <c r="Y64" s="303"/>
      <c r="Z64" s="303"/>
      <c r="AA64" s="303"/>
      <c r="AB64" s="303"/>
      <c r="AC64" s="303"/>
      <c r="AD64" s="303"/>
      <c r="AE64" s="303"/>
      <c r="AF64" s="303"/>
      <c r="AG64" s="303"/>
      <c r="AH64" s="303"/>
      <c r="AI64" s="303"/>
      <c r="AJ64" s="303"/>
      <c r="AK64" s="303"/>
      <c r="AL64" s="303"/>
      <c r="AM64" s="303"/>
      <c r="AN64" s="303"/>
      <c r="AO64" s="303"/>
      <c r="AP64" s="303"/>
      <c r="AQ64" s="303"/>
      <c r="AR64" s="303"/>
      <c r="AS64" s="303"/>
      <c r="AT64" s="303"/>
      <c r="AU64" s="303"/>
      <c r="AV64" s="303"/>
      <c r="AW64" s="303"/>
      <c r="AX64" s="303"/>
      <c r="AY64" s="303"/>
      <c r="AZ64" s="303"/>
      <c r="BA64" s="303"/>
      <c r="BB64" s="303"/>
      <c r="BC64" s="303"/>
      <c r="BD64" s="303"/>
      <c r="BE64" s="303"/>
      <c r="BF64" s="303"/>
      <c r="BG64" s="303"/>
      <c r="BH64" s="303"/>
      <c r="BI64" s="303"/>
      <c r="BJ64" s="303"/>
      <c r="BK64" s="303"/>
      <c r="BL64" s="303"/>
      <c r="BM64" s="303"/>
      <c r="BN64" s="303"/>
      <c r="BO64" s="303"/>
      <c r="BP64" s="303"/>
      <c r="BQ64" s="303"/>
      <c r="BR64" s="303"/>
      <c r="BS64" s="303"/>
      <c r="BT64" s="303"/>
      <c r="BU64" s="303"/>
      <c r="BV64" s="303"/>
      <c r="BW64" s="303"/>
      <c r="BX64" s="303"/>
      <c r="BY64" s="303"/>
      <c r="BZ64" s="303"/>
      <c r="CA64" s="303"/>
      <c r="CB64" s="303"/>
      <c r="CC64" s="303"/>
      <c r="CD64" s="303"/>
      <c r="CE64" s="303"/>
      <c r="CF64" s="303"/>
      <c r="CG64" s="303"/>
      <c r="CH64" s="303"/>
      <c r="CI64" s="303"/>
      <c r="CJ64" s="303"/>
      <c r="CK64" s="303"/>
      <c r="CL64" s="303"/>
      <c r="CM64" s="303"/>
      <c r="CN64" s="303"/>
      <c r="CO64" s="303"/>
      <c r="CP64" s="303"/>
      <c r="CQ64" s="303"/>
      <c r="CR64" s="303"/>
      <c r="CS64" s="303"/>
      <c r="CT64" s="303"/>
      <c r="CU64" s="303"/>
      <c r="CV64" s="303"/>
      <c r="CW64" s="303"/>
      <c r="CX64" s="303"/>
      <c r="CY64" s="303"/>
      <c r="CZ64" s="303"/>
      <c r="DA64" s="303"/>
      <c r="DB64" s="303"/>
      <c r="DC64" s="303"/>
      <c r="DD64" s="303"/>
      <c r="DE64" s="303"/>
      <c r="DF64" s="303"/>
      <c r="DG64" s="303"/>
      <c r="DH64" s="303"/>
      <c r="DI64" s="303"/>
      <c r="DJ64" s="303"/>
      <c r="DK64" s="303"/>
      <c r="DL64" s="303"/>
      <c r="DM64" s="303"/>
      <c r="DN64" s="303"/>
      <c r="DO64" s="303"/>
      <c r="DP64" s="303"/>
      <c r="DQ64" s="303"/>
      <c r="DR64" s="303"/>
      <c r="DS64" s="303"/>
      <c r="DT64" s="303"/>
      <c r="DU64" s="303"/>
      <c r="DV64" s="303"/>
      <c r="DW64" s="303"/>
      <c r="DX64" s="303"/>
      <c r="DY64" s="303"/>
      <c r="DZ64" s="303"/>
      <c r="EA64" s="303"/>
      <c r="EB64" s="303"/>
      <c r="EC64" s="303"/>
      <c r="ED64" s="303"/>
      <c r="EE64" s="303"/>
      <c r="EF64" s="303"/>
      <c r="EG64" s="303"/>
      <c r="EH64" s="303"/>
      <c r="EI64" s="303"/>
      <c r="EJ64" s="303"/>
      <c r="EK64" s="303"/>
      <c r="EL64" s="303"/>
      <c r="EM64" s="303"/>
      <c r="EN64" s="303"/>
      <c r="EO64" s="303"/>
      <c r="EP64" s="303"/>
      <c r="EQ64" s="303"/>
      <c r="ER64" s="303"/>
      <c r="ES64" s="303"/>
      <c r="ET64" s="303"/>
      <c r="EU64" s="303"/>
      <c r="EV64" s="303"/>
      <c r="EW64" s="303"/>
      <c r="EX64" s="303"/>
      <c r="EY64" s="303"/>
      <c r="EZ64" s="303"/>
      <c r="FA64" s="303"/>
      <c r="FB64" s="303"/>
      <c r="FC64" s="303"/>
      <c r="FD64" s="303"/>
      <c r="FE64" s="303"/>
      <c r="FF64" s="303"/>
      <c r="FG64" s="303"/>
      <c r="FH64" s="303"/>
      <c r="FI64" s="303"/>
      <c r="FJ64" s="303"/>
      <c r="FK64" s="303"/>
      <c r="FL64" s="303"/>
    </row>
    <row r="65" spans="1:168" s="302" customFormat="1" ht="18" customHeight="1">
      <c r="A65" s="299" t="s">
        <v>231</v>
      </c>
      <c r="B65" s="304">
        <v>85000</v>
      </c>
      <c r="C65" s="301">
        <v>8.5794249965781718E-4</v>
      </c>
      <c r="E65" s="287"/>
      <c r="F65" s="287"/>
      <c r="G65" s="303"/>
      <c r="H65" s="303"/>
      <c r="I65" s="303"/>
      <c r="J65" s="303"/>
      <c r="K65" s="303"/>
      <c r="L65" s="303"/>
      <c r="M65" s="303"/>
      <c r="N65" s="303"/>
      <c r="O65" s="303"/>
      <c r="P65" s="303"/>
      <c r="Q65" s="303"/>
      <c r="R65" s="303"/>
      <c r="S65" s="303"/>
      <c r="T65" s="303"/>
      <c r="U65" s="303"/>
      <c r="V65" s="303"/>
      <c r="W65" s="303"/>
      <c r="X65" s="303"/>
      <c r="Y65" s="303"/>
      <c r="Z65" s="303"/>
      <c r="AA65" s="303"/>
      <c r="AB65" s="303"/>
      <c r="AC65" s="303"/>
      <c r="AD65" s="303"/>
      <c r="AE65" s="303"/>
      <c r="AF65" s="303"/>
      <c r="AG65" s="303"/>
      <c r="AH65" s="303"/>
      <c r="AI65" s="303"/>
      <c r="AJ65" s="303"/>
      <c r="AK65" s="303"/>
      <c r="AL65" s="303"/>
      <c r="AM65" s="303"/>
      <c r="AN65" s="303"/>
      <c r="AO65" s="303"/>
      <c r="AP65" s="303"/>
      <c r="AQ65" s="303"/>
      <c r="AR65" s="303"/>
      <c r="AS65" s="303"/>
      <c r="AT65" s="303"/>
      <c r="AU65" s="303"/>
      <c r="AV65" s="303"/>
      <c r="AW65" s="303"/>
      <c r="AX65" s="303"/>
      <c r="AY65" s="303"/>
      <c r="AZ65" s="303"/>
      <c r="BA65" s="303"/>
      <c r="BB65" s="303"/>
      <c r="BC65" s="303"/>
      <c r="BD65" s="303"/>
      <c r="BE65" s="303"/>
      <c r="BF65" s="303"/>
      <c r="BG65" s="303"/>
      <c r="BH65" s="303"/>
      <c r="BI65" s="303"/>
      <c r="BJ65" s="303"/>
      <c r="BK65" s="303"/>
      <c r="BL65" s="303"/>
      <c r="BM65" s="303"/>
      <c r="BN65" s="303"/>
      <c r="BO65" s="303"/>
      <c r="BP65" s="303"/>
      <c r="BQ65" s="303"/>
      <c r="BR65" s="303"/>
      <c r="BS65" s="303"/>
      <c r="BT65" s="303"/>
      <c r="BU65" s="303"/>
      <c r="BV65" s="303"/>
      <c r="BW65" s="303"/>
      <c r="BX65" s="303"/>
      <c r="BY65" s="303"/>
      <c r="BZ65" s="303"/>
      <c r="CA65" s="303"/>
      <c r="CB65" s="303"/>
      <c r="CC65" s="303"/>
      <c r="CD65" s="303"/>
      <c r="CE65" s="303"/>
      <c r="CF65" s="303"/>
      <c r="CG65" s="303"/>
      <c r="CH65" s="303"/>
      <c r="CI65" s="303"/>
      <c r="CJ65" s="303"/>
      <c r="CK65" s="303"/>
      <c r="CL65" s="303"/>
      <c r="CM65" s="303"/>
      <c r="CN65" s="303"/>
      <c r="CO65" s="303"/>
      <c r="CP65" s="303"/>
      <c r="CQ65" s="303"/>
      <c r="CR65" s="303"/>
      <c r="CS65" s="303"/>
      <c r="CT65" s="303"/>
      <c r="CU65" s="303"/>
      <c r="CV65" s="303"/>
      <c r="CW65" s="303"/>
      <c r="CX65" s="303"/>
      <c r="CY65" s="303"/>
      <c r="CZ65" s="303"/>
      <c r="DA65" s="303"/>
      <c r="DB65" s="303"/>
      <c r="DC65" s="303"/>
      <c r="DD65" s="303"/>
      <c r="DE65" s="303"/>
      <c r="DF65" s="303"/>
      <c r="DG65" s="303"/>
      <c r="DH65" s="303"/>
      <c r="DI65" s="303"/>
      <c r="DJ65" s="303"/>
      <c r="DK65" s="303"/>
      <c r="DL65" s="303"/>
      <c r="DM65" s="303"/>
      <c r="DN65" s="303"/>
      <c r="DO65" s="303"/>
      <c r="DP65" s="303"/>
      <c r="DQ65" s="303"/>
      <c r="DR65" s="303"/>
      <c r="DS65" s="303"/>
      <c r="DT65" s="303"/>
      <c r="DU65" s="303"/>
      <c r="DV65" s="303"/>
      <c r="DW65" s="303"/>
      <c r="DX65" s="303"/>
      <c r="DY65" s="303"/>
      <c r="DZ65" s="303"/>
      <c r="EA65" s="303"/>
      <c r="EB65" s="303"/>
      <c r="EC65" s="303"/>
      <c r="ED65" s="303"/>
      <c r="EE65" s="303"/>
      <c r="EF65" s="303"/>
      <c r="EG65" s="303"/>
      <c r="EH65" s="303"/>
      <c r="EI65" s="303"/>
      <c r="EJ65" s="303"/>
      <c r="EK65" s="303"/>
      <c r="EL65" s="303"/>
      <c r="EM65" s="303"/>
      <c r="EN65" s="303"/>
      <c r="EO65" s="303"/>
      <c r="EP65" s="303"/>
      <c r="EQ65" s="303"/>
      <c r="ER65" s="303"/>
      <c r="ES65" s="303"/>
      <c r="ET65" s="303"/>
      <c r="EU65" s="303"/>
      <c r="EV65" s="303"/>
      <c r="EW65" s="303"/>
      <c r="EX65" s="303"/>
      <c r="EY65" s="303"/>
      <c r="EZ65" s="303"/>
      <c r="FA65" s="303"/>
      <c r="FB65" s="303"/>
      <c r="FC65" s="303"/>
      <c r="FD65" s="303"/>
      <c r="FE65" s="303"/>
      <c r="FF65" s="303"/>
      <c r="FG65" s="303"/>
      <c r="FH65" s="303"/>
      <c r="FI65" s="303"/>
      <c r="FJ65" s="303"/>
      <c r="FK65" s="303"/>
      <c r="FL65" s="303"/>
    </row>
    <row r="66" spans="1:168" s="302" customFormat="1" ht="18" customHeight="1">
      <c r="A66" s="299" t="s">
        <v>232</v>
      </c>
      <c r="B66" s="304">
        <v>1000000</v>
      </c>
      <c r="C66" s="301">
        <v>1.0093441172444907E-2</v>
      </c>
      <c r="E66" s="287"/>
      <c r="F66" s="287"/>
      <c r="G66" s="303"/>
      <c r="H66" s="303"/>
      <c r="I66" s="303"/>
      <c r="J66" s="303"/>
      <c r="K66" s="303"/>
      <c r="L66" s="303"/>
      <c r="M66" s="303"/>
      <c r="N66" s="303"/>
      <c r="O66" s="303"/>
      <c r="P66" s="303"/>
      <c r="Q66" s="303"/>
      <c r="R66" s="303"/>
      <c r="S66" s="303"/>
      <c r="T66" s="303"/>
      <c r="U66" s="303"/>
      <c r="V66" s="303"/>
      <c r="W66" s="303"/>
      <c r="X66" s="303"/>
      <c r="Y66" s="303"/>
      <c r="Z66" s="303"/>
      <c r="AA66" s="303"/>
      <c r="AB66" s="303"/>
      <c r="AC66" s="303"/>
      <c r="AD66" s="303"/>
      <c r="AE66" s="303"/>
      <c r="AF66" s="303"/>
      <c r="AG66" s="303"/>
      <c r="AH66" s="303"/>
      <c r="AI66" s="303"/>
      <c r="AJ66" s="303"/>
      <c r="AK66" s="303"/>
      <c r="AL66" s="303"/>
      <c r="AM66" s="303"/>
      <c r="AN66" s="303"/>
      <c r="AO66" s="303"/>
      <c r="AP66" s="303"/>
      <c r="AQ66" s="303"/>
      <c r="AR66" s="303"/>
      <c r="AS66" s="303"/>
      <c r="AT66" s="303"/>
      <c r="AU66" s="303"/>
      <c r="AV66" s="303"/>
      <c r="AW66" s="303"/>
      <c r="AX66" s="303"/>
      <c r="AY66" s="303"/>
      <c r="AZ66" s="303"/>
      <c r="BA66" s="303"/>
      <c r="BB66" s="303"/>
      <c r="BC66" s="303"/>
      <c r="BD66" s="303"/>
      <c r="BE66" s="303"/>
      <c r="BF66" s="303"/>
      <c r="BG66" s="303"/>
      <c r="BH66" s="303"/>
      <c r="BI66" s="303"/>
      <c r="BJ66" s="303"/>
      <c r="BK66" s="303"/>
      <c r="BL66" s="303"/>
      <c r="BM66" s="303"/>
      <c r="BN66" s="303"/>
      <c r="BO66" s="303"/>
      <c r="BP66" s="303"/>
      <c r="BQ66" s="303"/>
      <c r="BR66" s="303"/>
      <c r="BS66" s="303"/>
      <c r="BT66" s="303"/>
      <c r="BU66" s="303"/>
      <c r="BV66" s="303"/>
      <c r="BW66" s="303"/>
      <c r="BX66" s="303"/>
      <c r="BY66" s="303"/>
      <c r="BZ66" s="303"/>
      <c r="CA66" s="303"/>
      <c r="CB66" s="303"/>
      <c r="CC66" s="303"/>
      <c r="CD66" s="303"/>
      <c r="CE66" s="303"/>
      <c r="CF66" s="303"/>
      <c r="CG66" s="303"/>
      <c r="CH66" s="303"/>
      <c r="CI66" s="303"/>
      <c r="CJ66" s="303"/>
      <c r="CK66" s="303"/>
      <c r="CL66" s="303"/>
      <c r="CM66" s="303"/>
      <c r="CN66" s="303"/>
      <c r="CO66" s="303"/>
      <c r="CP66" s="303"/>
      <c r="CQ66" s="303"/>
      <c r="CR66" s="303"/>
      <c r="CS66" s="303"/>
      <c r="CT66" s="303"/>
      <c r="CU66" s="303"/>
      <c r="CV66" s="303"/>
      <c r="CW66" s="303"/>
      <c r="CX66" s="303"/>
      <c r="CY66" s="303"/>
      <c r="CZ66" s="303"/>
      <c r="DA66" s="303"/>
      <c r="DB66" s="303"/>
      <c r="DC66" s="303"/>
      <c r="DD66" s="303"/>
      <c r="DE66" s="303"/>
      <c r="DF66" s="303"/>
      <c r="DG66" s="303"/>
      <c r="DH66" s="303"/>
      <c r="DI66" s="303"/>
      <c r="DJ66" s="303"/>
      <c r="DK66" s="303"/>
      <c r="DL66" s="303"/>
      <c r="DM66" s="303"/>
      <c r="DN66" s="303"/>
      <c r="DO66" s="303"/>
      <c r="DP66" s="303"/>
      <c r="DQ66" s="303"/>
      <c r="DR66" s="303"/>
      <c r="DS66" s="303"/>
      <c r="DT66" s="303"/>
      <c r="DU66" s="303"/>
      <c r="DV66" s="303"/>
      <c r="DW66" s="303"/>
      <c r="DX66" s="303"/>
      <c r="DY66" s="303"/>
      <c r="DZ66" s="303"/>
      <c r="EA66" s="303"/>
      <c r="EB66" s="303"/>
      <c r="EC66" s="303"/>
      <c r="ED66" s="303"/>
      <c r="EE66" s="303"/>
      <c r="EF66" s="303"/>
      <c r="EG66" s="303"/>
      <c r="EH66" s="303"/>
      <c r="EI66" s="303"/>
      <c r="EJ66" s="303"/>
      <c r="EK66" s="303"/>
      <c r="EL66" s="303"/>
      <c r="EM66" s="303"/>
      <c r="EN66" s="303"/>
      <c r="EO66" s="303"/>
      <c r="EP66" s="303"/>
      <c r="EQ66" s="303"/>
      <c r="ER66" s="303"/>
      <c r="ES66" s="303"/>
      <c r="ET66" s="303"/>
      <c r="EU66" s="303"/>
      <c r="EV66" s="303"/>
      <c r="EW66" s="303"/>
      <c r="EX66" s="303"/>
      <c r="EY66" s="303"/>
      <c r="EZ66" s="303"/>
      <c r="FA66" s="303"/>
      <c r="FB66" s="303"/>
      <c r="FC66" s="303"/>
      <c r="FD66" s="303"/>
      <c r="FE66" s="303"/>
      <c r="FF66" s="303"/>
      <c r="FG66" s="303"/>
      <c r="FH66" s="303"/>
      <c r="FI66" s="303"/>
      <c r="FJ66" s="303"/>
      <c r="FK66" s="303"/>
      <c r="FL66" s="303"/>
    </row>
    <row r="67" spans="1:168" s="302" customFormat="1" ht="18" customHeight="1">
      <c r="A67" s="299" t="s">
        <v>233</v>
      </c>
      <c r="B67" s="304">
        <v>33151334</v>
      </c>
      <c r="C67" s="301">
        <v>0.33461103951707272</v>
      </c>
      <c r="E67" s="287"/>
      <c r="F67" s="287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3"/>
      <c r="AZ67" s="303"/>
      <c r="BA67" s="303"/>
      <c r="BB67" s="303"/>
      <c r="BC67" s="303"/>
      <c r="BD67" s="303"/>
      <c r="BE67" s="303"/>
      <c r="BF67" s="303"/>
      <c r="BG67" s="303"/>
      <c r="BH67" s="303"/>
      <c r="BI67" s="303"/>
      <c r="BJ67" s="303"/>
      <c r="BK67" s="303"/>
      <c r="BL67" s="303"/>
      <c r="BM67" s="303"/>
      <c r="BN67" s="303"/>
      <c r="BO67" s="303"/>
      <c r="BP67" s="303"/>
      <c r="BQ67" s="303"/>
      <c r="BR67" s="303"/>
      <c r="BS67" s="303"/>
      <c r="BT67" s="303"/>
      <c r="BU67" s="303"/>
      <c r="BV67" s="303"/>
      <c r="BW67" s="303"/>
      <c r="BX67" s="303"/>
      <c r="BY67" s="303"/>
      <c r="BZ67" s="303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  <c r="CW67" s="303"/>
      <c r="CX67" s="303"/>
      <c r="CY67" s="303"/>
      <c r="CZ67" s="303"/>
      <c r="DA67" s="303"/>
      <c r="DB67" s="303"/>
      <c r="DC67" s="303"/>
      <c r="DD67" s="303"/>
      <c r="DE67" s="303"/>
      <c r="DF67" s="303"/>
      <c r="DG67" s="303"/>
      <c r="DH67" s="303"/>
      <c r="DI67" s="303"/>
      <c r="DJ67" s="303"/>
      <c r="DK67" s="303"/>
      <c r="DL67" s="303"/>
      <c r="DM67" s="303"/>
      <c r="DN67" s="303"/>
      <c r="DO67" s="303"/>
      <c r="DP67" s="303"/>
      <c r="DQ67" s="303"/>
      <c r="DR67" s="303"/>
      <c r="DS67" s="303"/>
      <c r="DT67" s="303"/>
      <c r="DU67" s="303"/>
      <c r="DV67" s="303"/>
      <c r="DW67" s="303"/>
      <c r="DX67" s="303"/>
      <c r="DY67" s="303"/>
      <c r="DZ67" s="303"/>
      <c r="EA67" s="303"/>
      <c r="EB67" s="303"/>
      <c r="EC67" s="303"/>
      <c r="ED67" s="303"/>
      <c r="EE67" s="303"/>
      <c r="EF67" s="303"/>
      <c r="EG67" s="303"/>
      <c r="EH67" s="303"/>
      <c r="EI67" s="303"/>
      <c r="EJ67" s="303"/>
      <c r="EK67" s="303"/>
      <c r="EL67" s="303"/>
      <c r="EM67" s="303"/>
      <c r="EN67" s="303"/>
      <c r="EO67" s="303"/>
      <c r="EP67" s="303"/>
      <c r="EQ67" s="303"/>
      <c r="ER67" s="303"/>
      <c r="ES67" s="303"/>
      <c r="ET67" s="303"/>
      <c r="EU67" s="303"/>
      <c r="EV67" s="303"/>
      <c r="EW67" s="303"/>
      <c r="EX67" s="303"/>
      <c r="EY67" s="303"/>
      <c r="EZ67" s="303"/>
      <c r="FA67" s="303"/>
      <c r="FB67" s="303"/>
      <c r="FC67" s="303"/>
      <c r="FD67" s="303"/>
      <c r="FE67" s="303"/>
      <c r="FF67" s="303"/>
      <c r="FG67" s="303"/>
      <c r="FH67" s="303"/>
      <c r="FI67" s="303"/>
      <c r="FJ67" s="303"/>
      <c r="FK67" s="303"/>
      <c r="FL67" s="303"/>
    </row>
    <row r="68" spans="1:168" s="302" customFormat="1" ht="18" customHeight="1">
      <c r="A68" s="299" t="s">
        <v>234</v>
      </c>
      <c r="B68" s="304">
        <v>1000000</v>
      </c>
      <c r="C68" s="301">
        <v>1.0093441172444907E-2</v>
      </c>
      <c r="E68" s="287"/>
      <c r="F68" s="287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3"/>
      <c r="AU68" s="303"/>
      <c r="AV68" s="303"/>
      <c r="AW68" s="303"/>
      <c r="AX68" s="303"/>
      <c r="AY68" s="303"/>
      <c r="AZ68" s="303"/>
      <c r="BA68" s="303"/>
      <c r="BB68" s="303"/>
      <c r="BC68" s="303"/>
      <c r="BD68" s="303"/>
      <c r="BE68" s="303"/>
      <c r="BF68" s="303"/>
      <c r="BG68" s="303"/>
      <c r="BH68" s="303"/>
      <c r="BI68" s="303"/>
      <c r="BJ68" s="303"/>
      <c r="BK68" s="303"/>
      <c r="BL68" s="303"/>
      <c r="BM68" s="303"/>
      <c r="BN68" s="303"/>
      <c r="BO68" s="303"/>
      <c r="BP68" s="303"/>
      <c r="BQ68" s="303"/>
      <c r="BR68" s="303"/>
      <c r="BS68" s="303"/>
      <c r="BT68" s="303"/>
      <c r="BU68" s="303"/>
      <c r="BV68" s="303"/>
      <c r="BW68" s="303"/>
      <c r="BX68" s="303"/>
      <c r="BY68" s="303"/>
      <c r="BZ68" s="303"/>
      <c r="CA68" s="303"/>
      <c r="CB68" s="303"/>
      <c r="CC68" s="303"/>
      <c r="CD68" s="303"/>
      <c r="CE68" s="303"/>
      <c r="CF68" s="303"/>
      <c r="CG68" s="303"/>
      <c r="CH68" s="303"/>
      <c r="CI68" s="303"/>
      <c r="CJ68" s="303"/>
      <c r="CK68" s="303"/>
      <c r="CL68" s="303"/>
      <c r="CM68" s="303"/>
      <c r="CN68" s="303"/>
      <c r="CO68" s="303"/>
      <c r="CP68" s="303"/>
      <c r="CQ68" s="303"/>
      <c r="CR68" s="303"/>
      <c r="CS68" s="303"/>
      <c r="CT68" s="303"/>
      <c r="CU68" s="303"/>
      <c r="CV68" s="303"/>
      <c r="CW68" s="303"/>
      <c r="CX68" s="303"/>
      <c r="CY68" s="303"/>
      <c r="CZ68" s="303"/>
      <c r="DA68" s="303"/>
      <c r="DB68" s="303"/>
      <c r="DC68" s="303"/>
      <c r="DD68" s="303"/>
      <c r="DE68" s="303"/>
      <c r="DF68" s="303"/>
      <c r="DG68" s="303"/>
      <c r="DH68" s="303"/>
      <c r="DI68" s="303"/>
      <c r="DJ68" s="303"/>
      <c r="DK68" s="303"/>
      <c r="DL68" s="303"/>
      <c r="DM68" s="303"/>
      <c r="DN68" s="303"/>
      <c r="DO68" s="303"/>
      <c r="DP68" s="303"/>
      <c r="DQ68" s="303"/>
      <c r="DR68" s="303"/>
      <c r="DS68" s="303"/>
      <c r="DT68" s="303"/>
      <c r="DU68" s="303"/>
      <c r="DV68" s="303"/>
      <c r="DW68" s="303"/>
      <c r="DX68" s="303"/>
      <c r="DY68" s="303"/>
      <c r="DZ68" s="303"/>
      <c r="EA68" s="303"/>
      <c r="EB68" s="303"/>
      <c r="EC68" s="303"/>
      <c r="ED68" s="303"/>
      <c r="EE68" s="303"/>
      <c r="EF68" s="303"/>
      <c r="EG68" s="303"/>
      <c r="EH68" s="303"/>
      <c r="EI68" s="303"/>
      <c r="EJ68" s="303"/>
      <c r="EK68" s="303"/>
      <c r="EL68" s="303"/>
      <c r="EM68" s="303"/>
      <c r="EN68" s="303"/>
      <c r="EO68" s="303"/>
      <c r="EP68" s="303"/>
      <c r="EQ68" s="303"/>
      <c r="ER68" s="303"/>
      <c r="ES68" s="303"/>
      <c r="ET68" s="303"/>
      <c r="EU68" s="303"/>
      <c r="EV68" s="303"/>
      <c r="EW68" s="303"/>
      <c r="EX68" s="303"/>
      <c r="EY68" s="303"/>
      <c r="EZ68" s="303"/>
      <c r="FA68" s="303"/>
      <c r="FB68" s="303"/>
      <c r="FC68" s="303"/>
      <c r="FD68" s="303"/>
      <c r="FE68" s="303"/>
      <c r="FF68" s="303"/>
      <c r="FG68" s="303"/>
      <c r="FH68" s="303"/>
      <c r="FI68" s="303"/>
      <c r="FJ68" s="303"/>
      <c r="FK68" s="303"/>
      <c r="FL68" s="303"/>
    </row>
    <row r="69" spans="1:168" s="302" customFormat="1" ht="18" customHeight="1">
      <c r="A69" s="299" t="s">
        <v>235</v>
      </c>
      <c r="B69" s="304">
        <v>3500000</v>
      </c>
      <c r="C69" s="301">
        <v>3.5327044103557179E-2</v>
      </c>
      <c r="E69" s="287"/>
      <c r="F69" s="287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  <c r="X69" s="303"/>
      <c r="Y69" s="303"/>
      <c r="Z69" s="303"/>
      <c r="AA69" s="303"/>
      <c r="AB69" s="303"/>
      <c r="AC69" s="303"/>
      <c r="AD69" s="303"/>
      <c r="AE69" s="303"/>
      <c r="AF69" s="303"/>
      <c r="AG69" s="303"/>
      <c r="AH69" s="303"/>
      <c r="AI69" s="303"/>
      <c r="AJ69" s="303"/>
      <c r="AK69" s="303"/>
      <c r="AL69" s="303"/>
      <c r="AM69" s="303"/>
      <c r="AN69" s="303"/>
      <c r="AO69" s="303"/>
      <c r="AP69" s="303"/>
      <c r="AQ69" s="303"/>
      <c r="AR69" s="303"/>
      <c r="AS69" s="303"/>
      <c r="AT69" s="303"/>
      <c r="AU69" s="303"/>
      <c r="AV69" s="303"/>
      <c r="AW69" s="303"/>
      <c r="AX69" s="303"/>
      <c r="AY69" s="303"/>
      <c r="AZ69" s="303"/>
      <c r="BA69" s="303"/>
      <c r="BB69" s="303"/>
      <c r="BC69" s="303"/>
      <c r="BD69" s="303"/>
      <c r="BE69" s="303"/>
      <c r="BF69" s="303"/>
      <c r="BG69" s="303"/>
      <c r="BH69" s="303"/>
      <c r="BI69" s="303"/>
      <c r="BJ69" s="303"/>
      <c r="BK69" s="303"/>
      <c r="BL69" s="303"/>
      <c r="BM69" s="303"/>
      <c r="BN69" s="303"/>
      <c r="BO69" s="303"/>
      <c r="BP69" s="303"/>
      <c r="BQ69" s="303"/>
      <c r="BR69" s="303"/>
      <c r="BS69" s="303"/>
      <c r="BT69" s="303"/>
      <c r="BU69" s="303"/>
      <c r="BV69" s="303"/>
      <c r="BW69" s="303"/>
      <c r="BX69" s="303"/>
      <c r="BY69" s="303"/>
      <c r="BZ69" s="303"/>
      <c r="CA69" s="303"/>
      <c r="CB69" s="303"/>
      <c r="CC69" s="303"/>
      <c r="CD69" s="303"/>
      <c r="CE69" s="303"/>
      <c r="CF69" s="303"/>
      <c r="CG69" s="303"/>
      <c r="CH69" s="303"/>
      <c r="CI69" s="303"/>
      <c r="CJ69" s="303"/>
      <c r="CK69" s="303"/>
      <c r="CL69" s="303"/>
      <c r="CM69" s="303"/>
      <c r="CN69" s="303"/>
      <c r="CO69" s="303"/>
      <c r="CP69" s="303"/>
      <c r="CQ69" s="303"/>
      <c r="CR69" s="303"/>
      <c r="CS69" s="303"/>
      <c r="CT69" s="303"/>
      <c r="CU69" s="303"/>
      <c r="CV69" s="303"/>
      <c r="CW69" s="303"/>
      <c r="CX69" s="303"/>
      <c r="CY69" s="303"/>
      <c r="CZ69" s="303"/>
      <c r="DA69" s="303"/>
      <c r="DB69" s="303"/>
      <c r="DC69" s="303"/>
      <c r="DD69" s="303"/>
      <c r="DE69" s="303"/>
      <c r="DF69" s="303"/>
      <c r="DG69" s="303"/>
      <c r="DH69" s="303"/>
      <c r="DI69" s="303"/>
      <c r="DJ69" s="303"/>
      <c r="DK69" s="303"/>
      <c r="DL69" s="303"/>
      <c r="DM69" s="303"/>
      <c r="DN69" s="303"/>
      <c r="DO69" s="303"/>
      <c r="DP69" s="303"/>
      <c r="DQ69" s="303"/>
      <c r="DR69" s="303"/>
      <c r="DS69" s="303"/>
      <c r="DT69" s="303"/>
      <c r="DU69" s="303"/>
      <c r="DV69" s="303"/>
      <c r="DW69" s="303"/>
      <c r="DX69" s="303"/>
      <c r="DY69" s="303"/>
      <c r="DZ69" s="303"/>
      <c r="EA69" s="303"/>
      <c r="EB69" s="303"/>
      <c r="EC69" s="303"/>
      <c r="ED69" s="303"/>
      <c r="EE69" s="303"/>
      <c r="EF69" s="303"/>
      <c r="EG69" s="303"/>
      <c r="EH69" s="303"/>
      <c r="EI69" s="303"/>
      <c r="EJ69" s="303"/>
      <c r="EK69" s="303"/>
      <c r="EL69" s="303"/>
      <c r="EM69" s="303"/>
      <c r="EN69" s="303"/>
      <c r="EO69" s="303"/>
      <c r="EP69" s="303"/>
      <c r="EQ69" s="303"/>
      <c r="ER69" s="303"/>
      <c r="ES69" s="303"/>
      <c r="ET69" s="303"/>
      <c r="EU69" s="303"/>
      <c r="EV69" s="303"/>
      <c r="EW69" s="303"/>
      <c r="EX69" s="303"/>
      <c r="EY69" s="303"/>
      <c r="EZ69" s="303"/>
      <c r="FA69" s="303"/>
      <c r="FB69" s="303"/>
      <c r="FC69" s="303"/>
      <c r="FD69" s="303"/>
      <c r="FE69" s="303"/>
      <c r="FF69" s="303"/>
      <c r="FG69" s="303"/>
      <c r="FH69" s="303"/>
      <c r="FI69" s="303"/>
      <c r="FJ69" s="303"/>
      <c r="FK69" s="303"/>
      <c r="FL69" s="303"/>
    </row>
    <row r="70" spans="1:168" s="302" customFormat="1" ht="18" customHeight="1">
      <c r="A70" s="299" t="s">
        <v>236</v>
      </c>
      <c r="B70" s="304">
        <v>3200000</v>
      </c>
      <c r="C70" s="301">
        <v>3.2299011751823703E-2</v>
      </c>
      <c r="E70" s="287"/>
      <c r="F70" s="287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  <c r="X70" s="303"/>
      <c r="Y70" s="303"/>
      <c r="Z70" s="303"/>
      <c r="AA70" s="303"/>
      <c r="AB70" s="303"/>
      <c r="AC70" s="303"/>
      <c r="AD70" s="303"/>
      <c r="AE70" s="303"/>
      <c r="AF70" s="303"/>
      <c r="AG70" s="303"/>
      <c r="AH70" s="303"/>
      <c r="AI70" s="303"/>
      <c r="AJ70" s="303"/>
      <c r="AK70" s="303"/>
      <c r="AL70" s="303"/>
      <c r="AM70" s="303"/>
      <c r="AN70" s="303"/>
      <c r="AO70" s="303"/>
      <c r="AP70" s="303"/>
      <c r="AQ70" s="303"/>
      <c r="AR70" s="303"/>
      <c r="AS70" s="303"/>
      <c r="AT70" s="303"/>
      <c r="AU70" s="303"/>
      <c r="AV70" s="303"/>
      <c r="AW70" s="303"/>
      <c r="AX70" s="303"/>
      <c r="AY70" s="303"/>
      <c r="AZ70" s="303"/>
      <c r="BA70" s="303"/>
      <c r="BB70" s="303"/>
      <c r="BC70" s="303"/>
      <c r="BD70" s="303"/>
      <c r="BE70" s="303"/>
      <c r="BF70" s="303"/>
      <c r="BG70" s="303"/>
      <c r="BH70" s="303"/>
      <c r="BI70" s="303"/>
      <c r="BJ70" s="303"/>
      <c r="BK70" s="303"/>
      <c r="BL70" s="303"/>
      <c r="BM70" s="303"/>
      <c r="BN70" s="303"/>
      <c r="BO70" s="303"/>
      <c r="BP70" s="303"/>
      <c r="BQ70" s="303"/>
      <c r="BR70" s="303"/>
      <c r="BS70" s="303"/>
      <c r="BT70" s="303"/>
      <c r="BU70" s="303"/>
      <c r="BV70" s="303"/>
      <c r="BW70" s="303"/>
      <c r="BX70" s="303"/>
      <c r="BY70" s="303"/>
      <c r="BZ70" s="303"/>
      <c r="CA70" s="303"/>
      <c r="CB70" s="303"/>
      <c r="CC70" s="303"/>
      <c r="CD70" s="303"/>
      <c r="CE70" s="303"/>
      <c r="CF70" s="303"/>
      <c r="CG70" s="303"/>
      <c r="CH70" s="303"/>
      <c r="CI70" s="303"/>
      <c r="CJ70" s="303"/>
      <c r="CK70" s="303"/>
      <c r="CL70" s="303"/>
      <c r="CM70" s="303"/>
      <c r="CN70" s="303"/>
      <c r="CO70" s="303"/>
      <c r="CP70" s="303"/>
      <c r="CQ70" s="303"/>
      <c r="CR70" s="303"/>
      <c r="CS70" s="303"/>
      <c r="CT70" s="303"/>
      <c r="CU70" s="303"/>
      <c r="CV70" s="303"/>
      <c r="CW70" s="303"/>
      <c r="CX70" s="303"/>
      <c r="CY70" s="303"/>
      <c r="CZ70" s="303"/>
      <c r="DA70" s="303"/>
      <c r="DB70" s="303"/>
      <c r="DC70" s="303"/>
      <c r="DD70" s="303"/>
      <c r="DE70" s="303"/>
      <c r="DF70" s="303"/>
      <c r="DG70" s="303"/>
      <c r="DH70" s="303"/>
      <c r="DI70" s="303"/>
      <c r="DJ70" s="303"/>
      <c r="DK70" s="303"/>
      <c r="DL70" s="303"/>
      <c r="DM70" s="303"/>
      <c r="DN70" s="303"/>
      <c r="DO70" s="303"/>
      <c r="DP70" s="303"/>
      <c r="DQ70" s="303"/>
      <c r="DR70" s="303"/>
      <c r="DS70" s="303"/>
      <c r="DT70" s="303"/>
      <c r="DU70" s="303"/>
      <c r="DV70" s="303"/>
      <c r="DW70" s="303"/>
      <c r="DX70" s="303"/>
      <c r="DY70" s="303"/>
      <c r="DZ70" s="303"/>
      <c r="EA70" s="303"/>
      <c r="EB70" s="303"/>
      <c r="EC70" s="303"/>
      <c r="ED70" s="303"/>
      <c r="EE70" s="303"/>
      <c r="EF70" s="303"/>
      <c r="EG70" s="303"/>
      <c r="EH70" s="303"/>
      <c r="EI70" s="303"/>
      <c r="EJ70" s="303"/>
      <c r="EK70" s="303"/>
      <c r="EL70" s="303"/>
      <c r="EM70" s="303"/>
      <c r="EN70" s="303"/>
      <c r="EO70" s="303"/>
      <c r="EP70" s="303"/>
      <c r="EQ70" s="303"/>
      <c r="ER70" s="303"/>
      <c r="ES70" s="303"/>
      <c r="ET70" s="303"/>
      <c r="EU70" s="303"/>
      <c r="EV70" s="303"/>
      <c r="EW70" s="303"/>
      <c r="EX70" s="303"/>
      <c r="EY70" s="303"/>
      <c r="EZ70" s="303"/>
      <c r="FA70" s="303"/>
      <c r="FB70" s="303"/>
      <c r="FC70" s="303"/>
      <c r="FD70" s="303"/>
      <c r="FE70" s="303"/>
      <c r="FF70" s="303"/>
      <c r="FG70" s="303"/>
      <c r="FH70" s="303"/>
      <c r="FI70" s="303"/>
      <c r="FJ70" s="303"/>
      <c r="FK70" s="303"/>
      <c r="FL70" s="303"/>
    </row>
    <row r="71" spans="1:168" s="302" customFormat="1" ht="18" customHeight="1">
      <c r="A71" s="299" t="s">
        <v>237</v>
      </c>
      <c r="B71" s="304">
        <v>600000</v>
      </c>
      <c r="C71" s="301">
        <v>6.0560647034669452E-3</v>
      </c>
      <c r="E71" s="287"/>
      <c r="F71" s="287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  <c r="X71" s="303"/>
      <c r="Y71" s="303"/>
      <c r="Z71" s="303"/>
      <c r="AA71" s="303"/>
      <c r="AB71" s="303"/>
      <c r="AC71" s="303"/>
      <c r="AD71" s="303"/>
      <c r="AE71" s="303"/>
      <c r="AF71" s="303"/>
      <c r="AG71" s="303"/>
      <c r="AH71" s="303"/>
      <c r="AI71" s="303"/>
      <c r="AJ71" s="303"/>
      <c r="AK71" s="303"/>
      <c r="AL71" s="303"/>
      <c r="AM71" s="303"/>
      <c r="AN71" s="303"/>
      <c r="AO71" s="303"/>
      <c r="AP71" s="303"/>
      <c r="AQ71" s="303"/>
      <c r="AR71" s="303"/>
      <c r="AS71" s="303"/>
      <c r="AT71" s="303"/>
      <c r="AU71" s="303"/>
      <c r="AV71" s="303"/>
      <c r="AW71" s="303"/>
      <c r="AX71" s="303"/>
      <c r="AY71" s="303"/>
      <c r="AZ71" s="303"/>
      <c r="BA71" s="303"/>
      <c r="BB71" s="303"/>
      <c r="BC71" s="303"/>
      <c r="BD71" s="303"/>
      <c r="BE71" s="303"/>
      <c r="BF71" s="303"/>
      <c r="BG71" s="303"/>
      <c r="BH71" s="303"/>
      <c r="BI71" s="303"/>
      <c r="BJ71" s="303"/>
      <c r="BK71" s="303"/>
      <c r="BL71" s="303"/>
      <c r="BM71" s="303"/>
      <c r="BN71" s="303"/>
      <c r="BO71" s="303"/>
      <c r="BP71" s="303"/>
      <c r="BQ71" s="303"/>
      <c r="BR71" s="303"/>
      <c r="BS71" s="303"/>
      <c r="BT71" s="303"/>
      <c r="BU71" s="303"/>
      <c r="BV71" s="303"/>
      <c r="BW71" s="303"/>
      <c r="BX71" s="303"/>
      <c r="BY71" s="303"/>
      <c r="BZ71" s="303"/>
      <c r="CA71" s="303"/>
      <c r="CB71" s="303"/>
      <c r="CC71" s="303"/>
      <c r="CD71" s="303"/>
      <c r="CE71" s="303"/>
      <c r="CF71" s="303"/>
      <c r="CG71" s="303"/>
      <c r="CH71" s="303"/>
      <c r="CI71" s="303"/>
      <c r="CJ71" s="303"/>
      <c r="CK71" s="303"/>
      <c r="CL71" s="303"/>
      <c r="CM71" s="303"/>
      <c r="CN71" s="303"/>
      <c r="CO71" s="303"/>
      <c r="CP71" s="303"/>
      <c r="CQ71" s="303"/>
      <c r="CR71" s="303"/>
      <c r="CS71" s="303"/>
      <c r="CT71" s="303"/>
      <c r="CU71" s="303"/>
      <c r="CV71" s="303"/>
      <c r="CW71" s="303"/>
      <c r="CX71" s="303"/>
      <c r="CY71" s="303"/>
      <c r="CZ71" s="303"/>
      <c r="DA71" s="303"/>
      <c r="DB71" s="303"/>
      <c r="DC71" s="303"/>
      <c r="DD71" s="303"/>
      <c r="DE71" s="303"/>
      <c r="DF71" s="303"/>
      <c r="DG71" s="303"/>
      <c r="DH71" s="303"/>
      <c r="DI71" s="303"/>
      <c r="DJ71" s="303"/>
      <c r="DK71" s="303"/>
      <c r="DL71" s="303"/>
      <c r="DM71" s="303"/>
      <c r="DN71" s="303"/>
      <c r="DO71" s="303"/>
      <c r="DP71" s="303"/>
      <c r="DQ71" s="303"/>
      <c r="DR71" s="303"/>
      <c r="DS71" s="303"/>
      <c r="DT71" s="303"/>
      <c r="DU71" s="303"/>
      <c r="DV71" s="303"/>
      <c r="DW71" s="303"/>
      <c r="DX71" s="303"/>
      <c r="DY71" s="303"/>
      <c r="DZ71" s="303"/>
      <c r="EA71" s="303"/>
      <c r="EB71" s="303"/>
      <c r="EC71" s="303"/>
      <c r="ED71" s="303"/>
      <c r="EE71" s="303"/>
      <c r="EF71" s="303"/>
      <c r="EG71" s="303"/>
      <c r="EH71" s="303"/>
      <c r="EI71" s="303"/>
      <c r="EJ71" s="303"/>
      <c r="EK71" s="303"/>
      <c r="EL71" s="303"/>
      <c r="EM71" s="303"/>
      <c r="EN71" s="303"/>
      <c r="EO71" s="303"/>
      <c r="EP71" s="303"/>
      <c r="EQ71" s="303"/>
      <c r="ER71" s="303"/>
      <c r="ES71" s="303"/>
      <c r="ET71" s="303"/>
      <c r="EU71" s="303"/>
      <c r="EV71" s="303"/>
      <c r="EW71" s="303"/>
      <c r="EX71" s="303"/>
      <c r="EY71" s="303"/>
      <c r="EZ71" s="303"/>
      <c r="FA71" s="303"/>
      <c r="FB71" s="303"/>
      <c r="FC71" s="303"/>
      <c r="FD71" s="303"/>
      <c r="FE71" s="303"/>
      <c r="FF71" s="303"/>
      <c r="FG71" s="303"/>
      <c r="FH71" s="303"/>
      <c r="FI71" s="303"/>
      <c r="FJ71" s="303"/>
      <c r="FK71" s="303"/>
      <c r="FL71" s="303"/>
    </row>
    <row r="72" spans="1:168" s="302" customFormat="1" ht="18" customHeight="1">
      <c r="A72" s="299" t="s">
        <v>238</v>
      </c>
      <c r="B72" s="304">
        <v>14617185</v>
      </c>
      <c r="C72" s="301">
        <v>0.14753769690424412</v>
      </c>
      <c r="E72" s="287"/>
      <c r="F72" s="287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  <c r="X72" s="303"/>
      <c r="Y72" s="303"/>
      <c r="Z72" s="303"/>
      <c r="AA72" s="303"/>
      <c r="AB72" s="303"/>
      <c r="AC72" s="303"/>
      <c r="AD72" s="303"/>
      <c r="AE72" s="303"/>
      <c r="AF72" s="303"/>
      <c r="AG72" s="303"/>
      <c r="AH72" s="303"/>
      <c r="AI72" s="303"/>
      <c r="AJ72" s="303"/>
      <c r="AK72" s="303"/>
      <c r="AL72" s="303"/>
      <c r="AM72" s="303"/>
      <c r="AN72" s="303"/>
      <c r="AO72" s="303"/>
      <c r="AP72" s="303"/>
      <c r="AQ72" s="303"/>
      <c r="AR72" s="303"/>
      <c r="AS72" s="303"/>
      <c r="AT72" s="303"/>
      <c r="AU72" s="303"/>
      <c r="AV72" s="303"/>
      <c r="AW72" s="303"/>
      <c r="AX72" s="303"/>
      <c r="AY72" s="303"/>
      <c r="AZ72" s="303"/>
      <c r="BA72" s="303"/>
      <c r="BB72" s="303"/>
      <c r="BC72" s="303"/>
      <c r="BD72" s="303"/>
      <c r="BE72" s="303"/>
      <c r="BF72" s="303"/>
      <c r="BG72" s="303"/>
      <c r="BH72" s="303"/>
      <c r="BI72" s="303"/>
      <c r="BJ72" s="303"/>
      <c r="BK72" s="303"/>
      <c r="BL72" s="303"/>
      <c r="BM72" s="303"/>
      <c r="BN72" s="303"/>
      <c r="BO72" s="303"/>
      <c r="BP72" s="303"/>
      <c r="BQ72" s="303"/>
      <c r="BR72" s="303"/>
      <c r="BS72" s="303"/>
      <c r="BT72" s="303"/>
      <c r="BU72" s="303"/>
      <c r="BV72" s="303"/>
      <c r="BW72" s="303"/>
      <c r="BX72" s="303"/>
      <c r="BY72" s="303"/>
      <c r="BZ72" s="303"/>
      <c r="CA72" s="303"/>
      <c r="CB72" s="303"/>
      <c r="CC72" s="303"/>
      <c r="CD72" s="303"/>
      <c r="CE72" s="303"/>
      <c r="CF72" s="303"/>
      <c r="CG72" s="303"/>
      <c r="CH72" s="303"/>
      <c r="CI72" s="303"/>
      <c r="CJ72" s="303"/>
      <c r="CK72" s="303"/>
      <c r="CL72" s="303"/>
      <c r="CM72" s="303"/>
      <c r="CN72" s="303"/>
      <c r="CO72" s="303"/>
      <c r="CP72" s="303"/>
      <c r="CQ72" s="303"/>
      <c r="CR72" s="303"/>
      <c r="CS72" s="303"/>
      <c r="CT72" s="303"/>
      <c r="CU72" s="303"/>
      <c r="CV72" s="303"/>
      <c r="CW72" s="303"/>
      <c r="CX72" s="303"/>
      <c r="CY72" s="303"/>
      <c r="CZ72" s="303"/>
      <c r="DA72" s="303"/>
      <c r="DB72" s="303"/>
      <c r="DC72" s="303"/>
      <c r="DD72" s="303"/>
      <c r="DE72" s="303"/>
      <c r="DF72" s="303"/>
      <c r="DG72" s="303"/>
      <c r="DH72" s="303"/>
      <c r="DI72" s="303"/>
      <c r="DJ72" s="303"/>
      <c r="DK72" s="303"/>
      <c r="DL72" s="303"/>
      <c r="DM72" s="303"/>
      <c r="DN72" s="303"/>
      <c r="DO72" s="303"/>
      <c r="DP72" s="303"/>
      <c r="DQ72" s="303"/>
      <c r="DR72" s="303"/>
      <c r="DS72" s="303"/>
      <c r="DT72" s="303"/>
      <c r="DU72" s="303"/>
      <c r="DV72" s="303"/>
      <c r="DW72" s="303"/>
      <c r="DX72" s="303"/>
      <c r="DY72" s="303"/>
      <c r="DZ72" s="303"/>
      <c r="EA72" s="303"/>
      <c r="EB72" s="303"/>
      <c r="EC72" s="303"/>
      <c r="ED72" s="303"/>
      <c r="EE72" s="303"/>
      <c r="EF72" s="303"/>
      <c r="EG72" s="303"/>
      <c r="EH72" s="303"/>
      <c r="EI72" s="303"/>
      <c r="EJ72" s="303"/>
      <c r="EK72" s="303"/>
      <c r="EL72" s="303"/>
      <c r="EM72" s="303"/>
      <c r="EN72" s="303"/>
      <c r="EO72" s="303"/>
      <c r="EP72" s="303"/>
      <c r="EQ72" s="303"/>
      <c r="ER72" s="303"/>
      <c r="ES72" s="303"/>
      <c r="ET72" s="303"/>
      <c r="EU72" s="303"/>
      <c r="EV72" s="303"/>
      <c r="EW72" s="303"/>
      <c r="EX72" s="303"/>
      <c r="EY72" s="303"/>
      <c r="EZ72" s="303"/>
      <c r="FA72" s="303"/>
      <c r="FB72" s="303"/>
      <c r="FC72" s="303"/>
      <c r="FD72" s="303"/>
      <c r="FE72" s="303"/>
      <c r="FF72" s="303"/>
      <c r="FG72" s="303"/>
      <c r="FH72" s="303"/>
      <c r="FI72" s="303"/>
      <c r="FJ72" s="303"/>
      <c r="FK72" s="303"/>
      <c r="FL72" s="303"/>
    </row>
    <row r="73" spans="1:168" s="302" customFormat="1" ht="18" customHeight="1">
      <c r="A73" s="299" t="s">
        <v>239</v>
      </c>
      <c r="B73" s="304">
        <v>251000</v>
      </c>
      <c r="C73" s="301">
        <v>2.5334537342836718E-3</v>
      </c>
      <c r="E73" s="287"/>
      <c r="F73" s="287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  <c r="X73" s="303"/>
      <c r="Y73" s="303"/>
      <c r="Z73" s="303"/>
      <c r="AA73" s="303"/>
      <c r="AB73" s="303"/>
      <c r="AC73" s="303"/>
      <c r="AD73" s="303"/>
      <c r="AE73" s="303"/>
      <c r="AF73" s="303"/>
      <c r="AG73" s="303"/>
      <c r="AH73" s="303"/>
      <c r="AI73" s="303"/>
      <c r="AJ73" s="303"/>
      <c r="AK73" s="303"/>
      <c r="AL73" s="303"/>
      <c r="AM73" s="303"/>
      <c r="AN73" s="303"/>
      <c r="AO73" s="303"/>
      <c r="AP73" s="303"/>
      <c r="AQ73" s="303"/>
      <c r="AR73" s="303"/>
      <c r="AS73" s="303"/>
      <c r="AT73" s="303"/>
      <c r="AU73" s="303"/>
      <c r="AV73" s="303"/>
      <c r="AW73" s="303"/>
      <c r="AX73" s="303"/>
      <c r="AY73" s="303"/>
      <c r="AZ73" s="303"/>
      <c r="BA73" s="303"/>
      <c r="BB73" s="303"/>
      <c r="BC73" s="303"/>
      <c r="BD73" s="303"/>
      <c r="BE73" s="303"/>
      <c r="BF73" s="303"/>
      <c r="BG73" s="303"/>
      <c r="BH73" s="303"/>
      <c r="BI73" s="303"/>
      <c r="BJ73" s="303"/>
      <c r="BK73" s="303"/>
      <c r="BL73" s="303"/>
      <c r="BM73" s="303"/>
      <c r="BN73" s="303"/>
      <c r="BO73" s="303"/>
      <c r="BP73" s="303"/>
      <c r="BQ73" s="303"/>
      <c r="BR73" s="303"/>
      <c r="BS73" s="303"/>
      <c r="BT73" s="303"/>
      <c r="BU73" s="303"/>
      <c r="BV73" s="303"/>
      <c r="BW73" s="303"/>
      <c r="BX73" s="303"/>
      <c r="BY73" s="303"/>
      <c r="BZ73" s="303"/>
      <c r="CA73" s="303"/>
      <c r="CB73" s="303"/>
      <c r="CC73" s="303"/>
      <c r="CD73" s="303"/>
      <c r="CE73" s="303"/>
      <c r="CF73" s="303"/>
      <c r="CG73" s="303"/>
      <c r="CH73" s="303"/>
      <c r="CI73" s="303"/>
      <c r="CJ73" s="303"/>
      <c r="CK73" s="303"/>
      <c r="CL73" s="303"/>
      <c r="CM73" s="303"/>
      <c r="CN73" s="303"/>
      <c r="CO73" s="303"/>
      <c r="CP73" s="303"/>
      <c r="CQ73" s="303"/>
      <c r="CR73" s="303"/>
      <c r="CS73" s="303"/>
      <c r="CT73" s="303"/>
      <c r="CU73" s="303"/>
      <c r="CV73" s="303"/>
      <c r="CW73" s="303"/>
      <c r="CX73" s="303"/>
      <c r="CY73" s="303"/>
      <c r="CZ73" s="303"/>
      <c r="DA73" s="303"/>
      <c r="DB73" s="303"/>
      <c r="DC73" s="303"/>
      <c r="DD73" s="303"/>
      <c r="DE73" s="303"/>
      <c r="DF73" s="303"/>
      <c r="DG73" s="303"/>
      <c r="DH73" s="303"/>
      <c r="DI73" s="303"/>
      <c r="DJ73" s="303"/>
      <c r="DK73" s="303"/>
      <c r="DL73" s="303"/>
      <c r="DM73" s="303"/>
      <c r="DN73" s="303"/>
      <c r="DO73" s="303"/>
      <c r="DP73" s="303"/>
      <c r="DQ73" s="303"/>
      <c r="DR73" s="303"/>
      <c r="DS73" s="303"/>
      <c r="DT73" s="303"/>
      <c r="DU73" s="303"/>
      <c r="DV73" s="303"/>
      <c r="DW73" s="303"/>
      <c r="DX73" s="303"/>
      <c r="DY73" s="303"/>
      <c r="DZ73" s="303"/>
      <c r="EA73" s="303"/>
      <c r="EB73" s="303"/>
      <c r="EC73" s="303"/>
      <c r="ED73" s="303"/>
      <c r="EE73" s="303"/>
      <c r="EF73" s="303"/>
      <c r="EG73" s="303"/>
      <c r="EH73" s="303"/>
      <c r="EI73" s="303"/>
      <c r="EJ73" s="303"/>
      <c r="EK73" s="303"/>
      <c r="EL73" s="303"/>
      <c r="EM73" s="303"/>
      <c r="EN73" s="303"/>
      <c r="EO73" s="303"/>
      <c r="EP73" s="303"/>
      <c r="EQ73" s="303"/>
      <c r="ER73" s="303"/>
      <c r="ES73" s="303"/>
      <c r="ET73" s="303"/>
      <c r="EU73" s="303"/>
      <c r="EV73" s="303"/>
      <c r="EW73" s="303"/>
      <c r="EX73" s="303"/>
      <c r="EY73" s="303"/>
      <c r="EZ73" s="303"/>
      <c r="FA73" s="303"/>
      <c r="FB73" s="303"/>
      <c r="FC73" s="303"/>
      <c r="FD73" s="303"/>
      <c r="FE73" s="303"/>
      <c r="FF73" s="303"/>
      <c r="FG73" s="303"/>
      <c r="FH73" s="303"/>
      <c r="FI73" s="303"/>
      <c r="FJ73" s="303"/>
      <c r="FK73" s="303"/>
      <c r="FL73" s="303"/>
    </row>
    <row r="74" spans="1:168" s="302" customFormat="1" ht="18" customHeight="1">
      <c r="A74" s="299" t="s">
        <v>240</v>
      </c>
      <c r="B74" s="304">
        <v>300000</v>
      </c>
      <c r="C74" s="301">
        <v>3.0280323517334726E-3</v>
      </c>
      <c r="E74" s="287"/>
      <c r="F74" s="287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  <c r="X74" s="303"/>
      <c r="Y74" s="303"/>
      <c r="Z74" s="303"/>
      <c r="AA74" s="303"/>
      <c r="AB74" s="303"/>
      <c r="AC74" s="303"/>
      <c r="AD74" s="303"/>
      <c r="AE74" s="303"/>
      <c r="AF74" s="303"/>
      <c r="AG74" s="303"/>
      <c r="AH74" s="303"/>
      <c r="AI74" s="303"/>
      <c r="AJ74" s="303"/>
      <c r="AK74" s="303"/>
      <c r="AL74" s="303"/>
      <c r="AM74" s="303"/>
      <c r="AN74" s="303"/>
      <c r="AO74" s="303"/>
      <c r="AP74" s="303"/>
      <c r="AQ74" s="303"/>
      <c r="AR74" s="303"/>
      <c r="AS74" s="303"/>
      <c r="AT74" s="303"/>
      <c r="AU74" s="303"/>
      <c r="AV74" s="303"/>
      <c r="AW74" s="303"/>
      <c r="AX74" s="303"/>
      <c r="AY74" s="303"/>
      <c r="AZ74" s="303"/>
      <c r="BA74" s="303"/>
      <c r="BB74" s="303"/>
      <c r="BC74" s="303"/>
      <c r="BD74" s="303"/>
      <c r="BE74" s="303"/>
      <c r="BF74" s="303"/>
      <c r="BG74" s="303"/>
      <c r="BH74" s="303"/>
      <c r="BI74" s="303"/>
      <c r="BJ74" s="303"/>
      <c r="BK74" s="303"/>
      <c r="BL74" s="303"/>
      <c r="BM74" s="303"/>
      <c r="BN74" s="303"/>
      <c r="BO74" s="303"/>
      <c r="BP74" s="303"/>
      <c r="BQ74" s="303"/>
      <c r="BR74" s="303"/>
      <c r="BS74" s="303"/>
      <c r="BT74" s="303"/>
      <c r="BU74" s="303"/>
      <c r="BV74" s="303"/>
      <c r="BW74" s="303"/>
      <c r="BX74" s="303"/>
      <c r="BY74" s="303"/>
      <c r="BZ74" s="303"/>
      <c r="CA74" s="303"/>
      <c r="CB74" s="303"/>
      <c r="CC74" s="303"/>
      <c r="CD74" s="303"/>
      <c r="CE74" s="303"/>
      <c r="CF74" s="303"/>
      <c r="CG74" s="303"/>
      <c r="CH74" s="303"/>
      <c r="CI74" s="303"/>
      <c r="CJ74" s="303"/>
      <c r="CK74" s="303"/>
      <c r="CL74" s="303"/>
      <c r="CM74" s="303"/>
      <c r="CN74" s="303"/>
      <c r="CO74" s="303"/>
      <c r="CP74" s="303"/>
      <c r="CQ74" s="303"/>
      <c r="CR74" s="303"/>
      <c r="CS74" s="303"/>
      <c r="CT74" s="303"/>
      <c r="CU74" s="303"/>
      <c r="CV74" s="303"/>
      <c r="CW74" s="303"/>
      <c r="CX74" s="303"/>
      <c r="CY74" s="303"/>
      <c r="CZ74" s="303"/>
      <c r="DA74" s="303"/>
      <c r="DB74" s="303"/>
      <c r="DC74" s="303"/>
      <c r="DD74" s="303"/>
      <c r="DE74" s="303"/>
      <c r="DF74" s="303"/>
      <c r="DG74" s="303"/>
      <c r="DH74" s="303"/>
      <c r="DI74" s="303"/>
      <c r="DJ74" s="303"/>
      <c r="DK74" s="303"/>
      <c r="DL74" s="303"/>
      <c r="DM74" s="303"/>
      <c r="DN74" s="303"/>
      <c r="DO74" s="303"/>
      <c r="DP74" s="303"/>
      <c r="DQ74" s="303"/>
      <c r="DR74" s="303"/>
      <c r="DS74" s="303"/>
      <c r="DT74" s="303"/>
      <c r="DU74" s="303"/>
      <c r="DV74" s="303"/>
      <c r="DW74" s="303"/>
      <c r="DX74" s="303"/>
      <c r="DY74" s="303"/>
      <c r="DZ74" s="303"/>
      <c r="EA74" s="303"/>
      <c r="EB74" s="303"/>
      <c r="EC74" s="303"/>
      <c r="ED74" s="303"/>
      <c r="EE74" s="303"/>
      <c r="EF74" s="303"/>
      <c r="EG74" s="303"/>
      <c r="EH74" s="303"/>
      <c r="EI74" s="303"/>
      <c r="EJ74" s="303"/>
      <c r="EK74" s="303"/>
      <c r="EL74" s="303"/>
      <c r="EM74" s="303"/>
      <c r="EN74" s="303"/>
      <c r="EO74" s="303"/>
      <c r="EP74" s="303"/>
      <c r="EQ74" s="303"/>
      <c r="ER74" s="303"/>
      <c r="ES74" s="303"/>
      <c r="ET74" s="303"/>
      <c r="EU74" s="303"/>
      <c r="EV74" s="303"/>
      <c r="EW74" s="303"/>
      <c r="EX74" s="303"/>
      <c r="EY74" s="303"/>
      <c r="EZ74" s="303"/>
      <c r="FA74" s="303"/>
      <c r="FB74" s="303"/>
      <c r="FC74" s="303"/>
      <c r="FD74" s="303"/>
      <c r="FE74" s="303"/>
      <c r="FF74" s="303"/>
      <c r="FG74" s="303"/>
      <c r="FH74" s="303"/>
      <c r="FI74" s="303"/>
      <c r="FJ74" s="303"/>
      <c r="FK74" s="303"/>
      <c r="FL74" s="303"/>
    </row>
    <row r="75" spans="1:168" s="302" customFormat="1" ht="18" customHeight="1">
      <c r="A75" s="299" t="s">
        <v>241</v>
      </c>
      <c r="B75" s="304">
        <v>600000</v>
      </c>
      <c r="C75" s="301">
        <v>6.0560647034669452E-3</v>
      </c>
      <c r="E75" s="287"/>
      <c r="F75" s="287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  <c r="X75" s="303"/>
      <c r="Y75" s="303"/>
      <c r="Z75" s="303"/>
      <c r="AA75" s="303"/>
      <c r="AB75" s="303"/>
      <c r="AC75" s="303"/>
      <c r="AD75" s="303"/>
      <c r="AE75" s="303"/>
      <c r="AF75" s="303"/>
      <c r="AG75" s="303"/>
      <c r="AH75" s="303"/>
      <c r="AI75" s="303"/>
      <c r="AJ75" s="303"/>
      <c r="AK75" s="303"/>
      <c r="AL75" s="303"/>
      <c r="AM75" s="303"/>
      <c r="AN75" s="303"/>
      <c r="AO75" s="303"/>
      <c r="AP75" s="303"/>
      <c r="AQ75" s="303"/>
      <c r="AR75" s="303"/>
      <c r="AS75" s="303"/>
      <c r="AT75" s="303"/>
      <c r="AU75" s="303"/>
      <c r="AV75" s="303"/>
      <c r="AW75" s="303"/>
      <c r="AX75" s="303"/>
      <c r="AY75" s="303"/>
      <c r="AZ75" s="303"/>
      <c r="BA75" s="303"/>
      <c r="BB75" s="303"/>
      <c r="BC75" s="303"/>
      <c r="BD75" s="303"/>
      <c r="BE75" s="303"/>
      <c r="BF75" s="303"/>
      <c r="BG75" s="303"/>
      <c r="BH75" s="303"/>
      <c r="BI75" s="303"/>
      <c r="BJ75" s="303"/>
      <c r="BK75" s="303"/>
      <c r="BL75" s="303"/>
      <c r="BM75" s="303"/>
      <c r="BN75" s="303"/>
      <c r="BO75" s="303"/>
      <c r="BP75" s="303"/>
      <c r="BQ75" s="303"/>
      <c r="BR75" s="303"/>
      <c r="BS75" s="303"/>
      <c r="BT75" s="303"/>
      <c r="BU75" s="303"/>
      <c r="BV75" s="303"/>
      <c r="BW75" s="303"/>
      <c r="BX75" s="303"/>
      <c r="BY75" s="303"/>
      <c r="BZ75" s="303"/>
      <c r="CA75" s="303"/>
      <c r="CB75" s="303"/>
      <c r="CC75" s="303"/>
      <c r="CD75" s="303"/>
      <c r="CE75" s="303"/>
      <c r="CF75" s="303"/>
      <c r="CG75" s="303"/>
      <c r="CH75" s="303"/>
      <c r="CI75" s="303"/>
      <c r="CJ75" s="303"/>
      <c r="CK75" s="303"/>
      <c r="CL75" s="303"/>
      <c r="CM75" s="303"/>
      <c r="CN75" s="303"/>
      <c r="CO75" s="303"/>
      <c r="CP75" s="303"/>
      <c r="CQ75" s="303"/>
      <c r="CR75" s="303"/>
      <c r="CS75" s="303"/>
      <c r="CT75" s="303"/>
      <c r="CU75" s="303"/>
      <c r="CV75" s="303"/>
      <c r="CW75" s="303"/>
      <c r="CX75" s="303"/>
      <c r="CY75" s="303"/>
      <c r="CZ75" s="303"/>
      <c r="DA75" s="303"/>
      <c r="DB75" s="303"/>
      <c r="DC75" s="303"/>
      <c r="DD75" s="303"/>
      <c r="DE75" s="303"/>
      <c r="DF75" s="303"/>
      <c r="DG75" s="303"/>
      <c r="DH75" s="303"/>
      <c r="DI75" s="303"/>
      <c r="DJ75" s="303"/>
      <c r="DK75" s="303"/>
      <c r="DL75" s="303"/>
      <c r="DM75" s="303"/>
      <c r="DN75" s="303"/>
      <c r="DO75" s="303"/>
      <c r="DP75" s="303"/>
      <c r="DQ75" s="303"/>
      <c r="DR75" s="303"/>
      <c r="DS75" s="303"/>
      <c r="DT75" s="303"/>
      <c r="DU75" s="303"/>
      <c r="DV75" s="303"/>
      <c r="DW75" s="303"/>
      <c r="DX75" s="303"/>
      <c r="DY75" s="303"/>
      <c r="DZ75" s="303"/>
      <c r="EA75" s="303"/>
      <c r="EB75" s="303"/>
      <c r="EC75" s="303"/>
      <c r="ED75" s="303"/>
      <c r="EE75" s="303"/>
      <c r="EF75" s="303"/>
      <c r="EG75" s="303"/>
      <c r="EH75" s="303"/>
      <c r="EI75" s="303"/>
      <c r="EJ75" s="303"/>
      <c r="EK75" s="303"/>
      <c r="EL75" s="303"/>
      <c r="EM75" s="303"/>
      <c r="EN75" s="303"/>
      <c r="EO75" s="303"/>
      <c r="EP75" s="303"/>
      <c r="EQ75" s="303"/>
      <c r="ER75" s="303"/>
      <c r="ES75" s="303"/>
      <c r="ET75" s="303"/>
      <c r="EU75" s="303"/>
      <c r="EV75" s="303"/>
      <c r="EW75" s="303"/>
      <c r="EX75" s="303"/>
      <c r="EY75" s="303"/>
      <c r="EZ75" s="303"/>
      <c r="FA75" s="303"/>
      <c r="FB75" s="303"/>
      <c r="FC75" s="303"/>
      <c r="FD75" s="303"/>
      <c r="FE75" s="303"/>
      <c r="FF75" s="303"/>
      <c r="FG75" s="303"/>
      <c r="FH75" s="303"/>
      <c r="FI75" s="303"/>
      <c r="FJ75" s="303"/>
      <c r="FK75" s="303"/>
      <c r="FL75" s="303"/>
    </row>
    <row r="76" spans="1:168" s="302" customFormat="1" ht="18" customHeight="1">
      <c r="A76" s="299" t="s">
        <v>242</v>
      </c>
      <c r="B76" s="304">
        <v>7000000</v>
      </c>
      <c r="C76" s="301">
        <v>7.0654088207114357E-2</v>
      </c>
      <c r="E76" s="287"/>
      <c r="F76" s="287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  <c r="X76" s="303"/>
      <c r="Y76" s="303"/>
      <c r="Z76" s="303"/>
      <c r="AA76" s="303"/>
      <c r="AB76" s="303"/>
      <c r="AC76" s="303"/>
      <c r="AD76" s="303"/>
      <c r="AE76" s="303"/>
      <c r="AF76" s="303"/>
      <c r="AG76" s="303"/>
      <c r="AH76" s="303"/>
      <c r="AI76" s="303"/>
      <c r="AJ76" s="303"/>
      <c r="AK76" s="303"/>
      <c r="AL76" s="303"/>
      <c r="AM76" s="303"/>
      <c r="AN76" s="303"/>
      <c r="AO76" s="303"/>
      <c r="AP76" s="303"/>
      <c r="AQ76" s="303"/>
      <c r="AR76" s="303"/>
      <c r="AS76" s="303"/>
      <c r="AT76" s="303"/>
      <c r="AU76" s="303"/>
      <c r="AV76" s="303"/>
      <c r="AW76" s="303"/>
      <c r="AX76" s="303"/>
      <c r="AY76" s="303"/>
      <c r="AZ76" s="303"/>
      <c r="BA76" s="303"/>
      <c r="BB76" s="303"/>
      <c r="BC76" s="303"/>
      <c r="BD76" s="303"/>
      <c r="BE76" s="303"/>
      <c r="BF76" s="303"/>
      <c r="BG76" s="303"/>
      <c r="BH76" s="303"/>
      <c r="BI76" s="303"/>
      <c r="BJ76" s="303"/>
      <c r="BK76" s="303"/>
      <c r="BL76" s="303"/>
      <c r="BM76" s="303"/>
      <c r="BN76" s="303"/>
      <c r="BO76" s="303"/>
      <c r="BP76" s="303"/>
      <c r="BQ76" s="303"/>
      <c r="BR76" s="303"/>
      <c r="BS76" s="303"/>
      <c r="BT76" s="303"/>
      <c r="BU76" s="303"/>
      <c r="BV76" s="303"/>
      <c r="BW76" s="303"/>
      <c r="BX76" s="303"/>
      <c r="BY76" s="303"/>
      <c r="BZ76" s="303"/>
      <c r="CA76" s="303"/>
      <c r="CB76" s="303"/>
      <c r="CC76" s="303"/>
      <c r="CD76" s="303"/>
      <c r="CE76" s="303"/>
      <c r="CF76" s="303"/>
      <c r="CG76" s="303"/>
      <c r="CH76" s="303"/>
      <c r="CI76" s="303"/>
      <c r="CJ76" s="303"/>
      <c r="CK76" s="303"/>
      <c r="CL76" s="303"/>
      <c r="CM76" s="303"/>
      <c r="CN76" s="303"/>
      <c r="CO76" s="303"/>
      <c r="CP76" s="303"/>
      <c r="CQ76" s="303"/>
      <c r="CR76" s="303"/>
      <c r="CS76" s="303"/>
      <c r="CT76" s="303"/>
      <c r="CU76" s="303"/>
      <c r="CV76" s="303"/>
      <c r="CW76" s="303"/>
      <c r="CX76" s="303"/>
      <c r="CY76" s="303"/>
      <c r="CZ76" s="303"/>
      <c r="DA76" s="303"/>
      <c r="DB76" s="303"/>
      <c r="DC76" s="303"/>
      <c r="DD76" s="303"/>
      <c r="DE76" s="303"/>
      <c r="DF76" s="303"/>
      <c r="DG76" s="303"/>
      <c r="DH76" s="303"/>
      <c r="DI76" s="303"/>
      <c r="DJ76" s="303"/>
      <c r="DK76" s="303"/>
      <c r="DL76" s="303"/>
      <c r="DM76" s="303"/>
      <c r="DN76" s="303"/>
      <c r="DO76" s="303"/>
      <c r="DP76" s="303"/>
      <c r="DQ76" s="303"/>
      <c r="DR76" s="303"/>
      <c r="DS76" s="303"/>
      <c r="DT76" s="303"/>
      <c r="DU76" s="303"/>
      <c r="DV76" s="303"/>
      <c r="DW76" s="303"/>
      <c r="DX76" s="303"/>
      <c r="DY76" s="303"/>
      <c r="DZ76" s="303"/>
      <c r="EA76" s="303"/>
      <c r="EB76" s="303"/>
      <c r="EC76" s="303"/>
      <c r="ED76" s="303"/>
      <c r="EE76" s="303"/>
      <c r="EF76" s="303"/>
      <c r="EG76" s="303"/>
      <c r="EH76" s="303"/>
      <c r="EI76" s="303"/>
      <c r="EJ76" s="303"/>
      <c r="EK76" s="303"/>
      <c r="EL76" s="303"/>
      <c r="EM76" s="303"/>
      <c r="EN76" s="303"/>
      <c r="EO76" s="303"/>
      <c r="EP76" s="303"/>
      <c r="EQ76" s="303"/>
      <c r="ER76" s="303"/>
      <c r="ES76" s="303"/>
      <c r="ET76" s="303"/>
      <c r="EU76" s="303"/>
      <c r="EV76" s="303"/>
      <c r="EW76" s="303"/>
      <c r="EX76" s="303"/>
      <c r="EY76" s="303"/>
      <c r="EZ76" s="303"/>
      <c r="FA76" s="303"/>
      <c r="FB76" s="303"/>
      <c r="FC76" s="303"/>
      <c r="FD76" s="303"/>
      <c r="FE76" s="303"/>
      <c r="FF76" s="303"/>
      <c r="FG76" s="303"/>
      <c r="FH76" s="303"/>
      <c r="FI76" s="303"/>
      <c r="FJ76" s="303"/>
      <c r="FK76" s="303"/>
      <c r="FL76" s="303"/>
    </row>
    <row r="77" spans="1:168" s="302" customFormat="1" ht="18" customHeight="1">
      <c r="A77" s="299" t="s">
        <v>243</v>
      </c>
      <c r="B77" s="304">
        <v>3500000</v>
      </c>
      <c r="C77" s="301">
        <v>3.5327044103557179E-2</v>
      </c>
      <c r="E77" s="287"/>
      <c r="F77" s="287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  <c r="X77" s="303"/>
      <c r="Y77" s="303"/>
      <c r="Z77" s="303"/>
      <c r="AA77" s="303"/>
      <c r="AB77" s="303"/>
      <c r="AC77" s="303"/>
      <c r="AD77" s="303"/>
      <c r="AE77" s="303"/>
      <c r="AF77" s="303"/>
      <c r="AG77" s="303"/>
      <c r="AH77" s="303"/>
      <c r="AI77" s="303"/>
      <c r="AJ77" s="303"/>
      <c r="AK77" s="303"/>
      <c r="AL77" s="303"/>
      <c r="AM77" s="303"/>
      <c r="AN77" s="303"/>
      <c r="AO77" s="303"/>
      <c r="AP77" s="303"/>
      <c r="AQ77" s="303"/>
      <c r="AR77" s="303"/>
      <c r="AS77" s="303"/>
      <c r="AT77" s="303"/>
      <c r="AU77" s="303"/>
      <c r="AV77" s="303"/>
      <c r="AW77" s="303"/>
      <c r="AX77" s="303"/>
      <c r="AY77" s="303"/>
      <c r="AZ77" s="303"/>
      <c r="BA77" s="303"/>
      <c r="BB77" s="303"/>
      <c r="BC77" s="303"/>
      <c r="BD77" s="303"/>
      <c r="BE77" s="303"/>
      <c r="BF77" s="303"/>
      <c r="BG77" s="303"/>
      <c r="BH77" s="303"/>
      <c r="BI77" s="303"/>
      <c r="BJ77" s="303"/>
      <c r="BK77" s="303"/>
      <c r="BL77" s="303"/>
      <c r="BM77" s="303"/>
      <c r="BN77" s="303"/>
      <c r="BO77" s="303"/>
      <c r="BP77" s="303"/>
      <c r="BQ77" s="303"/>
      <c r="BR77" s="303"/>
      <c r="BS77" s="303"/>
      <c r="BT77" s="303"/>
      <c r="BU77" s="303"/>
      <c r="BV77" s="303"/>
      <c r="BW77" s="303"/>
      <c r="BX77" s="303"/>
      <c r="BY77" s="303"/>
      <c r="BZ77" s="303"/>
      <c r="CA77" s="303"/>
      <c r="CB77" s="303"/>
      <c r="CC77" s="303"/>
      <c r="CD77" s="303"/>
      <c r="CE77" s="303"/>
      <c r="CF77" s="303"/>
      <c r="CG77" s="303"/>
      <c r="CH77" s="303"/>
      <c r="CI77" s="303"/>
      <c r="CJ77" s="303"/>
      <c r="CK77" s="303"/>
      <c r="CL77" s="303"/>
      <c r="CM77" s="303"/>
      <c r="CN77" s="303"/>
      <c r="CO77" s="303"/>
      <c r="CP77" s="303"/>
      <c r="CQ77" s="303"/>
      <c r="CR77" s="303"/>
      <c r="CS77" s="303"/>
      <c r="CT77" s="303"/>
      <c r="CU77" s="303"/>
      <c r="CV77" s="303"/>
      <c r="CW77" s="303"/>
      <c r="CX77" s="303"/>
      <c r="CY77" s="303"/>
      <c r="CZ77" s="303"/>
      <c r="DA77" s="303"/>
      <c r="DB77" s="303"/>
      <c r="DC77" s="303"/>
      <c r="DD77" s="303"/>
      <c r="DE77" s="303"/>
      <c r="DF77" s="303"/>
      <c r="DG77" s="303"/>
      <c r="DH77" s="303"/>
      <c r="DI77" s="303"/>
      <c r="DJ77" s="303"/>
      <c r="DK77" s="303"/>
      <c r="DL77" s="303"/>
      <c r="DM77" s="303"/>
      <c r="DN77" s="303"/>
      <c r="DO77" s="303"/>
      <c r="DP77" s="303"/>
      <c r="DQ77" s="303"/>
      <c r="DR77" s="303"/>
      <c r="DS77" s="303"/>
      <c r="DT77" s="303"/>
      <c r="DU77" s="303"/>
      <c r="DV77" s="303"/>
      <c r="DW77" s="303"/>
      <c r="DX77" s="303"/>
      <c r="DY77" s="303"/>
      <c r="DZ77" s="303"/>
      <c r="EA77" s="303"/>
      <c r="EB77" s="303"/>
      <c r="EC77" s="303"/>
      <c r="ED77" s="303"/>
      <c r="EE77" s="303"/>
      <c r="EF77" s="303"/>
      <c r="EG77" s="303"/>
      <c r="EH77" s="303"/>
      <c r="EI77" s="303"/>
      <c r="EJ77" s="303"/>
      <c r="EK77" s="303"/>
      <c r="EL77" s="303"/>
      <c r="EM77" s="303"/>
      <c r="EN77" s="303"/>
      <c r="EO77" s="303"/>
      <c r="EP77" s="303"/>
      <c r="EQ77" s="303"/>
      <c r="ER77" s="303"/>
      <c r="ES77" s="303"/>
      <c r="ET77" s="303"/>
      <c r="EU77" s="303"/>
      <c r="EV77" s="303"/>
      <c r="EW77" s="303"/>
      <c r="EX77" s="303"/>
      <c r="EY77" s="303"/>
      <c r="EZ77" s="303"/>
      <c r="FA77" s="303"/>
      <c r="FB77" s="303"/>
      <c r="FC77" s="303"/>
      <c r="FD77" s="303"/>
      <c r="FE77" s="303"/>
      <c r="FF77" s="303"/>
      <c r="FG77" s="303"/>
      <c r="FH77" s="303"/>
      <c r="FI77" s="303"/>
      <c r="FJ77" s="303"/>
      <c r="FK77" s="303"/>
      <c r="FL77" s="303"/>
    </row>
    <row r="78" spans="1:168" s="302" customFormat="1" ht="18" customHeight="1">
      <c r="A78" s="299" t="s">
        <v>244</v>
      </c>
      <c r="B78" s="304">
        <v>8720599.5399999991</v>
      </c>
      <c r="C78" s="301">
        <v>8.8020858445440109E-2</v>
      </c>
      <c r="E78" s="287"/>
      <c r="F78" s="287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  <c r="X78" s="303"/>
      <c r="Y78" s="303"/>
      <c r="Z78" s="303"/>
      <c r="AA78" s="303"/>
      <c r="AB78" s="303"/>
      <c r="AC78" s="303"/>
      <c r="AD78" s="303"/>
      <c r="AE78" s="303"/>
      <c r="AF78" s="303"/>
      <c r="AG78" s="303"/>
      <c r="AH78" s="303"/>
      <c r="AI78" s="303"/>
      <c r="AJ78" s="303"/>
      <c r="AK78" s="303"/>
      <c r="AL78" s="303"/>
      <c r="AM78" s="303"/>
      <c r="AN78" s="303"/>
      <c r="AO78" s="303"/>
      <c r="AP78" s="303"/>
      <c r="AQ78" s="303"/>
      <c r="AR78" s="303"/>
      <c r="AS78" s="303"/>
      <c r="AT78" s="303"/>
      <c r="AU78" s="303"/>
      <c r="AV78" s="303"/>
      <c r="AW78" s="303"/>
      <c r="AX78" s="303"/>
      <c r="AY78" s="303"/>
      <c r="AZ78" s="303"/>
      <c r="BA78" s="303"/>
      <c r="BB78" s="303"/>
      <c r="BC78" s="303"/>
      <c r="BD78" s="303"/>
      <c r="BE78" s="303"/>
      <c r="BF78" s="303"/>
      <c r="BG78" s="303"/>
      <c r="BH78" s="303"/>
      <c r="BI78" s="303"/>
      <c r="BJ78" s="303"/>
      <c r="BK78" s="303"/>
      <c r="BL78" s="303"/>
      <c r="BM78" s="303"/>
      <c r="BN78" s="303"/>
      <c r="BO78" s="303"/>
      <c r="BP78" s="303"/>
      <c r="BQ78" s="303"/>
      <c r="BR78" s="303"/>
      <c r="BS78" s="303"/>
      <c r="BT78" s="303"/>
      <c r="BU78" s="303"/>
      <c r="BV78" s="303"/>
      <c r="BW78" s="303"/>
      <c r="BX78" s="303"/>
      <c r="BY78" s="303"/>
      <c r="BZ78" s="303"/>
      <c r="CA78" s="303"/>
      <c r="CB78" s="303"/>
      <c r="CC78" s="303"/>
      <c r="CD78" s="303"/>
      <c r="CE78" s="303"/>
      <c r="CF78" s="303"/>
      <c r="CG78" s="303"/>
      <c r="CH78" s="303"/>
      <c r="CI78" s="303"/>
      <c r="CJ78" s="303"/>
      <c r="CK78" s="303"/>
      <c r="CL78" s="303"/>
      <c r="CM78" s="303"/>
      <c r="CN78" s="303"/>
      <c r="CO78" s="303"/>
      <c r="CP78" s="303"/>
      <c r="CQ78" s="303"/>
      <c r="CR78" s="303"/>
      <c r="CS78" s="303"/>
      <c r="CT78" s="303"/>
      <c r="CU78" s="303"/>
      <c r="CV78" s="303"/>
      <c r="CW78" s="303"/>
      <c r="CX78" s="303"/>
      <c r="CY78" s="303"/>
      <c r="CZ78" s="303"/>
      <c r="DA78" s="303"/>
      <c r="DB78" s="303"/>
      <c r="DC78" s="303"/>
      <c r="DD78" s="303"/>
      <c r="DE78" s="303"/>
      <c r="DF78" s="303"/>
      <c r="DG78" s="303"/>
      <c r="DH78" s="303"/>
      <c r="DI78" s="303"/>
      <c r="DJ78" s="303"/>
      <c r="DK78" s="303"/>
      <c r="DL78" s="303"/>
      <c r="DM78" s="303"/>
      <c r="DN78" s="303"/>
      <c r="DO78" s="303"/>
      <c r="DP78" s="303"/>
      <c r="DQ78" s="303"/>
      <c r="DR78" s="303"/>
      <c r="DS78" s="303"/>
      <c r="DT78" s="303"/>
      <c r="DU78" s="303"/>
      <c r="DV78" s="303"/>
      <c r="DW78" s="303"/>
      <c r="DX78" s="303"/>
      <c r="DY78" s="303"/>
      <c r="DZ78" s="303"/>
      <c r="EA78" s="303"/>
      <c r="EB78" s="303"/>
      <c r="EC78" s="303"/>
      <c r="ED78" s="303"/>
      <c r="EE78" s="303"/>
      <c r="EF78" s="303"/>
      <c r="EG78" s="303"/>
      <c r="EH78" s="303"/>
      <c r="EI78" s="303"/>
      <c r="EJ78" s="303"/>
      <c r="EK78" s="303"/>
      <c r="EL78" s="303"/>
      <c r="EM78" s="303"/>
      <c r="EN78" s="303"/>
      <c r="EO78" s="303"/>
      <c r="EP78" s="303"/>
      <c r="EQ78" s="303"/>
      <c r="ER78" s="303"/>
      <c r="ES78" s="303"/>
      <c r="ET78" s="303"/>
      <c r="EU78" s="303"/>
      <c r="EV78" s="303"/>
      <c r="EW78" s="303"/>
      <c r="EX78" s="303"/>
      <c r="EY78" s="303"/>
      <c r="EZ78" s="303"/>
      <c r="FA78" s="303"/>
      <c r="FB78" s="303"/>
      <c r="FC78" s="303"/>
      <c r="FD78" s="303"/>
      <c r="FE78" s="303"/>
      <c r="FF78" s="303"/>
      <c r="FG78" s="303"/>
      <c r="FH78" s="303"/>
      <c r="FI78" s="303"/>
      <c r="FJ78" s="303"/>
      <c r="FK78" s="303"/>
      <c r="FL78" s="303"/>
    </row>
    <row r="79" spans="1:168" s="302" customFormat="1" ht="18" customHeight="1">
      <c r="A79" s="299" t="s">
        <v>245</v>
      </c>
      <c r="B79" s="304">
        <v>11500000</v>
      </c>
      <c r="C79" s="301">
        <v>0.11607457348311644</v>
      </c>
      <c r="E79" s="287"/>
      <c r="F79" s="287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  <c r="X79" s="303"/>
      <c r="Y79" s="303"/>
      <c r="Z79" s="303"/>
      <c r="AA79" s="303"/>
      <c r="AB79" s="303"/>
      <c r="AC79" s="303"/>
      <c r="AD79" s="303"/>
      <c r="AE79" s="303"/>
      <c r="AF79" s="303"/>
      <c r="AG79" s="303"/>
      <c r="AH79" s="303"/>
      <c r="AI79" s="303"/>
      <c r="AJ79" s="303"/>
      <c r="AK79" s="303"/>
      <c r="AL79" s="303"/>
      <c r="AM79" s="303"/>
      <c r="AN79" s="303"/>
      <c r="AO79" s="303"/>
      <c r="AP79" s="303"/>
      <c r="AQ79" s="303"/>
      <c r="AR79" s="303"/>
      <c r="AS79" s="303"/>
      <c r="AT79" s="303"/>
      <c r="AU79" s="303"/>
      <c r="AV79" s="303"/>
      <c r="AW79" s="303"/>
      <c r="AX79" s="303"/>
      <c r="AY79" s="303"/>
      <c r="AZ79" s="303"/>
      <c r="BA79" s="303"/>
      <c r="BB79" s="303"/>
      <c r="BC79" s="303"/>
      <c r="BD79" s="303"/>
      <c r="BE79" s="303"/>
      <c r="BF79" s="303"/>
      <c r="BG79" s="303"/>
      <c r="BH79" s="303"/>
      <c r="BI79" s="303"/>
      <c r="BJ79" s="303"/>
      <c r="BK79" s="303"/>
      <c r="BL79" s="303"/>
      <c r="BM79" s="303"/>
      <c r="BN79" s="303"/>
      <c r="BO79" s="303"/>
      <c r="BP79" s="303"/>
      <c r="BQ79" s="303"/>
      <c r="BR79" s="303"/>
      <c r="BS79" s="303"/>
      <c r="BT79" s="303"/>
      <c r="BU79" s="303"/>
      <c r="BV79" s="303"/>
      <c r="BW79" s="303"/>
      <c r="BX79" s="303"/>
      <c r="BY79" s="303"/>
      <c r="BZ79" s="303"/>
      <c r="CA79" s="303"/>
      <c r="CB79" s="303"/>
      <c r="CC79" s="303"/>
      <c r="CD79" s="303"/>
      <c r="CE79" s="303"/>
      <c r="CF79" s="303"/>
      <c r="CG79" s="303"/>
      <c r="CH79" s="303"/>
      <c r="CI79" s="303"/>
      <c r="CJ79" s="303"/>
      <c r="CK79" s="303"/>
      <c r="CL79" s="303"/>
      <c r="CM79" s="303"/>
      <c r="CN79" s="303"/>
      <c r="CO79" s="303"/>
      <c r="CP79" s="303"/>
      <c r="CQ79" s="303"/>
      <c r="CR79" s="303"/>
      <c r="CS79" s="303"/>
      <c r="CT79" s="303"/>
      <c r="CU79" s="303"/>
      <c r="CV79" s="303"/>
      <c r="CW79" s="303"/>
      <c r="CX79" s="303"/>
      <c r="CY79" s="303"/>
      <c r="CZ79" s="303"/>
      <c r="DA79" s="303"/>
      <c r="DB79" s="303"/>
      <c r="DC79" s="303"/>
      <c r="DD79" s="303"/>
      <c r="DE79" s="303"/>
      <c r="DF79" s="303"/>
      <c r="DG79" s="303"/>
      <c r="DH79" s="303"/>
      <c r="DI79" s="303"/>
      <c r="DJ79" s="303"/>
      <c r="DK79" s="303"/>
      <c r="DL79" s="303"/>
      <c r="DM79" s="303"/>
      <c r="DN79" s="303"/>
      <c r="DO79" s="303"/>
      <c r="DP79" s="303"/>
      <c r="DQ79" s="303"/>
      <c r="DR79" s="303"/>
      <c r="DS79" s="303"/>
      <c r="DT79" s="303"/>
      <c r="DU79" s="303"/>
      <c r="DV79" s="303"/>
      <c r="DW79" s="303"/>
      <c r="DX79" s="303"/>
      <c r="DY79" s="303"/>
      <c r="DZ79" s="303"/>
      <c r="EA79" s="303"/>
      <c r="EB79" s="303"/>
      <c r="EC79" s="303"/>
      <c r="ED79" s="303"/>
      <c r="EE79" s="303"/>
      <c r="EF79" s="303"/>
      <c r="EG79" s="303"/>
      <c r="EH79" s="303"/>
      <c r="EI79" s="303"/>
      <c r="EJ79" s="303"/>
      <c r="EK79" s="303"/>
      <c r="EL79" s="303"/>
      <c r="EM79" s="303"/>
      <c r="EN79" s="303"/>
      <c r="EO79" s="303"/>
      <c r="EP79" s="303"/>
      <c r="EQ79" s="303"/>
      <c r="ER79" s="303"/>
      <c r="ES79" s="303"/>
      <c r="ET79" s="303"/>
      <c r="EU79" s="303"/>
      <c r="EV79" s="303"/>
      <c r="EW79" s="303"/>
      <c r="EX79" s="303"/>
      <c r="EY79" s="303"/>
      <c r="EZ79" s="303"/>
      <c r="FA79" s="303"/>
      <c r="FB79" s="303"/>
      <c r="FC79" s="303"/>
      <c r="FD79" s="303"/>
      <c r="FE79" s="303"/>
      <c r="FF79" s="303"/>
      <c r="FG79" s="303"/>
      <c r="FH79" s="303"/>
      <c r="FI79" s="303"/>
      <c r="FJ79" s="303"/>
      <c r="FK79" s="303"/>
      <c r="FL79" s="303"/>
    </row>
    <row r="80" spans="1:168" s="302" customFormat="1" ht="18" customHeight="1">
      <c r="A80" s="299" t="s">
        <v>246</v>
      </c>
      <c r="B80" s="304">
        <v>1000000</v>
      </c>
      <c r="C80" s="301">
        <v>1.0093441172444907E-2</v>
      </c>
      <c r="E80" s="287"/>
      <c r="F80" s="287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3"/>
      <c r="AU80" s="303"/>
      <c r="AV80" s="303"/>
      <c r="AW80" s="303"/>
      <c r="AX80" s="303"/>
      <c r="AY80" s="303"/>
      <c r="AZ80" s="303"/>
      <c r="BA80" s="303"/>
      <c r="BB80" s="303"/>
      <c r="BC80" s="303"/>
      <c r="BD80" s="303"/>
      <c r="BE80" s="303"/>
      <c r="BF80" s="303"/>
      <c r="BG80" s="303"/>
      <c r="BH80" s="303"/>
      <c r="BI80" s="303"/>
      <c r="BJ80" s="303"/>
      <c r="BK80" s="303"/>
      <c r="BL80" s="303"/>
      <c r="BM80" s="303"/>
      <c r="BN80" s="303"/>
      <c r="BO80" s="303"/>
      <c r="BP80" s="303"/>
      <c r="BQ80" s="303"/>
      <c r="BR80" s="303"/>
      <c r="BS80" s="303"/>
      <c r="BT80" s="303"/>
      <c r="BU80" s="303"/>
      <c r="BV80" s="303"/>
      <c r="BW80" s="303"/>
      <c r="BX80" s="303"/>
      <c r="BY80" s="303"/>
      <c r="BZ80" s="303"/>
      <c r="CA80" s="303"/>
      <c r="CB80" s="303"/>
      <c r="CC80" s="303"/>
      <c r="CD80" s="303"/>
      <c r="CE80" s="303"/>
      <c r="CF80" s="303"/>
      <c r="CG80" s="303"/>
      <c r="CH80" s="303"/>
      <c r="CI80" s="303"/>
      <c r="CJ80" s="303"/>
      <c r="CK80" s="303"/>
      <c r="CL80" s="303"/>
      <c r="CM80" s="303"/>
      <c r="CN80" s="303"/>
      <c r="CO80" s="303"/>
      <c r="CP80" s="303"/>
      <c r="CQ80" s="303"/>
      <c r="CR80" s="303"/>
      <c r="CS80" s="303"/>
      <c r="CT80" s="303"/>
      <c r="CU80" s="303"/>
      <c r="CV80" s="303"/>
      <c r="CW80" s="303"/>
      <c r="CX80" s="303"/>
      <c r="CY80" s="303"/>
      <c r="CZ80" s="303"/>
      <c r="DA80" s="303"/>
      <c r="DB80" s="303"/>
      <c r="DC80" s="303"/>
      <c r="DD80" s="303"/>
      <c r="DE80" s="303"/>
      <c r="DF80" s="303"/>
      <c r="DG80" s="303"/>
      <c r="DH80" s="303"/>
      <c r="DI80" s="303"/>
      <c r="DJ80" s="303"/>
      <c r="DK80" s="303"/>
      <c r="DL80" s="303"/>
      <c r="DM80" s="303"/>
      <c r="DN80" s="303"/>
      <c r="DO80" s="303"/>
      <c r="DP80" s="303"/>
      <c r="DQ80" s="303"/>
      <c r="DR80" s="303"/>
      <c r="DS80" s="303"/>
      <c r="DT80" s="303"/>
      <c r="DU80" s="303"/>
      <c r="DV80" s="303"/>
      <c r="DW80" s="303"/>
      <c r="DX80" s="303"/>
      <c r="DY80" s="303"/>
      <c r="DZ80" s="303"/>
      <c r="EA80" s="303"/>
      <c r="EB80" s="303"/>
      <c r="EC80" s="303"/>
      <c r="ED80" s="303"/>
      <c r="EE80" s="303"/>
      <c r="EF80" s="303"/>
      <c r="EG80" s="303"/>
      <c r="EH80" s="303"/>
      <c r="EI80" s="303"/>
      <c r="EJ80" s="303"/>
      <c r="EK80" s="303"/>
      <c r="EL80" s="303"/>
      <c r="EM80" s="303"/>
      <c r="EN80" s="303"/>
      <c r="EO80" s="303"/>
      <c r="EP80" s="303"/>
      <c r="EQ80" s="303"/>
      <c r="ER80" s="303"/>
      <c r="ES80" s="303"/>
      <c r="ET80" s="303"/>
      <c r="EU80" s="303"/>
      <c r="EV80" s="303"/>
      <c r="EW80" s="303"/>
      <c r="EX80" s="303"/>
      <c r="EY80" s="303"/>
      <c r="EZ80" s="303"/>
      <c r="FA80" s="303"/>
      <c r="FB80" s="303"/>
      <c r="FC80" s="303"/>
      <c r="FD80" s="303"/>
      <c r="FE80" s="303"/>
      <c r="FF80" s="303"/>
      <c r="FG80" s="303"/>
      <c r="FH80" s="303"/>
      <c r="FI80" s="303"/>
      <c r="FJ80" s="303"/>
      <c r="FK80" s="303"/>
      <c r="FL80" s="303"/>
    </row>
    <row r="81" spans="1:168" s="302" customFormat="1" ht="18" customHeight="1">
      <c r="A81" s="299" t="s">
        <v>247</v>
      </c>
      <c r="B81" s="304">
        <v>2500000</v>
      </c>
      <c r="C81" s="301">
        <v>2.5233602931112271E-2</v>
      </c>
      <c r="E81" s="287"/>
      <c r="F81" s="287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3"/>
      <c r="AU81" s="303"/>
      <c r="AV81" s="303"/>
      <c r="AW81" s="303"/>
      <c r="AX81" s="303"/>
      <c r="AY81" s="303"/>
      <c r="AZ81" s="303"/>
      <c r="BA81" s="303"/>
      <c r="BB81" s="303"/>
      <c r="BC81" s="303"/>
      <c r="BD81" s="303"/>
      <c r="BE81" s="303"/>
      <c r="BF81" s="303"/>
      <c r="BG81" s="303"/>
      <c r="BH81" s="303"/>
      <c r="BI81" s="303"/>
      <c r="BJ81" s="303"/>
      <c r="BK81" s="303"/>
      <c r="BL81" s="303"/>
      <c r="BM81" s="303"/>
      <c r="BN81" s="303"/>
      <c r="BO81" s="303"/>
      <c r="BP81" s="303"/>
      <c r="BQ81" s="303"/>
      <c r="BR81" s="303"/>
      <c r="BS81" s="303"/>
      <c r="BT81" s="303"/>
      <c r="BU81" s="303"/>
      <c r="BV81" s="303"/>
      <c r="BW81" s="303"/>
      <c r="BX81" s="303"/>
      <c r="BY81" s="303"/>
      <c r="BZ81" s="303"/>
      <c r="CA81" s="303"/>
      <c r="CB81" s="303"/>
      <c r="CC81" s="303"/>
      <c r="CD81" s="303"/>
      <c r="CE81" s="303"/>
      <c r="CF81" s="303"/>
      <c r="CG81" s="303"/>
      <c r="CH81" s="303"/>
      <c r="CI81" s="303"/>
      <c r="CJ81" s="303"/>
      <c r="CK81" s="303"/>
      <c r="CL81" s="303"/>
      <c r="CM81" s="303"/>
      <c r="CN81" s="303"/>
      <c r="CO81" s="303"/>
      <c r="CP81" s="303"/>
      <c r="CQ81" s="303"/>
      <c r="CR81" s="303"/>
      <c r="CS81" s="303"/>
      <c r="CT81" s="303"/>
      <c r="CU81" s="303"/>
      <c r="CV81" s="303"/>
      <c r="CW81" s="303"/>
      <c r="CX81" s="303"/>
      <c r="CY81" s="303"/>
      <c r="CZ81" s="303"/>
      <c r="DA81" s="303"/>
      <c r="DB81" s="303"/>
      <c r="DC81" s="303"/>
      <c r="DD81" s="303"/>
      <c r="DE81" s="303"/>
      <c r="DF81" s="303"/>
      <c r="DG81" s="303"/>
      <c r="DH81" s="303"/>
      <c r="DI81" s="303"/>
      <c r="DJ81" s="303"/>
      <c r="DK81" s="303"/>
      <c r="DL81" s="303"/>
      <c r="DM81" s="303"/>
      <c r="DN81" s="303"/>
      <c r="DO81" s="303"/>
      <c r="DP81" s="303"/>
      <c r="DQ81" s="303"/>
      <c r="DR81" s="303"/>
      <c r="DS81" s="303"/>
      <c r="DT81" s="303"/>
      <c r="DU81" s="303"/>
      <c r="DV81" s="303"/>
      <c r="DW81" s="303"/>
      <c r="DX81" s="303"/>
      <c r="DY81" s="303"/>
      <c r="DZ81" s="303"/>
      <c r="EA81" s="303"/>
      <c r="EB81" s="303"/>
      <c r="EC81" s="303"/>
      <c r="ED81" s="303"/>
      <c r="EE81" s="303"/>
      <c r="EF81" s="303"/>
      <c r="EG81" s="303"/>
      <c r="EH81" s="303"/>
      <c r="EI81" s="303"/>
      <c r="EJ81" s="303"/>
      <c r="EK81" s="303"/>
      <c r="EL81" s="303"/>
      <c r="EM81" s="303"/>
      <c r="EN81" s="303"/>
      <c r="EO81" s="303"/>
      <c r="EP81" s="303"/>
      <c r="EQ81" s="303"/>
      <c r="ER81" s="303"/>
      <c r="ES81" s="303"/>
      <c r="ET81" s="303"/>
      <c r="EU81" s="303"/>
      <c r="EV81" s="303"/>
      <c r="EW81" s="303"/>
      <c r="EX81" s="303"/>
      <c r="EY81" s="303"/>
      <c r="EZ81" s="303"/>
      <c r="FA81" s="303"/>
      <c r="FB81" s="303"/>
      <c r="FC81" s="303"/>
      <c r="FD81" s="303"/>
      <c r="FE81" s="303"/>
      <c r="FF81" s="303"/>
      <c r="FG81" s="303"/>
      <c r="FH81" s="303"/>
      <c r="FI81" s="303"/>
      <c r="FJ81" s="303"/>
      <c r="FK81" s="303"/>
      <c r="FL81" s="303"/>
    </row>
    <row r="82" spans="1:168" s="309" customFormat="1" ht="24.75" customHeight="1">
      <c r="A82" s="306" t="s">
        <v>248</v>
      </c>
      <c r="B82" s="307">
        <v>150000</v>
      </c>
      <c r="C82" s="308">
        <v>1.5140161758667363E-3</v>
      </c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  <c r="AB82" s="310"/>
      <c r="AC82" s="310"/>
      <c r="AD82" s="310"/>
      <c r="AE82" s="310"/>
      <c r="AF82" s="310"/>
      <c r="AG82" s="310"/>
      <c r="AH82" s="310"/>
      <c r="AI82" s="310"/>
      <c r="AJ82" s="310"/>
      <c r="AK82" s="310"/>
      <c r="AL82" s="310"/>
      <c r="AM82" s="310"/>
      <c r="AN82" s="310"/>
      <c r="AO82" s="310"/>
      <c r="AP82" s="310"/>
      <c r="AQ82" s="310"/>
      <c r="AR82" s="310"/>
      <c r="AS82" s="310"/>
      <c r="AT82" s="310"/>
      <c r="AU82" s="310"/>
      <c r="AV82" s="310"/>
      <c r="AW82" s="310"/>
      <c r="AX82" s="310"/>
      <c r="AY82" s="310"/>
      <c r="AZ82" s="310"/>
      <c r="BA82" s="310"/>
      <c r="BB82" s="310"/>
      <c r="BC82" s="310"/>
      <c r="BD82" s="310"/>
      <c r="BE82" s="310"/>
      <c r="BF82" s="310"/>
      <c r="BG82" s="310"/>
      <c r="BH82" s="310"/>
      <c r="BI82" s="310"/>
      <c r="BJ82" s="310"/>
      <c r="BK82" s="310"/>
      <c r="BL82" s="310"/>
      <c r="BM82" s="310"/>
      <c r="BN82" s="310"/>
      <c r="BO82" s="310"/>
      <c r="BP82" s="310"/>
      <c r="BQ82" s="310"/>
      <c r="BR82" s="310"/>
      <c r="BS82" s="310"/>
      <c r="BT82" s="310"/>
      <c r="BU82" s="310"/>
      <c r="BV82" s="310"/>
      <c r="BW82" s="310"/>
      <c r="BX82" s="310"/>
      <c r="BY82" s="310"/>
      <c r="BZ82" s="310"/>
      <c r="CA82" s="310"/>
      <c r="CB82" s="310"/>
      <c r="CC82" s="310"/>
      <c r="CD82" s="310"/>
      <c r="CE82" s="310"/>
      <c r="CF82" s="310"/>
      <c r="CG82" s="310"/>
      <c r="CH82" s="310"/>
      <c r="CI82" s="310"/>
      <c r="CJ82" s="310"/>
      <c r="CK82" s="310"/>
      <c r="CL82" s="310"/>
      <c r="CM82" s="310"/>
      <c r="CN82" s="310"/>
      <c r="CO82" s="310"/>
      <c r="CP82" s="310"/>
      <c r="CQ82" s="310"/>
      <c r="CR82" s="310"/>
      <c r="CS82" s="310"/>
      <c r="CT82" s="310"/>
      <c r="CU82" s="310"/>
      <c r="CV82" s="310"/>
      <c r="CW82" s="310"/>
      <c r="CX82" s="310"/>
      <c r="CY82" s="310"/>
      <c r="CZ82" s="310"/>
      <c r="DA82" s="310"/>
      <c r="DB82" s="310"/>
      <c r="DC82" s="310"/>
      <c r="DD82" s="310"/>
      <c r="DE82" s="310"/>
      <c r="DF82" s="310"/>
      <c r="DG82" s="310"/>
      <c r="DH82" s="310"/>
      <c r="DI82" s="310"/>
      <c r="DJ82" s="310"/>
      <c r="DK82" s="310"/>
      <c r="DL82" s="310"/>
      <c r="DM82" s="310"/>
      <c r="DN82" s="310"/>
      <c r="DO82" s="310"/>
      <c r="DP82" s="310"/>
      <c r="DQ82" s="310"/>
      <c r="DR82" s="310"/>
      <c r="DS82" s="310"/>
      <c r="DT82" s="310"/>
      <c r="DU82" s="310"/>
      <c r="DV82" s="310"/>
      <c r="DW82" s="310"/>
      <c r="DX82" s="310"/>
      <c r="DY82" s="310"/>
      <c r="DZ82" s="310"/>
      <c r="EA82" s="310"/>
      <c r="EB82" s="310"/>
      <c r="EC82" s="310"/>
      <c r="ED82" s="310"/>
      <c r="EE82" s="310"/>
      <c r="EF82" s="310"/>
      <c r="EG82" s="310"/>
      <c r="EH82" s="310"/>
      <c r="EI82" s="310"/>
      <c r="EJ82" s="310"/>
      <c r="EK82" s="310"/>
      <c r="EL82" s="310"/>
      <c r="EM82" s="310"/>
      <c r="EN82" s="310"/>
      <c r="EO82" s="310"/>
      <c r="EP82" s="310"/>
      <c r="EQ82" s="310"/>
      <c r="ER82" s="310"/>
      <c r="ES82" s="310"/>
      <c r="ET82" s="310"/>
      <c r="EU82" s="310"/>
      <c r="EV82" s="310"/>
      <c r="EW82" s="310"/>
      <c r="EX82" s="310"/>
      <c r="EY82" s="310"/>
      <c r="EZ82" s="310"/>
      <c r="FA82" s="310"/>
      <c r="FB82" s="310"/>
      <c r="FC82" s="310"/>
      <c r="FD82" s="310"/>
      <c r="FE82" s="310"/>
      <c r="FF82" s="310"/>
      <c r="FG82" s="310"/>
      <c r="FH82" s="310"/>
      <c r="FI82" s="310"/>
      <c r="FJ82" s="310"/>
      <c r="FK82" s="310"/>
      <c r="FL82" s="310"/>
    </row>
    <row r="83" spans="1:168" s="302" customFormat="1" ht="21" customHeight="1">
      <c r="A83" s="299" t="s">
        <v>249</v>
      </c>
      <c r="B83" s="304">
        <v>12718504</v>
      </c>
      <c r="C83" s="301">
        <v>0.12837347192550524</v>
      </c>
      <c r="E83" s="287"/>
      <c r="F83" s="287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  <c r="X83" s="303"/>
      <c r="Y83" s="303"/>
      <c r="Z83" s="303"/>
      <c r="AA83" s="303"/>
      <c r="AB83" s="303"/>
      <c r="AC83" s="303"/>
      <c r="AD83" s="303"/>
      <c r="AE83" s="303"/>
      <c r="AF83" s="303"/>
      <c r="AG83" s="303"/>
      <c r="AH83" s="303"/>
      <c r="AI83" s="303"/>
      <c r="AJ83" s="303"/>
      <c r="AK83" s="303"/>
      <c r="AL83" s="303"/>
      <c r="AM83" s="303"/>
      <c r="AN83" s="303"/>
      <c r="AO83" s="303"/>
      <c r="AP83" s="303"/>
      <c r="AQ83" s="303"/>
      <c r="AR83" s="303"/>
      <c r="AS83" s="303"/>
      <c r="AT83" s="303"/>
      <c r="AU83" s="303"/>
      <c r="AV83" s="303"/>
      <c r="AW83" s="303"/>
      <c r="AX83" s="303"/>
      <c r="AY83" s="303"/>
      <c r="AZ83" s="303"/>
      <c r="BA83" s="303"/>
      <c r="BB83" s="303"/>
      <c r="BC83" s="303"/>
      <c r="BD83" s="303"/>
      <c r="BE83" s="303"/>
      <c r="BF83" s="303"/>
      <c r="BG83" s="303"/>
      <c r="BH83" s="303"/>
      <c r="BI83" s="303"/>
      <c r="BJ83" s="303"/>
      <c r="BK83" s="303"/>
      <c r="BL83" s="303"/>
      <c r="BM83" s="303"/>
      <c r="BN83" s="303"/>
      <c r="BO83" s="303"/>
      <c r="BP83" s="303"/>
      <c r="BQ83" s="303"/>
      <c r="BR83" s="303"/>
      <c r="BS83" s="303"/>
      <c r="BT83" s="303"/>
      <c r="BU83" s="303"/>
      <c r="BV83" s="303"/>
      <c r="BW83" s="303"/>
      <c r="BX83" s="303"/>
      <c r="BY83" s="303"/>
      <c r="BZ83" s="303"/>
      <c r="CA83" s="303"/>
      <c r="CB83" s="303"/>
      <c r="CC83" s="303"/>
      <c r="CD83" s="303"/>
      <c r="CE83" s="303"/>
      <c r="CF83" s="303"/>
      <c r="CG83" s="303"/>
      <c r="CH83" s="303"/>
      <c r="CI83" s="303"/>
      <c r="CJ83" s="303"/>
      <c r="CK83" s="303"/>
      <c r="CL83" s="303"/>
      <c r="CM83" s="303"/>
      <c r="CN83" s="303"/>
      <c r="CO83" s="303"/>
      <c r="CP83" s="303"/>
      <c r="CQ83" s="303"/>
      <c r="CR83" s="303"/>
      <c r="CS83" s="303"/>
      <c r="CT83" s="303"/>
      <c r="CU83" s="303"/>
      <c r="CV83" s="303"/>
      <c r="CW83" s="303"/>
      <c r="CX83" s="303"/>
      <c r="CY83" s="303"/>
      <c r="CZ83" s="303"/>
      <c r="DA83" s="303"/>
      <c r="DB83" s="303"/>
      <c r="DC83" s="303"/>
      <c r="DD83" s="303"/>
      <c r="DE83" s="303"/>
      <c r="DF83" s="303"/>
      <c r="DG83" s="303"/>
      <c r="DH83" s="303"/>
      <c r="DI83" s="303"/>
      <c r="DJ83" s="303"/>
      <c r="DK83" s="303"/>
      <c r="DL83" s="303"/>
      <c r="DM83" s="303"/>
      <c r="DN83" s="303"/>
      <c r="DO83" s="303"/>
      <c r="DP83" s="303"/>
      <c r="DQ83" s="303"/>
      <c r="DR83" s="303"/>
      <c r="DS83" s="303"/>
      <c r="DT83" s="303"/>
      <c r="DU83" s="303"/>
      <c r="DV83" s="303"/>
      <c r="DW83" s="303"/>
      <c r="DX83" s="303"/>
      <c r="DY83" s="303"/>
      <c r="DZ83" s="303"/>
      <c r="EA83" s="303"/>
      <c r="EB83" s="303"/>
      <c r="EC83" s="303"/>
      <c r="ED83" s="303"/>
      <c r="EE83" s="303"/>
      <c r="EF83" s="303"/>
      <c r="EG83" s="303"/>
      <c r="EH83" s="303"/>
      <c r="EI83" s="303"/>
      <c r="EJ83" s="303"/>
      <c r="EK83" s="303"/>
      <c r="EL83" s="303"/>
      <c r="EM83" s="303"/>
      <c r="EN83" s="303"/>
      <c r="EO83" s="303"/>
      <c r="EP83" s="303"/>
      <c r="EQ83" s="303"/>
      <c r="ER83" s="303"/>
      <c r="ES83" s="303"/>
      <c r="ET83" s="303"/>
      <c r="EU83" s="303"/>
      <c r="EV83" s="303"/>
      <c r="EW83" s="303"/>
      <c r="EX83" s="303"/>
      <c r="EY83" s="303"/>
      <c r="EZ83" s="303"/>
      <c r="FA83" s="303"/>
      <c r="FB83" s="303"/>
      <c r="FC83" s="303"/>
      <c r="FD83" s="303"/>
      <c r="FE83" s="303"/>
      <c r="FF83" s="303"/>
      <c r="FG83" s="303"/>
      <c r="FH83" s="303"/>
      <c r="FI83" s="303"/>
      <c r="FJ83" s="303"/>
      <c r="FK83" s="303"/>
      <c r="FL83" s="303"/>
    </row>
    <row r="84" spans="1:168" s="302" customFormat="1" ht="18" customHeight="1">
      <c r="A84" s="299" t="s">
        <v>250</v>
      </c>
      <c r="B84" s="304">
        <v>2430708</v>
      </c>
      <c r="C84" s="301">
        <v>2.4534208205391216E-2</v>
      </c>
      <c r="E84" s="287"/>
      <c r="F84" s="287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  <c r="X84" s="303"/>
      <c r="Y84" s="303"/>
      <c r="Z84" s="303"/>
      <c r="AA84" s="303"/>
      <c r="AB84" s="303"/>
      <c r="AC84" s="303"/>
      <c r="AD84" s="303"/>
      <c r="AE84" s="303"/>
      <c r="AF84" s="303"/>
      <c r="AG84" s="303"/>
      <c r="AH84" s="303"/>
      <c r="AI84" s="303"/>
      <c r="AJ84" s="303"/>
      <c r="AK84" s="303"/>
      <c r="AL84" s="303"/>
      <c r="AM84" s="303"/>
      <c r="AN84" s="303"/>
      <c r="AO84" s="303"/>
      <c r="AP84" s="303"/>
      <c r="AQ84" s="303"/>
      <c r="AR84" s="303"/>
      <c r="AS84" s="303"/>
      <c r="AT84" s="303"/>
      <c r="AU84" s="303"/>
      <c r="AV84" s="303"/>
      <c r="AW84" s="303"/>
      <c r="AX84" s="303"/>
      <c r="AY84" s="303"/>
      <c r="AZ84" s="303"/>
      <c r="BA84" s="303"/>
      <c r="BB84" s="303"/>
      <c r="BC84" s="303"/>
      <c r="BD84" s="303"/>
      <c r="BE84" s="303"/>
      <c r="BF84" s="303"/>
      <c r="BG84" s="303"/>
      <c r="BH84" s="303"/>
      <c r="BI84" s="303"/>
      <c r="BJ84" s="303"/>
      <c r="BK84" s="303"/>
      <c r="BL84" s="303"/>
      <c r="BM84" s="303"/>
      <c r="BN84" s="303"/>
      <c r="BO84" s="303"/>
      <c r="BP84" s="303"/>
      <c r="BQ84" s="303"/>
      <c r="BR84" s="303"/>
      <c r="BS84" s="303"/>
      <c r="BT84" s="303"/>
      <c r="BU84" s="303"/>
      <c r="BV84" s="303"/>
      <c r="BW84" s="303"/>
      <c r="BX84" s="303"/>
      <c r="BY84" s="303"/>
      <c r="BZ84" s="303"/>
      <c r="CA84" s="303"/>
      <c r="CB84" s="303"/>
      <c r="CC84" s="303"/>
      <c r="CD84" s="303"/>
      <c r="CE84" s="303"/>
      <c r="CF84" s="303"/>
      <c r="CG84" s="303"/>
      <c r="CH84" s="303"/>
      <c r="CI84" s="303"/>
      <c r="CJ84" s="303"/>
      <c r="CK84" s="303"/>
      <c r="CL84" s="303"/>
      <c r="CM84" s="303"/>
      <c r="CN84" s="303"/>
      <c r="CO84" s="303"/>
      <c r="CP84" s="303"/>
      <c r="CQ84" s="303"/>
      <c r="CR84" s="303"/>
      <c r="CS84" s="303"/>
      <c r="CT84" s="303"/>
      <c r="CU84" s="303"/>
      <c r="CV84" s="303"/>
      <c r="CW84" s="303"/>
      <c r="CX84" s="303"/>
      <c r="CY84" s="303"/>
      <c r="CZ84" s="303"/>
      <c r="DA84" s="303"/>
      <c r="DB84" s="303"/>
      <c r="DC84" s="303"/>
      <c r="DD84" s="303"/>
      <c r="DE84" s="303"/>
      <c r="DF84" s="303"/>
      <c r="DG84" s="303"/>
      <c r="DH84" s="303"/>
      <c r="DI84" s="303"/>
      <c r="DJ84" s="303"/>
      <c r="DK84" s="303"/>
      <c r="DL84" s="303"/>
      <c r="DM84" s="303"/>
      <c r="DN84" s="303"/>
      <c r="DO84" s="303"/>
      <c r="DP84" s="303"/>
      <c r="DQ84" s="303"/>
      <c r="DR84" s="303"/>
      <c r="DS84" s="303"/>
      <c r="DT84" s="303"/>
      <c r="DU84" s="303"/>
      <c r="DV84" s="303"/>
      <c r="DW84" s="303"/>
      <c r="DX84" s="303"/>
      <c r="DY84" s="303"/>
      <c r="DZ84" s="303"/>
      <c r="EA84" s="303"/>
      <c r="EB84" s="303"/>
      <c r="EC84" s="303"/>
      <c r="ED84" s="303"/>
      <c r="EE84" s="303"/>
      <c r="EF84" s="303"/>
      <c r="EG84" s="303"/>
      <c r="EH84" s="303"/>
      <c r="EI84" s="303"/>
      <c r="EJ84" s="303"/>
      <c r="EK84" s="303"/>
      <c r="EL84" s="303"/>
      <c r="EM84" s="303"/>
      <c r="EN84" s="303"/>
      <c r="EO84" s="303"/>
      <c r="EP84" s="303"/>
      <c r="EQ84" s="303"/>
      <c r="ER84" s="303"/>
      <c r="ES84" s="303"/>
      <c r="ET84" s="303"/>
      <c r="EU84" s="303"/>
      <c r="EV84" s="303"/>
      <c r="EW84" s="303"/>
      <c r="EX84" s="303"/>
      <c r="EY84" s="303"/>
      <c r="EZ84" s="303"/>
      <c r="FA84" s="303"/>
      <c r="FB84" s="303"/>
      <c r="FC84" s="303"/>
      <c r="FD84" s="303"/>
      <c r="FE84" s="303"/>
      <c r="FF84" s="303"/>
      <c r="FG84" s="303"/>
      <c r="FH84" s="303"/>
      <c r="FI84" s="303"/>
      <c r="FJ84" s="303"/>
      <c r="FK84" s="303"/>
      <c r="FL84" s="303"/>
    </row>
    <row r="85" spans="1:168" s="302" customFormat="1" ht="18" customHeight="1">
      <c r="A85" s="299" t="s">
        <v>251</v>
      </c>
      <c r="B85" s="304">
        <v>1450000</v>
      </c>
      <c r="C85" s="301">
        <v>1.4635489700045117E-2</v>
      </c>
      <c r="E85" s="287"/>
      <c r="F85" s="287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  <c r="X85" s="303"/>
      <c r="Y85" s="303"/>
      <c r="Z85" s="303"/>
      <c r="AA85" s="303"/>
      <c r="AB85" s="303"/>
      <c r="AC85" s="303"/>
      <c r="AD85" s="303"/>
      <c r="AE85" s="303"/>
      <c r="AF85" s="303"/>
      <c r="AG85" s="303"/>
      <c r="AH85" s="303"/>
      <c r="AI85" s="303"/>
      <c r="AJ85" s="303"/>
      <c r="AK85" s="303"/>
      <c r="AL85" s="303"/>
      <c r="AM85" s="303"/>
      <c r="AN85" s="303"/>
      <c r="AO85" s="303"/>
      <c r="AP85" s="303"/>
      <c r="AQ85" s="303"/>
      <c r="AR85" s="303"/>
      <c r="AS85" s="303"/>
      <c r="AT85" s="303"/>
      <c r="AU85" s="303"/>
      <c r="AV85" s="303"/>
      <c r="AW85" s="303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3"/>
      <c r="BJ85" s="303"/>
      <c r="BK85" s="303"/>
      <c r="BL85" s="303"/>
      <c r="BM85" s="303"/>
      <c r="BN85" s="303"/>
      <c r="BO85" s="303"/>
      <c r="BP85" s="303"/>
      <c r="BQ85" s="303"/>
      <c r="BR85" s="303"/>
      <c r="BS85" s="303"/>
      <c r="BT85" s="303"/>
      <c r="BU85" s="303"/>
      <c r="BV85" s="303"/>
      <c r="BW85" s="303"/>
      <c r="BX85" s="303"/>
      <c r="BY85" s="303"/>
      <c r="BZ85" s="303"/>
      <c r="CA85" s="303"/>
      <c r="CB85" s="303"/>
      <c r="CC85" s="303"/>
      <c r="CD85" s="303"/>
      <c r="CE85" s="303"/>
      <c r="CF85" s="303"/>
      <c r="CG85" s="303"/>
      <c r="CH85" s="303"/>
      <c r="CI85" s="303"/>
      <c r="CJ85" s="303"/>
      <c r="CK85" s="303"/>
      <c r="CL85" s="303"/>
      <c r="CM85" s="303"/>
      <c r="CN85" s="303"/>
      <c r="CO85" s="303"/>
      <c r="CP85" s="303"/>
      <c r="CQ85" s="303"/>
      <c r="CR85" s="303"/>
      <c r="CS85" s="303"/>
      <c r="CT85" s="303"/>
      <c r="CU85" s="303"/>
      <c r="CV85" s="303"/>
      <c r="CW85" s="303"/>
      <c r="CX85" s="303"/>
      <c r="CY85" s="303"/>
      <c r="CZ85" s="303"/>
      <c r="DA85" s="303"/>
      <c r="DB85" s="303"/>
      <c r="DC85" s="303"/>
      <c r="DD85" s="303"/>
      <c r="DE85" s="303"/>
      <c r="DF85" s="303"/>
      <c r="DG85" s="303"/>
      <c r="DH85" s="303"/>
      <c r="DI85" s="303"/>
      <c r="DJ85" s="303"/>
      <c r="DK85" s="303"/>
      <c r="DL85" s="303"/>
      <c r="DM85" s="303"/>
      <c r="DN85" s="303"/>
      <c r="DO85" s="303"/>
      <c r="DP85" s="303"/>
      <c r="DQ85" s="303"/>
      <c r="DR85" s="303"/>
      <c r="DS85" s="303"/>
      <c r="DT85" s="303"/>
      <c r="DU85" s="303"/>
      <c r="DV85" s="303"/>
      <c r="DW85" s="303"/>
      <c r="DX85" s="303"/>
      <c r="DY85" s="303"/>
      <c r="DZ85" s="303"/>
      <c r="EA85" s="303"/>
      <c r="EB85" s="303"/>
      <c r="EC85" s="303"/>
      <c r="ED85" s="303"/>
      <c r="EE85" s="303"/>
      <c r="EF85" s="303"/>
      <c r="EG85" s="303"/>
      <c r="EH85" s="303"/>
      <c r="EI85" s="303"/>
      <c r="EJ85" s="303"/>
      <c r="EK85" s="303"/>
      <c r="EL85" s="303"/>
      <c r="EM85" s="303"/>
      <c r="EN85" s="303"/>
      <c r="EO85" s="303"/>
      <c r="EP85" s="303"/>
      <c r="EQ85" s="303"/>
      <c r="ER85" s="303"/>
      <c r="ES85" s="303"/>
      <c r="ET85" s="303"/>
      <c r="EU85" s="303"/>
      <c r="EV85" s="303"/>
      <c r="EW85" s="303"/>
      <c r="EX85" s="303"/>
      <c r="EY85" s="303"/>
      <c r="EZ85" s="303"/>
      <c r="FA85" s="303"/>
      <c r="FB85" s="303"/>
      <c r="FC85" s="303"/>
      <c r="FD85" s="303"/>
      <c r="FE85" s="303"/>
      <c r="FF85" s="303"/>
      <c r="FG85" s="303"/>
      <c r="FH85" s="303"/>
      <c r="FI85" s="303"/>
      <c r="FJ85" s="303"/>
      <c r="FK85" s="303"/>
      <c r="FL85" s="303"/>
    </row>
    <row r="86" spans="1:168" s="302" customFormat="1" ht="18" customHeight="1">
      <c r="A86" s="299" t="s">
        <v>252</v>
      </c>
      <c r="B86" s="304">
        <v>1931401.26</v>
      </c>
      <c r="C86" s="301">
        <v>1.9494484998195973E-2</v>
      </c>
      <c r="E86" s="287"/>
      <c r="F86" s="287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  <c r="X86" s="303"/>
      <c r="Y86" s="303"/>
      <c r="Z86" s="303"/>
      <c r="AA86" s="303"/>
      <c r="AB86" s="303"/>
      <c r="AC86" s="303"/>
      <c r="AD86" s="303"/>
      <c r="AE86" s="303"/>
      <c r="AF86" s="303"/>
      <c r="AG86" s="303"/>
      <c r="AH86" s="303"/>
      <c r="AI86" s="303"/>
      <c r="AJ86" s="303"/>
      <c r="AK86" s="303"/>
      <c r="AL86" s="303"/>
      <c r="AM86" s="303"/>
      <c r="AN86" s="303"/>
      <c r="AO86" s="303"/>
      <c r="AP86" s="303"/>
      <c r="AQ86" s="303"/>
      <c r="AR86" s="303"/>
      <c r="AS86" s="303"/>
      <c r="AT86" s="303"/>
      <c r="AU86" s="303"/>
      <c r="AV86" s="303"/>
      <c r="AW86" s="303"/>
      <c r="AX86" s="303"/>
      <c r="AY86" s="303"/>
      <c r="AZ86" s="303"/>
      <c r="BA86" s="303"/>
      <c r="BB86" s="303"/>
      <c r="BC86" s="303"/>
      <c r="BD86" s="303"/>
      <c r="BE86" s="303"/>
      <c r="BF86" s="303"/>
      <c r="BG86" s="303"/>
      <c r="BH86" s="303"/>
      <c r="BI86" s="303"/>
      <c r="BJ86" s="303"/>
      <c r="BK86" s="303"/>
      <c r="BL86" s="303"/>
      <c r="BM86" s="303"/>
      <c r="BN86" s="303"/>
      <c r="BO86" s="303"/>
      <c r="BP86" s="303"/>
      <c r="BQ86" s="303"/>
      <c r="BR86" s="303"/>
      <c r="BS86" s="303"/>
      <c r="BT86" s="303"/>
      <c r="BU86" s="303"/>
      <c r="BV86" s="303"/>
      <c r="BW86" s="303"/>
      <c r="BX86" s="303"/>
      <c r="BY86" s="303"/>
      <c r="BZ86" s="303"/>
      <c r="CA86" s="303"/>
      <c r="CB86" s="303"/>
      <c r="CC86" s="303"/>
      <c r="CD86" s="303"/>
      <c r="CE86" s="303"/>
      <c r="CF86" s="303"/>
      <c r="CG86" s="303"/>
      <c r="CH86" s="303"/>
      <c r="CI86" s="303"/>
      <c r="CJ86" s="303"/>
      <c r="CK86" s="303"/>
      <c r="CL86" s="303"/>
      <c r="CM86" s="303"/>
      <c r="CN86" s="303"/>
      <c r="CO86" s="303"/>
      <c r="CP86" s="303"/>
      <c r="CQ86" s="303"/>
      <c r="CR86" s="303"/>
      <c r="CS86" s="303"/>
      <c r="CT86" s="303"/>
      <c r="CU86" s="303"/>
      <c r="CV86" s="303"/>
      <c r="CW86" s="303"/>
      <c r="CX86" s="303"/>
      <c r="CY86" s="303"/>
      <c r="CZ86" s="303"/>
      <c r="DA86" s="303"/>
      <c r="DB86" s="303"/>
      <c r="DC86" s="303"/>
      <c r="DD86" s="303"/>
      <c r="DE86" s="303"/>
      <c r="DF86" s="303"/>
      <c r="DG86" s="303"/>
      <c r="DH86" s="303"/>
      <c r="DI86" s="303"/>
      <c r="DJ86" s="303"/>
      <c r="DK86" s="303"/>
      <c r="DL86" s="303"/>
      <c r="DM86" s="303"/>
      <c r="DN86" s="303"/>
      <c r="DO86" s="303"/>
      <c r="DP86" s="303"/>
      <c r="DQ86" s="303"/>
      <c r="DR86" s="303"/>
      <c r="DS86" s="303"/>
      <c r="DT86" s="303"/>
      <c r="DU86" s="303"/>
      <c r="DV86" s="303"/>
      <c r="DW86" s="303"/>
      <c r="DX86" s="303"/>
      <c r="DY86" s="303"/>
      <c r="DZ86" s="303"/>
      <c r="EA86" s="303"/>
      <c r="EB86" s="303"/>
      <c r="EC86" s="303"/>
      <c r="ED86" s="303"/>
      <c r="EE86" s="303"/>
      <c r="EF86" s="303"/>
      <c r="EG86" s="303"/>
      <c r="EH86" s="303"/>
      <c r="EI86" s="303"/>
      <c r="EJ86" s="303"/>
      <c r="EK86" s="303"/>
      <c r="EL86" s="303"/>
      <c r="EM86" s="303"/>
      <c r="EN86" s="303"/>
      <c r="EO86" s="303"/>
      <c r="EP86" s="303"/>
      <c r="EQ86" s="303"/>
      <c r="ER86" s="303"/>
      <c r="ES86" s="303"/>
      <c r="ET86" s="303"/>
      <c r="EU86" s="303"/>
      <c r="EV86" s="303"/>
      <c r="EW86" s="303"/>
      <c r="EX86" s="303"/>
      <c r="EY86" s="303"/>
      <c r="EZ86" s="303"/>
      <c r="FA86" s="303"/>
      <c r="FB86" s="303"/>
      <c r="FC86" s="303"/>
      <c r="FD86" s="303"/>
      <c r="FE86" s="303"/>
      <c r="FF86" s="303"/>
      <c r="FG86" s="303"/>
      <c r="FH86" s="303"/>
      <c r="FI86" s="303"/>
      <c r="FJ86" s="303"/>
      <c r="FK86" s="303"/>
      <c r="FL86" s="303"/>
    </row>
    <row r="87" spans="1:168" s="302" customFormat="1" ht="18" customHeight="1">
      <c r="A87" s="299" t="s">
        <v>253</v>
      </c>
      <c r="B87" s="304">
        <v>271217615.49000001</v>
      </c>
      <c r="C87" s="301">
        <v>2.7375190468790978</v>
      </c>
      <c r="E87" s="287"/>
      <c r="F87" s="287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  <c r="X87" s="303"/>
      <c r="Y87" s="303"/>
      <c r="Z87" s="303"/>
      <c r="AA87" s="303"/>
      <c r="AB87" s="303"/>
      <c r="AC87" s="303"/>
      <c r="AD87" s="303"/>
      <c r="AE87" s="303"/>
      <c r="AF87" s="303"/>
      <c r="AG87" s="303"/>
      <c r="AH87" s="303"/>
      <c r="AI87" s="303"/>
      <c r="AJ87" s="303"/>
      <c r="AK87" s="303"/>
      <c r="AL87" s="303"/>
      <c r="AM87" s="303"/>
      <c r="AN87" s="303"/>
      <c r="AO87" s="303"/>
      <c r="AP87" s="303"/>
      <c r="AQ87" s="303"/>
      <c r="AR87" s="303"/>
      <c r="AS87" s="303"/>
      <c r="AT87" s="303"/>
      <c r="AU87" s="303"/>
      <c r="AV87" s="303"/>
      <c r="AW87" s="303"/>
      <c r="AX87" s="303"/>
      <c r="AY87" s="303"/>
      <c r="AZ87" s="303"/>
      <c r="BA87" s="303"/>
      <c r="BB87" s="303"/>
      <c r="BC87" s="303"/>
      <c r="BD87" s="303"/>
      <c r="BE87" s="303"/>
      <c r="BF87" s="303"/>
      <c r="BG87" s="303"/>
      <c r="BH87" s="303"/>
      <c r="BI87" s="303"/>
      <c r="BJ87" s="303"/>
      <c r="BK87" s="303"/>
      <c r="BL87" s="303"/>
      <c r="BM87" s="303"/>
      <c r="BN87" s="303"/>
      <c r="BO87" s="303"/>
      <c r="BP87" s="303"/>
      <c r="BQ87" s="303"/>
      <c r="BR87" s="303"/>
      <c r="BS87" s="303"/>
      <c r="BT87" s="303"/>
      <c r="BU87" s="303"/>
      <c r="BV87" s="303"/>
      <c r="BW87" s="303"/>
      <c r="BX87" s="303"/>
      <c r="BY87" s="303"/>
      <c r="BZ87" s="303"/>
      <c r="CA87" s="303"/>
      <c r="CB87" s="303"/>
      <c r="CC87" s="303"/>
      <c r="CD87" s="303"/>
      <c r="CE87" s="303"/>
      <c r="CF87" s="303"/>
      <c r="CG87" s="303"/>
      <c r="CH87" s="303"/>
      <c r="CI87" s="303"/>
      <c r="CJ87" s="303"/>
      <c r="CK87" s="303"/>
      <c r="CL87" s="303"/>
      <c r="CM87" s="303"/>
      <c r="CN87" s="303"/>
      <c r="CO87" s="303"/>
      <c r="CP87" s="303"/>
      <c r="CQ87" s="303"/>
      <c r="CR87" s="303"/>
      <c r="CS87" s="303"/>
      <c r="CT87" s="303"/>
      <c r="CU87" s="303"/>
      <c r="CV87" s="303"/>
      <c r="CW87" s="303"/>
      <c r="CX87" s="303"/>
      <c r="CY87" s="303"/>
      <c r="CZ87" s="303"/>
      <c r="DA87" s="303"/>
      <c r="DB87" s="303"/>
      <c r="DC87" s="303"/>
      <c r="DD87" s="303"/>
      <c r="DE87" s="303"/>
      <c r="DF87" s="303"/>
      <c r="DG87" s="303"/>
      <c r="DH87" s="303"/>
      <c r="DI87" s="303"/>
      <c r="DJ87" s="303"/>
      <c r="DK87" s="303"/>
      <c r="DL87" s="303"/>
      <c r="DM87" s="303"/>
      <c r="DN87" s="303"/>
      <c r="DO87" s="303"/>
      <c r="DP87" s="303"/>
      <c r="DQ87" s="303"/>
      <c r="DR87" s="303"/>
      <c r="DS87" s="303"/>
      <c r="DT87" s="303"/>
      <c r="DU87" s="303"/>
      <c r="DV87" s="303"/>
      <c r="DW87" s="303"/>
      <c r="DX87" s="303"/>
      <c r="DY87" s="303"/>
      <c r="DZ87" s="303"/>
      <c r="EA87" s="303"/>
      <c r="EB87" s="303"/>
      <c r="EC87" s="303"/>
      <c r="ED87" s="303"/>
      <c r="EE87" s="303"/>
      <c r="EF87" s="303"/>
      <c r="EG87" s="303"/>
      <c r="EH87" s="303"/>
      <c r="EI87" s="303"/>
      <c r="EJ87" s="303"/>
      <c r="EK87" s="303"/>
      <c r="EL87" s="303"/>
      <c r="EM87" s="303"/>
      <c r="EN87" s="303"/>
      <c r="EO87" s="303"/>
      <c r="EP87" s="303"/>
      <c r="EQ87" s="303"/>
      <c r="ER87" s="303"/>
      <c r="ES87" s="303"/>
      <c r="ET87" s="303"/>
      <c r="EU87" s="303"/>
      <c r="EV87" s="303"/>
      <c r="EW87" s="303"/>
      <c r="EX87" s="303"/>
      <c r="EY87" s="303"/>
      <c r="EZ87" s="303"/>
      <c r="FA87" s="303"/>
      <c r="FB87" s="303"/>
      <c r="FC87" s="303"/>
      <c r="FD87" s="303"/>
      <c r="FE87" s="303"/>
      <c r="FF87" s="303"/>
      <c r="FG87" s="303"/>
      <c r="FH87" s="303"/>
      <c r="FI87" s="303"/>
      <c r="FJ87" s="303"/>
      <c r="FK87" s="303"/>
      <c r="FL87" s="303"/>
    </row>
    <row r="88" spans="1:168" s="302" customFormat="1" ht="18" customHeight="1">
      <c r="A88" s="299" t="s">
        <v>254</v>
      </c>
      <c r="B88" s="304">
        <v>23387401.620000001</v>
      </c>
      <c r="C88" s="301">
        <v>0.23605936242781275</v>
      </c>
      <c r="E88" s="287"/>
      <c r="F88" s="287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  <c r="X88" s="303"/>
      <c r="Y88" s="303"/>
      <c r="Z88" s="303"/>
      <c r="AA88" s="303"/>
      <c r="AB88" s="303"/>
      <c r="AC88" s="303"/>
      <c r="AD88" s="303"/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3"/>
      <c r="AS88" s="303"/>
      <c r="AT88" s="303"/>
      <c r="AU88" s="303"/>
      <c r="AV88" s="303"/>
      <c r="AW88" s="303"/>
      <c r="AX88" s="303"/>
      <c r="AY88" s="303"/>
      <c r="AZ88" s="303"/>
      <c r="BA88" s="303"/>
      <c r="BB88" s="303"/>
      <c r="BC88" s="303"/>
      <c r="BD88" s="303"/>
      <c r="BE88" s="303"/>
      <c r="BF88" s="303"/>
      <c r="BG88" s="303"/>
      <c r="BH88" s="303"/>
      <c r="BI88" s="303"/>
      <c r="BJ88" s="303"/>
      <c r="BK88" s="303"/>
      <c r="BL88" s="303"/>
      <c r="BM88" s="303"/>
      <c r="BN88" s="303"/>
      <c r="BO88" s="303"/>
      <c r="BP88" s="303"/>
      <c r="BQ88" s="303"/>
      <c r="BR88" s="303"/>
      <c r="BS88" s="303"/>
      <c r="BT88" s="303"/>
      <c r="BU88" s="303"/>
      <c r="BV88" s="303"/>
      <c r="BW88" s="303"/>
      <c r="BX88" s="303"/>
      <c r="BY88" s="303"/>
      <c r="BZ88" s="303"/>
      <c r="CA88" s="303"/>
      <c r="CB88" s="303"/>
      <c r="CC88" s="303"/>
      <c r="CD88" s="303"/>
      <c r="CE88" s="303"/>
      <c r="CF88" s="303"/>
      <c r="CG88" s="303"/>
      <c r="CH88" s="303"/>
      <c r="CI88" s="303"/>
      <c r="CJ88" s="303"/>
      <c r="CK88" s="303"/>
      <c r="CL88" s="303"/>
      <c r="CM88" s="303"/>
      <c r="CN88" s="303"/>
      <c r="CO88" s="303"/>
      <c r="CP88" s="303"/>
      <c r="CQ88" s="303"/>
      <c r="CR88" s="303"/>
      <c r="CS88" s="303"/>
      <c r="CT88" s="303"/>
      <c r="CU88" s="303"/>
      <c r="CV88" s="303"/>
      <c r="CW88" s="303"/>
      <c r="CX88" s="303"/>
      <c r="CY88" s="303"/>
      <c r="CZ88" s="303"/>
      <c r="DA88" s="303"/>
      <c r="DB88" s="303"/>
      <c r="DC88" s="303"/>
      <c r="DD88" s="303"/>
      <c r="DE88" s="303"/>
      <c r="DF88" s="303"/>
      <c r="DG88" s="303"/>
      <c r="DH88" s="303"/>
      <c r="DI88" s="303"/>
      <c r="DJ88" s="303"/>
      <c r="DK88" s="303"/>
      <c r="DL88" s="303"/>
      <c r="DM88" s="303"/>
      <c r="DN88" s="303"/>
      <c r="DO88" s="303"/>
      <c r="DP88" s="303"/>
      <c r="DQ88" s="303"/>
      <c r="DR88" s="303"/>
      <c r="DS88" s="303"/>
      <c r="DT88" s="303"/>
      <c r="DU88" s="303"/>
      <c r="DV88" s="303"/>
      <c r="DW88" s="303"/>
      <c r="DX88" s="303"/>
      <c r="DY88" s="303"/>
      <c r="DZ88" s="303"/>
      <c r="EA88" s="303"/>
      <c r="EB88" s="303"/>
      <c r="EC88" s="303"/>
      <c r="ED88" s="303"/>
      <c r="EE88" s="303"/>
      <c r="EF88" s="303"/>
      <c r="EG88" s="303"/>
      <c r="EH88" s="303"/>
      <c r="EI88" s="303"/>
      <c r="EJ88" s="303"/>
      <c r="EK88" s="303"/>
      <c r="EL88" s="303"/>
      <c r="EM88" s="303"/>
      <c r="EN88" s="303"/>
      <c r="EO88" s="303"/>
      <c r="EP88" s="303"/>
      <c r="EQ88" s="303"/>
      <c r="ER88" s="303"/>
      <c r="ES88" s="303"/>
      <c r="ET88" s="303"/>
      <c r="EU88" s="303"/>
      <c r="EV88" s="303"/>
      <c r="EW88" s="303"/>
      <c r="EX88" s="303"/>
      <c r="EY88" s="303"/>
      <c r="EZ88" s="303"/>
      <c r="FA88" s="303"/>
      <c r="FB88" s="303"/>
      <c r="FC88" s="303"/>
      <c r="FD88" s="303"/>
      <c r="FE88" s="303"/>
      <c r="FF88" s="303"/>
      <c r="FG88" s="303"/>
      <c r="FH88" s="303"/>
      <c r="FI88" s="303"/>
      <c r="FJ88" s="303"/>
      <c r="FK88" s="303"/>
      <c r="FL88" s="303"/>
    </row>
    <row r="89" spans="1:168" s="302" customFormat="1" ht="18" customHeight="1">
      <c r="A89" s="299" t="s">
        <v>255</v>
      </c>
      <c r="B89" s="304">
        <v>8636143.2799999993</v>
      </c>
      <c r="C89" s="301">
        <v>8.7168404153485396E-2</v>
      </c>
      <c r="E89" s="287"/>
      <c r="F89" s="287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  <c r="X89" s="303"/>
      <c r="Y89" s="303"/>
      <c r="Z89" s="303"/>
      <c r="AA89" s="303"/>
      <c r="AB89" s="303"/>
      <c r="AC89" s="303"/>
      <c r="AD89" s="303"/>
      <c r="AE89" s="303"/>
      <c r="AF89" s="303"/>
      <c r="AG89" s="303"/>
      <c r="AH89" s="303"/>
      <c r="AI89" s="303"/>
      <c r="AJ89" s="303"/>
      <c r="AK89" s="303"/>
      <c r="AL89" s="303"/>
      <c r="AM89" s="303"/>
      <c r="AN89" s="303"/>
      <c r="AO89" s="303"/>
      <c r="AP89" s="303"/>
      <c r="AQ89" s="303"/>
      <c r="AR89" s="303"/>
      <c r="AS89" s="303"/>
      <c r="AT89" s="303"/>
      <c r="AU89" s="303"/>
      <c r="AV89" s="303"/>
      <c r="AW89" s="303"/>
      <c r="AX89" s="303"/>
      <c r="AY89" s="303"/>
      <c r="AZ89" s="303"/>
      <c r="BA89" s="303"/>
      <c r="BB89" s="303"/>
      <c r="BC89" s="303"/>
      <c r="BD89" s="303"/>
      <c r="BE89" s="303"/>
      <c r="BF89" s="303"/>
      <c r="BG89" s="303"/>
      <c r="BH89" s="303"/>
      <c r="BI89" s="303"/>
      <c r="BJ89" s="303"/>
      <c r="BK89" s="303"/>
      <c r="BL89" s="303"/>
      <c r="BM89" s="303"/>
      <c r="BN89" s="303"/>
      <c r="BO89" s="303"/>
      <c r="BP89" s="303"/>
      <c r="BQ89" s="303"/>
      <c r="BR89" s="303"/>
      <c r="BS89" s="303"/>
      <c r="BT89" s="303"/>
      <c r="BU89" s="303"/>
      <c r="BV89" s="303"/>
      <c r="BW89" s="303"/>
      <c r="BX89" s="303"/>
      <c r="BY89" s="303"/>
      <c r="BZ89" s="303"/>
      <c r="CA89" s="303"/>
      <c r="CB89" s="303"/>
      <c r="CC89" s="303"/>
      <c r="CD89" s="303"/>
      <c r="CE89" s="303"/>
      <c r="CF89" s="303"/>
      <c r="CG89" s="303"/>
      <c r="CH89" s="303"/>
      <c r="CI89" s="303"/>
      <c r="CJ89" s="303"/>
      <c r="CK89" s="303"/>
      <c r="CL89" s="303"/>
      <c r="CM89" s="303"/>
      <c r="CN89" s="303"/>
      <c r="CO89" s="303"/>
      <c r="CP89" s="303"/>
      <c r="CQ89" s="303"/>
      <c r="CR89" s="303"/>
      <c r="CS89" s="303"/>
      <c r="CT89" s="303"/>
      <c r="CU89" s="303"/>
      <c r="CV89" s="303"/>
      <c r="CW89" s="303"/>
      <c r="CX89" s="303"/>
      <c r="CY89" s="303"/>
      <c r="CZ89" s="303"/>
      <c r="DA89" s="303"/>
      <c r="DB89" s="303"/>
      <c r="DC89" s="303"/>
      <c r="DD89" s="303"/>
      <c r="DE89" s="303"/>
      <c r="DF89" s="303"/>
      <c r="DG89" s="303"/>
      <c r="DH89" s="303"/>
      <c r="DI89" s="303"/>
      <c r="DJ89" s="303"/>
      <c r="DK89" s="303"/>
      <c r="DL89" s="303"/>
      <c r="DM89" s="303"/>
      <c r="DN89" s="303"/>
      <c r="DO89" s="303"/>
      <c r="DP89" s="303"/>
      <c r="DQ89" s="303"/>
      <c r="DR89" s="303"/>
      <c r="DS89" s="303"/>
      <c r="DT89" s="303"/>
      <c r="DU89" s="303"/>
      <c r="DV89" s="303"/>
      <c r="DW89" s="303"/>
      <c r="DX89" s="303"/>
      <c r="DY89" s="303"/>
      <c r="DZ89" s="303"/>
      <c r="EA89" s="303"/>
      <c r="EB89" s="303"/>
      <c r="EC89" s="303"/>
      <c r="ED89" s="303"/>
      <c r="EE89" s="303"/>
      <c r="EF89" s="303"/>
      <c r="EG89" s="303"/>
      <c r="EH89" s="303"/>
      <c r="EI89" s="303"/>
      <c r="EJ89" s="303"/>
      <c r="EK89" s="303"/>
      <c r="EL89" s="303"/>
      <c r="EM89" s="303"/>
      <c r="EN89" s="303"/>
      <c r="EO89" s="303"/>
      <c r="EP89" s="303"/>
      <c r="EQ89" s="303"/>
      <c r="ER89" s="303"/>
      <c r="ES89" s="303"/>
      <c r="ET89" s="303"/>
      <c r="EU89" s="303"/>
      <c r="EV89" s="303"/>
      <c r="EW89" s="303"/>
      <c r="EX89" s="303"/>
      <c r="EY89" s="303"/>
      <c r="EZ89" s="303"/>
      <c r="FA89" s="303"/>
      <c r="FB89" s="303"/>
      <c r="FC89" s="303"/>
      <c r="FD89" s="303"/>
      <c r="FE89" s="303"/>
      <c r="FF89" s="303"/>
      <c r="FG89" s="303"/>
      <c r="FH89" s="303"/>
      <c r="FI89" s="303"/>
      <c r="FJ89" s="303"/>
      <c r="FK89" s="303"/>
      <c r="FL89" s="303"/>
    </row>
    <row r="90" spans="1:168" s="302" customFormat="1" ht="18" customHeight="1">
      <c r="A90" s="299" t="s">
        <v>256</v>
      </c>
      <c r="B90" s="304">
        <v>1344759.05</v>
      </c>
      <c r="C90" s="301">
        <v>1.35732463622879E-2</v>
      </c>
      <c r="E90" s="287"/>
      <c r="F90" s="287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303"/>
      <c r="AK90" s="303"/>
      <c r="AL90" s="303"/>
      <c r="AM90" s="303"/>
      <c r="AN90" s="303"/>
      <c r="AO90" s="303"/>
      <c r="AP90" s="303"/>
      <c r="AQ90" s="303"/>
      <c r="AR90" s="303"/>
      <c r="AS90" s="303"/>
      <c r="AT90" s="303"/>
      <c r="AU90" s="303"/>
      <c r="AV90" s="303"/>
      <c r="AW90" s="303"/>
      <c r="AX90" s="303"/>
      <c r="AY90" s="303"/>
      <c r="AZ90" s="303"/>
      <c r="BA90" s="303"/>
      <c r="BB90" s="303"/>
      <c r="BC90" s="303"/>
      <c r="BD90" s="303"/>
      <c r="BE90" s="303"/>
      <c r="BF90" s="303"/>
      <c r="BG90" s="303"/>
      <c r="BH90" s="303"/>
      <c r="BI90" s="303"/>
      <c r="BJ90" s="303"/>
      <c r="BK90" s="303"/>
      <c r="BL90" s="303"/>
      <c r="BM90" s="303"/>
      <c r="BN90" s="303"/>
      <c r="BO90" s="303"/>
      <c r="BP90" s="303"/>
      <c r="BQ90" s="303"/>
      <c r="BR90" s="303"/>
      <c r="BS90" s="303"/>
      <c r="BT90" s="303"/>
      <c r="BU90" s="303"/>
      <c r="BV90" s="303"/>
      <c r="BW90" s="303"/>
      <c r="BX90" s="303"/>
      <c r="BY90" s="303"/>
      <c r="BZ90" s="303"/>
      <c r="CA90" s="303"/>
      <c r="CB90" s="303"/>
      <c r="CC90" s="303"/>
      <c r="CD90" s="303"/>
      <c r="CE90" s="303"/>
      <c r="CF90" s="303"/>
      <c r="CG90" s="303"/>
      <c r="CH90" s="303"/>
      <c r="CI90" s="303"/>
      <c r="CJ90" s="303"/>
      <c r="CK90" s="303"/>
      <c r="CL90" s="303"/>
      <c r="CM90" s="303"/>
      <c r="CN90" s="303"/>
      <c r="CO90" s="303"/>
      <c r="CP90" s="303"/>
      <c r="CQ90" s="303"/>
      <c r="CR90" s="303"/>
      <c r="CS90" s="303"/>
      <c r="CT90" s="303"/>
      <c r="CU90" s="303"/>
      <c r="CV90" s="303"/>
      <c r="CW90" s="303"/>
      <c r="CX90" s="303"/>
      <c r="CY90" s="303"/>
      <c r="CZ90" s="303"/>
      <c r="DA90" s="303"/>
      <c r="DB90" s="303"/>
      <c r="DC90" s="303"/>
      <c r="DD90" s="303"/>
      <c r="DE90" s="303"/>
      <c r="DF90" s="303"/>
      <c r="DG90" s="303"/>
      <c r="DH90" s="303"/>
      <c r="DI90" s="303"/>
      <c r="DJ90" s="303"/>
      <c r="DK90" s="303"/>
      <c r="DL90" s="303"/>
      <c r="DM90" s="303"/>
      <c r="DN90" s="303"/>
      <c r="DO90" s="303"/>
      <c r="DP90" s="303"/>
      <c r="DQ90" s="303"/>
      <c r="DR90" s="303"/>
      <c r="DS90" s="303"/>
      <c r="DT90" s="303"/>
      <c r="DU90" s="303"/>
      <c r="DV90" s="303"/>
      <c r="DW90" s="303"/>
      <c r="DX90" s="303"/>
      <c r="DY90" s="303"/>
      <c r="DZ90" s="303"/>
      <c r="EA90" s="303"/>
      <c r="EB90" s="303"/>
      <c r="EC90" s="303"/>
      <c r="ED90" s="303"/>
      <c r="EE90" s="303"/>
      <c r="EF90" s="303"/>
      <c r="EG90" s="303"/>
      <c r="EH90" s="303"/>
      <c r="EI90" s="303"/>
      <c r="EJ90" s="303"/>
      <c r="EK90" s="303"/>
      <c r="EL90" s="303"/>
      <c r="EM90" s="303"/>
      <c r="EN90" s="303"/>
      <c r="EO90" s="303"/>
      <c r="EP90" s="303"/>
      <c r="EQ90" s="303"/>
      <c r="ER90" s="303"/>
      <c r="ES90" s="303"/>
      <c r="ET90" s="303"/>
      <c r="EU90" s="303"/>
      <c r="EV90" s="303"/>
      <c r="EW90" s="303"/>
      <c r="EX90" s="303"/>
      <c r="EY90" s="303"/>
      <c r="EZ90" s="303"/>
      <c r="FA90" s="303"/>
      <c r="FB90" s="303"/>
      <c r="FC90" s="303"/>
      <c r="FD90" s="303"/>
      <c r="FE90" s="303"/>
      <c r="FF90" s="303"/>
      <c r="FG90" s="303"/>
      <c r="FH90" s="303"/>
      <c r="FI90" s="303"/>
      <c r="FJ90" s="303"/>
      <c r="FK90" s="303"/>
      <c r="FL90" s="303"/>
    </row>
    <row r="91" spans="1:168" s="302" customFormat="1" ht="18" customHeight="1">
      <c r="A91" s="299" t="s">
        <v>257</v>
      </c>
      <c r="B91" s="304">
        <v>17874091</v>
      </c>
      <c r="C91" s="301">
        <v>0.18041108601942699</v>
      </c>
      <c r="E91" s="287"/>
      <c r="F91" s="287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  <c r="X91" s="303"/>
      <c r="Y91" s="303"/>
      <c r="Z91" s="303"/>
      <c r="AA91" s="303"/>
      <c r="AB91" s="303"/>
      <c r="AC91" s="303"/>
      <c r="AD91" s="303"/>
      <c r="AE91" s="303"/>
      <c r="AF91" s="303"/>
      <c r="AG91" s="303"/>
      <c r="AH91" s="303"/>
      <c r="AI91" s="303"/>
      <c r="AJ91" s="303"/>
      <c r="AK91" s="303"/>
      <c r="AL91" s="303"/>
      <c r="AM91" s="303"/>
      <c r="AN91" s="303"/>
      <c r="AO91" s="303"/>
      <c r="AP91" s="303"/>
      <c r="AQ91" s="303"/>
      <c r="AR91" s="303"/>
      <c r="AS91" s="303"/>
      <c r="AT91" s="303"/>
      <c r="AU91" s="303"/>
      <c r="AV91" s="303"/>
      <c r="AW91" s="303"/>
      <c r="AX91" s="303"/>
      <c r="AY91" s="303"/>
      <c r="AZ91" s="303"/>
      <c r="BA91" s="303"/>
      <c r="BB91" s="303"/>
      <c r="BC91" s="303"/>
      <c r="BD91" s="303"/>
      <c r="BE91" s="303"/>
      <c r="BF91" s="303"/>
      <c r="BG91" s="303"/>
      <c r="BH91" s="303"/>
      <c r="BI91" s="303"/>
      <c r="BJ91" s="303"/>
      <c r="BK91" s="303"/>
      <c r="BL91" s="303"/>
      <c r="BM91" s="303"/>
      <c r="BN91" s="303"/>
      <c r="BO91" s="303"/>
      <c r="BP91" s="303"/>
      <c r="BQ91" s="303"/>
      <c r="BR91" s="303"/>
      <c r="BS91" s="303"/>
      <c r="BT91" s="303"/>
      <c r="BU91" s="303"/>
      <c r="BV91" s="303"/>
      <c r="BW91" s="303"/>
      <c r="BX91" s="303"/>
      <c r="BY91" s="303"/>
      <c r="BZ91" s="303"/>
      <c r="CA91" s="303"/>
      <c r="CB91" s="303"/>
      <c r="CC91" s="303"/>
      <c r="CD91" s="303"/>
      <c r="CE91" s="303"/>
      <c r="CF91" s="303"/>
      <c r="CG91" s="303"/>
      <c r="CH91" s="303"/>
      <c r="CI91" s="303"/>
      <c r="CJ91" s="303"/>
      <c r="CK91" s="303"/>
      <c r="CL91" s="303"/>
      <c r="CM91" s="303"/>
      <c r="CN91" s="303"/>
      <c r="CO91" s="303"/>
      <c r="CP91" s="303"/>
      <c r="CQ91" s="303"/>
      <c r="CR91" s="303"/>
      <c r="CS91" s="303"/>
      <c r="CT91" s="303"/>
      <c r="CU91" s="303"/>
      <c r="CV91" s="303"/>
      <c r="CW91" s="303"/>
      <c r="CX91" s="303"/>
      <c r="CY91" s="303"/>
      <c r="CZ91" s="303"/>
      <c r="DA91" s="303"/>
      <c r="DB91" s="303"/>
      <c r="DC91" s="303"/>
      <c r="DD91" s="303"/>
      <c r="DE91" s="303"/>
      <c r="DF91" s="303"/>
      <c r="DG91" s="303"/>
      <c r="DH91" s="303"/>
      <c r="DI91" s="303"/>
      <c r="DJ91" s="303"/>
      <c r="DK91" s="303"/>
      <c r="DL91" s="303"/>
      <c r="DM91" s="303"/>
      <c r="DN91" s="303"/>
      <c r="DO91" s="303"/>
      <c r="DP91" s="303"/>
      <c r="DQ91" s="303"/>
      <c r="DR91" s="303"/>
      <c r="DS91" s="303"/>
      <c r="DT91" s="303"/>
      <c r="DU91" s="303"/>
      <c r="DV91" s="303"/>
      <c r="DW91" s="303"/>
      <c r="DX91" s="303"/>
      <c r="DY91" s="303"/>
      <c r="DZ91" s="303"/>
      <c r="EA91" s="303"/>
      <c r="EB91" s="303"/>
      <c r="EC91" s="303"/>
      <c r="ED91" s="303"/>
      <c r="EE91" s="303"/>
      <c r="EF91" s="303"/>
      <c r="EG91" s="303"/>
      <c r="EH91" s="303"/>
      <c r="EI91" s="303"/>
      <c r="EJ91" s="303"/>
      <c r="EK91" s="303"/>
      <c r="EL91" s="303"/>
      <c r="EM91" s="303"/>
      <c r="EN91" s="303"/>
      <c r="EO91" s="303"/>
      <c r="EP91" s="303"/>
      <c r="EQ91" s="303"/>
      <c r="ER91" s="303"/>
      <c r="ES91" s="303"/>
      <c r="ET91" s="303"/>
      <c r="EU91" s="303"/>
      <c r="EV91" s="303"/>
      <c r="EW91" s="303"/>
      <c r="EX91" s="303"/>
      <c r="EY91" s="303"/>
      <c r="EZ91" s="303"/>
      <c r="FA91" s="303"/>
      <c r="FB91" s="303"/>
      <c r="FC91" s="303"/>
      <c r="FD91" s="303"/>
      <c r="FE91" s="303"/>
      <c r="FF91" s="303"/>
      <c r="FG91" s="303"/>
      <c r="FH91" s="303"/>
      <c r="FI91" s="303"/>
      <c r="FJ91" s="303"/>
      <c r="FK91" s="303"/>
      <c r="FL91" s="303"/>
    </row>
    <row r="92" spans="1:168" s="302" customFormat="1" ht="18" customHeight="1">
      <c r="A92" s="299" t="s">
        <v>258</v>
      </c>
      <c r="B92" s="304">
        <v>39627352</v>
      </c>
      <c r="C92" s="301">
        <v>0.39997634623176709</v>
      </c>
      <c r="E92" s="287"/>
      <c r="F92" s="287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3"/>
      <c r="AF92" s="303"/>
      <c r="AG92" s="303"/>
      <c r="AH92" s="303"/>
      <c r="AI92" s="303"/>
      <c r="AJ92" s="303"/>
      <c r="AK92" s="303"/>
      <c r="AL92" s="303"/>
      <c r="AM92" s="303"/>
      <c r="AN92" s="303"/>
      <c r="AO92" s="303"/>
      <c r="AP92" s="303"/>
      <c r="AQ92" s="303"/>
      <c r="AR92" s="303"/>
      <c r="AS92" s="303"/>
      <c r="AT92" s="303"/>
      <c r="AU92" s="303"/>
      <c r="AV92" s="303"/>
      <c r="AW92" s="303"/>
      <c r="AX92" s="303"/>
      <c r="AY92" s="303"/>
      <c r="AZ92" s="303"/>
      <c r="BA92" s="303"/>
      <c r="BB92" s="303"/>
      <c r="BC92" s="303"/>
      <c r="BD92" s="303"/>
      <c r="BE92" s="303"/>
      <c r="BF92" s="303"/>
      <c r="BG92" s="303"/>
      <c r="BH92" s="303"/>
      <c r="BI92" s="303"/>
      <c r="BJ92" s="303"/>
      <c r="BK92" s="303"/>
      <c r="BL92" s="303"/>
      <c r="BM92" s="303"/>
      <c r="BN92" s="303"/>
      <c r="BO92" s="303"/>
      <c r="BP92" s="303"/>
      <c r="BQ92" s="303"/>
      <c r="BR92" s="303"/>
      <c r="BS92" s="303"/>
      <c r="BT92" s="303"/>
      <c r="BU92" s="303"/>
      <c r="BV92" s="303"/>
      <c r="BW92" s="303"/>
      <c r="BX92" s="303"/>
      <c r="BY92" s="303"/>
      <c r="BZ92" s="303"/>
      <c r="CA92" s="303"/>
      <c r="CB92" s="303"/>
      <c r="CC92" s="303"/>
      <c r="CD92" s="303"/>
      <c r="CE92" s="303"/>
      <c r="CF92" s="303"/>
      <c r="CG92" s="303"/>
      <c r="CH92" s="303"/>
      <c r="CI92" s="303"/>
      <c r="CJ92" s="303"/>
      <c r="CK92" s="303"/>
      <c r="CL92" s="303"/>
      <c r="CM92" s="303"/>
      <c r="CN92" s="303"/>
      <c r="CO92" s="303"/>
      <c r="CP92" s="303"/>
      <c r="CQ92" s="303"/>
      <c r="CR92" s="303"/>
      <c r="CS92" s="303"/>
      <c r="CT92" s="303"/>
      <c r="CU92" s="303"/>
      <c r="CV92" s="303"/>
      <c r="CW92" s="303"/>
      <c r="CX92" s="303"/>
      <c r="CY92" s="303"/>
      <c r="CZ92" s="303"/>
      <c r="DA92" s="303"/>
      <c r="DB92" s="303"/>
      <c r="DC92" s="303"/>
      <c r="DD92" s="303"/>
      <c r="DE92" s="303"/>
      <c r="DF92" s="303"/>
      <c r="DG92" s="303"/>
      <c r="DH92" s="303"/>
      <c r="DI92" s="303"/>
      <c r="DJ92" s="303"/>
      <c r="DK92" s="303"/>
      <c r="DL92" s="303"/>
      <c r="DM92" s="303"/>
      <c r="DN92" s="303"/>
      <c r="DO92" s="303"/>
      <c r="DP92" s="303"/>
      <c r="DQ92" s="303"/>
      <c r="DR92" s="303"/>
      <c r="DS92" s="303"/>
      <c r="DT92" s="303"/>
      <c r="DU92" s="303"/>
      <c r="DV92" s="303"/>
      <c r="DW92" s="303"/>
      <c r="DX92" s="303"/>
      <c r="DY92" s="303"/>
      <c r="DZ92" s="303"/>
      <c r="EA92" s="303"/>
      <c r="EB92" s="303"/>
      <c r="EC92" s="303"/>
      <c r="ED92" s="303"/>
      <c r="EE92" s="303"/>
      <c r="EF92" s="303"/>
      <c r="EG92" s="303"/>
      <c r="EH92" s="303"/>
      <c r="EI92" s="303"/>
      <c r="EJ92" s="303"/>
      <c r="EK92" s="303"/>
      <c r="EL92" s="303"/>
      <c r="EM92" s="303"/>
      <c r="EN92" s="303"/>
      <c r="EO92" s="303"/>
      <c r="EP92" s="303"/>
      <c r="EQ92" s="303"/>
      <c r="ER92" s="303"/>
      <c r="ES92" s="303"/>
      <c r="ET92" s="303"/>
      <c r="EU92" s="303"/>
      <c r="EV92" s="303"/>
      <c r="EW92" s="303"/>
      <c r="EX92" s="303"/>
      <c r="EY92" s="303"/>
      <c r="EZ92" s="303"/>
      <c r="FA92" s="303"/>
      <c r="FB92" s="303"/>
      <c r="FC92" s="303"/>
      <c r="FD92" s="303"/>
      <c r="FE92" s="303"/>
      <c r="FF92" s="303"/>
      <c r="FG92" s="303"/>
      <c r="FH92" s="303"/>
      <c r="FI92" s="303"/>
      <c r="FJ92" s="303"/>
      <c r="FK92" s="303"/>
      <c r="FL92" s="303"/>
    </row>
    <row r="93" spans="1:168" s="302" customFormat="1" ht="18" customHeight="1">
      <c r="A93" s="299" t="s">
        <v>259</v>
      </c>
      <c r="B93" s="304">
        <v>12115705</v>
      </c>
      <c r="C93" s="301">
        <v>0.12228915568019663</v>
      </c>
      <c r="E93" s="287"/>
      <c r="F93" s="287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3"/>
      <c r="AU93" s="303"/>
      <c r="AV93" s="303"/>
      <c r="AW93" s="303"/>
      <c r="AX93" s="303"/>
      <c r="AY93" s="303"/>
      <c r="AZ93" s="303"/>
      <c r="BA93" s="303"/>
      <c r="BB93" s="303"/>
      <c r="BC93" s="303"/>
      <c r="BD93" s="303"/>
      <c r="BE93" s="303"/>
      <c r="BF93" s="303"/>
      <c r="BG93" s="303"/>
      <c r="BH93" s="303"/>
      <c r="BI93" s="303"/>
      <c r="BJ93" s="303"/>
      <c r="BK93" s="303"/>
      <c r="BL93" s="303"/>
      <c r="BM93" s="303"/>
      <c r="BN93" s="303"/>
      <c r="BO93" s="303"/>
      <c r="BP93" s="303"/>
      <c r="BQ93" s="303"/>
      <c r="BR93" s="303"/>
      <c r="BS93" s="303"/>
      <c r="BT93" s="303"/>
      <c r="BU93" s="303"/>
      <c r="BV93" s="303"/>
      <c r="BW93" s="303"/>
      <c r="BX93" s="303"/>
      <c r="BY93" s="303"/>
      <c r="BZ93" s="303"/>
      <c r="CA93" s="303"/>
      <c r="CB93" s="303"/>
      <c r="CC93" s="303"/>
      <c r="CD93" s="303"/>
      <c r="CE93" s="303"/>
      <c r="CF93" s="303"/>
      <c r="CG93" s="303"/>
      <c r="CH93" s="303"/>
      <c r="CI93" s="303"/>
      <c r="CJ93" s="303"/>
      <c r="CK93" s="303"/>
      <c r="CL93" s="303"/>
      <c r="CM93" s="303"/>
      <c r="CN93" s="303"/>
      <c r="CO93" s="303"/>
      <c r="CP93" s="303"/>
      <c r="CQ93" s="303"/>
      <c r="CR93" s="303"/>
      <c r="CS93" s="303"/>
      <c r="CT93" s="303"/>
      <c r="CU93" s="303"/>
      <c r="CV93" s="303"/>
      <c r="CW93" s="303"/>
      <c r="CX93" s="303"/>
      <c r="CY93" s="303"/>
      <c r="CZ93" s="303"/>
      <c r="DA93" s="303"/>
      <c r="DB93" s="303"/>
      <c r="DC93" s="303"/>
      <c r="DD93" s="303"/>
      <c r="DE93" s="303"/>
      <c r="DF93" s="303"/>
      <c r="DG93" s="303"/>
      <c r="DH93" s="303"/>
      <c r="DI93" s="303"/>
      <c r="DJ93" s="303"/>
      <c r="DK93" s="303"/>
      <c r="DL93" s="303"/>
      <c r="DM93" s="303"/>
      <c r="DN93" s="303"/>
      <c r="DO93" s="303"/>
      <c r="DP93" s="303"/>
      <c r="DQ93" s="303"/>
      <c r="DR93" s="303"/>
      <c r="DS93" s="303"/>
      <c r="DT93" s="303"/>
      <c r="DU93" s="303"/>
      <c r="DV93" s="303"/>
      <c r="DW93" s="303"/>
      <c r="DX93" s="303"/>
      <c r="DY93" s="303"/>
      <c r="DZ93" s="303"/>
      <c r="EA93" s="303"/>
      <c r="EB93" s="303"/>
      <c r="EC93" s="303"/>
      <c r="ED93" s="303"/>
      <c r="EE93" s="303"/>
      <c r="EF93" s="303"/>
      <c r="EG93" s="303"/>
      <c r="EH93" s="303"/>
      <c r="EI93" s="303"/>
      <c r="EJ93" s="303"/>
      <c r="EK93" s="303"/>
      <c r="EL93" s="303"/>
      <c r="EM93" s="303"/>
      <c r="EN93" s="303"/>
      <c r="EO93" s="303"/>
      <c r="EP93" s="303"/>
      <c r="EQ93" s="303"/>
      <c r="ER93" s="303"/>
      <c r="ES93" s="303"/>
      <c r="ET93" s="303"/>
      <c r="EU93" s="303"/>
      <c r="EV93" s="303"/>
      <c r="EW93" s="303"/>
      <c r="EX93" s="303"/>
      <c r="EY93" s="303"/>
      <c r="EZ93" s="303"/>
      <c r="FA93" s="303"/>
      <c r="FB93" s="303"/>
      <c r="FC93" s="303"/>
      <c r="FD93" s="303"/>
      <c r="FE93" s="303"/>
      <c r="FF93" s="303"/>
      <c r="FG93" s="303"/>
      <c r="FH93" s="303"/>
      <c r="FI93" s="303"/>
      <c r="FJ93" s="303"/>
      <c r="FK93" s="303"/>
      <c r="FL93" s="303"/>
    </row>
    <row r="94" spans="1:168" s="302" customFormat="1" ht="18" customHeight="1">
      <c r="A94" s="299" t="s">
        <v>260</v>
      </c>
      <c r="B94" s="304">
        <v>20637292.170000002</v>
      </c>
      <c r="C94" s="301">
        <v>0.20830129447645293</v>
      </c>
      <c r="E94" s="287"/>
      <c r="F94" s="287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3"/>
      <c r="AU94" s="303"/>
      <c r="AV94" s="303"/>
      <c r="AW94" s="303"/>
      <c r="AX94" s="303"/>
      <c r="AY94" s="303"/>
      <c r="AZ94" s="303"/>
      <c r="BA94" s="303"/>
      <c r="BB94" s="303"/>
      <c r="BC94" s="303"/>
      <c r="BD94" s="303"/>
      <c r="BE94" s="303"/>
      <c r="BF94" s="303"/>
      <c r="BG94" s="303"/>
      <c r="BH94" s="303"/>
      <c r="BI94" s="303"/>
      <c r="BJ94" s="303"/>
      <c r="BK94" s="303"/>
      <c r="BL94" s="303"/>
      <c r="BM94" s="303"/>
      <c r="BN94" s="303"/>
      <c r="BO94" s="303"/>
      <c r="BP94" s="303"/>
      <c r="BQ94" s="303"/>
      <c r="BR94" s="303"/>
      <c r="BS94" s="303"/>
      <c r="BT94" s="303"/>
      <c r="BU94" s="303"/>
      <c r="BV94" s="303"/>
      <c r="BW94" s="303"/>
      <c r="BX94" s="303"/>
      <c r="BY94" s="303"/>
      <c r="BZ94" s="303"/>
      <c r="CA94" s="303"/>
      <c r="CB94" s="303"/>
      <c r="CC94" s="303"/>
      <c r="CD94" s="303"/>
      <c r="CE94" s="303"/>
      <c r="CF94" s="303"/>
      <c r="CG94" s="303"/>
      <c r="CH94" s="303"/>
      <c r="CI94" s="303"/>
      <c r="CJ94" s="303"/>
      <c r="CK94" s="303"/>
      <c r="CL94" s="303"/>
      <c r="CM94" s="303"/>
      <c r="CN94" s="303"/>
      <c r="CO94" s="303"/>
      <c r="CP94" s="303"/>
      <c r="CQ94" s="303"/>
      <c r="CR94" s="303"/>
      <c r="CS94" s="303"/>
      <c r="CT94" s="303"/>
      <c r="CU94" s="303"/>
      <c r="CV94" s="303"/>
      <c r="CW94" s="303"/>
      <c r="CX94" s="303"/>
      <c r="CY94" s="303"/>
      <c r="CZ94" s="303"/>
      <c r="DA94" s="303"/>
      <c r="DB94" s="303"/>
      <c r="DC94" s="303"/>
      <c r="DD94" s="303"/>
      <c r="DE94" s="303"/>
      <c r="DF94" s="303"/>
      <c r="DG94" s="303"/>
      <c r="DH94" s="303"/>
      <c r="DI94" s="303"/>
      <c r="DJ94" s="303"/>
      <c r="DK94" s="303"/>
      <c r="DL94" s="303"/>
      <c r="DM94" s="303"/>
      <c r="DN94" s="303"/>
      <c r="DO94" s="303"/>
      <c r="DP94" s="303"/>
      <c r="DQ94" s="303"/>
      <c r="DR94" s="303"/>
      <c r="DS94" s="303"/>
      <c r="DT94" s="303"/>
      <c r="DU94" s="303"/>
      <c r="DV94" s="303"/>
      <c r="DW94" s="303"/>
      <c r="DX94" s="303"/>
      <c r="DY94" s="303"/>
      <c r="DZ94" s="303"/>
      <c r="EA94" s="303"/>
      <c r="EB94" s="303"/>
      <c r="EC94" s="303"/>
      <c r="ED94" s="303"/>
      <c r="EE94" s="303"/>
      <c r="EF94" s="303"/>
      <c r="EG94" s="303"/>
      <c r="EH94" s="303"/>
      <c r="EI94" s="303"/>
      <c r="EJ94" s="303"/>
      <c r="EK94" s="303"/>
      <c r="EL94" s="303"/>
      <c r="EM94" s="303"/>
      <c r="EN94" s="303"/>
      <c r="EO94" s="303"/>
      <c r="EP94" s="303"/>
      <c r="EQ94" s="303"/>
      <c r="ER94" s="303"/>
      <c r="ES94" s="303"/>
      <c r="ET94" s="303"/>
      <c r="EU94" s="303"/>
      <c r="EV94" s="303"/>
      <c r="EW94" s="303"/>
      <c r="EX94" s="303"/>
      <c r="EY94" s="303"/>
      <c r="EZ94" s="303"/>
      <c r="FA94" s="303"/>
      <c r="FB94" s="303"/>
      <c r="FC94" s="303"/>
      <c r="FD94" s="303"/>
      <c r="FE94" s="303"/>
      <c r="FF94" s="303"/>
      <c r="FG94" s="303"/>
      <c r="FH94" s="303"/>
      <c r="FI94" s="303"/>
      <c r="FJ94" s="303"/>
      <c r="FK94" s="303"/>
      <c r="FL94" s="303"/>
    </row>
    <row r="95" spans="1:168" s="302" customFormat="1" ht="18" customHeight="1">
      <c r="A95" s="299" t="s">
        <v>261</v>
      </c>
      <c r="B95" s="304">
        <v>2233751822.9400001</v>
      </c>
      <c r="C95" s="301">
        <v>22.546242618686463</v>
      </c>
      <c r="E95" s="287"/>
      <c r="F95" s="287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3"/>
      <c r="AK95" s="303"/>
      <c r="AL95" s="303"/>
      <c r="AM95" s="303"/>
      <c r="AN95" s="303"/>
      <c r="AO95" s="303"/>
      <c r="AP95" s="303"/>
      <c r="AQ95" s="303"/>
      <c r="AR95" s="303"/>
      <c r="AS95" s="303"/>
      <c r="AT95" s="303"/>
      <c r="AU95" s="303"/>
      <c r="AV95" s="303"/>
      <c r="AW95" s="303"/>
      <c r="AX95" s="303"/>
      <c r="AY95" s="303"/>
      <c r="AZ95" s="303"/>
      <c r="BA95" s="303"/>
      <c r="BB95" s="303"/>
      <c r="BC95" s="303"/>
      <c r="BD95" s="303"/>
      <c r="BE95" s="303"/>
      <c r="BF95" s="303"/>
      <c r="BG95" s="303"/>
      <c r="BH95" s="303"/>
      <c r="BI95" s="303"/>
      <c r="BJ95" s="303"/>
      <c r="BK95" s="303"/>
      <c r="BL95" s="303"/>
      <c r="BM95" s="303"/>
      <c r="BN95" s="303"/>
      <c r="BO95" s="303"/>
      <c r="BP95" s="303"/>
      <c r="BQ95" s="303"/>
      <c r="BR95" s="303"/>
      <c r="BS95" s="303"/>
      <c r="BT95" s="303"/>
      <c r="BU95" s="303"/>
      <c r="BV95" s="303"/>
      <c r="BW95" s="303"/>
      <c r="BX95" s="303"/>
      <c r="BY95" s="303"/>
      <c r="BZ95" s="303"/>
      <c r="CA95" s="303"/>
      <c r="CB95" s="303"/>
      <c r="CC95" s="303"/>
      <c r="CD95" s="303"/>
      <c r="CE95" s="303"/>
      <c r="CF95" s="303"/>
      <c r="CG95" s="303"/>
      <c r="CH95" s="303"/>
      <c r="CI95" s="303"/>
      <c r="CJ95" s="303"/>
      <c r="CK95" s="303"/>
      <c r="CL95" s="303"/>
      <c r="CM95" s="303"/>
      <c r="CN95" s="303"/>
      <c r="CO95" s="303"/>
      <c r="CP95" s="303"/>
      <c r="CQ95" s="303"/>
      <c r="CR95" s="303"/>
      <c r="CS95" s="303"/>
      <c r="CT95" s="303"/>
      <c r="CU95" s="303"/>
      <c r="CV95" s="303"/>
      <c r="CW95" s="303"/>
      <c r="CX95" s="303"/>
      <c r="CY95" s="303"/>
      <c r="CZ95" s="303"/>
      <c r="DA95" s="303"/>
      <c r="DB95" s="303"/>
      <c r="DC95" s="303"/>
      <c r="DD95" s="303"/>
      <c r="DE95" s="303"/>
      <c r="DF95" s="303"/>
      <c r="DG95" s="303"/>
      <c r="DH95" s="303"/>
      <c r="DI95" s="303"/>
      <c r="DJ95" s="303"/>
      <c r="DK95" s="303"/>
      <c r="DL95" s="303"/>
      <c r="DM95" s="303"/>
      <c r="DN95" s="303"/>
      <c r="DO95" s="303"/>
      <c r="DP95" s="303"/>
      <c r="DQ95" s="303"/>
      <c r="DR95" s="303"/>
      <c r="DS95" s="303"/>
      <c r="DT95" s="303"/>
      <c r="DU95" s="303"/>
      <c r="DV95" s="303"/>
      <c r="DW95" s="303"/>
      <c r="DX95" s="303"/>
      <c r="DY95" s="303"/>
      <c r="DZ95" s="303"/>
      <c r="EA95" s="303"/>
      <c r="EB95" s="303"/>
      <c r="EC95" s="303"/>
      <c r="ED95" s="303"/>
      <c r="EE95" s="303"/>
      <c r="EF95" s="303"/>
      <c r="EG95" s="303"/>
      <c r="EH95" s="303"/>
      <c r="EI95" s="303"/>
      <c r="EJ95" s="303"/>
      <c r="EK95" s="303"/>
      <c r="EL95" s="303"/>
      <c r="EM95" s="303"/>
      <c r="EN95" s="303"/>
      <c r="EO95" s="303"/>
      <c r="EP95" s="303"/>
      <c r="EQ95" s="303"/>
      <c r="ER95" s="303"/>
      <c r="ES95" s="303"/>
      <c r="ET95" s="303"/>
      <c r="EU95" s="303"/>
      <c r="EV95" s="303"/>
      <c r="EW95" s="303"/>
      <c r="EX95" s="303"/>
      <c r="EY95" s="303"/>
      <c r="EZ95" s="303"/>
      <c r="FA95" s="303"/>
      <c r="FB95" s="303"/>
      <c r="FC95" s="303"/>
      <c r="FD95" s="303"/>
      <c r="FE95" s="303"/>
      <c r="FF95" s="303"/>
      <c r="FG95" s="303"/>
      <c r="FH95" s="303"/>
      <c r="FI95" s="303"/>
      <c r="FJ95" s="303"/>
      <c r="FK95" s="303"/>
      <c r="FL95" s="303"/>
    </row>
    <row r="96" spans="1:168" s="302" customFormat="1" ht="18" customHeight="1">
      <c r="A96" s="299" t="s">
        <v>262</v>
      </c>
      <c r="B96" s="304">
        <v>2460990</v>
      </c>
      <c r="C96" s="301">
        <v>2.4839857790975195E-2</v>
      </c>
      <c r="E96" s="287"/>
      <c r="F96" s="287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3"/>
      <c r="AK96" s="303"/>
      <c r="AL96" s="303"/>
      <c r="AM96" s="303"/>
      <c r="AN96" s="303"/>
      <c r="AO96" s="303"/>
      <c r="AP96" s="303"/>
      <c r="AQ96" s="303"/>
      <c r="AR96" s="303"/>
      <c r="AS96" s="303"/>
      <c r="AT96" s="303"/>
      <c r="AU96" s="303"/>
      <c r="AV96" s="303"/>
      <c r="AW96" s="303"/>
      <c r="AX96" s="303"/>
      <c r="AY96" s="303"/>
      <c r="AZ96" s="303"/>
      <c r="BA96" s="303"/>
      <c r="BB96" s="303"/>
      <c r="BC96" s="303"/>
      <c r="BD96" s="303"/>
      <c r="BE96" s="303"/>
      <c r="BF96" s="303"/>
      <c r="BG96" s="303"/>
      <c r="BH96" s="303"/>
      <c r="BI96" s="303"/>
      <c r="BJ96" s="303"/>
      <c r="BK96" s="303"/>
      <c r="BL96" s="303"/>
      <c r="BM96" s="303"/>
      <c r="BN96" s="303"/>
      <c r="BO96" s="303"/>
      <c r="BP96" s="303"/>
      <c r="BQ96" s="303"/>
      <c r="BR96" s="303"/>
      <c r="BS96" s="303"/>
      <c r="BT96" s="303"/>
      <c r="BU96" s="303"/>
      <c r="BV96" s="303"/>
      <c r="BW96" s="303"/>
      <c r="BX96" s="303"/>
      <c r="BY96" s="303"/>
      <c r="BZ96" s="303"/>
      <c r="CA96" s="303"/>
      <c r="CB96" s="303"/>
      <c r="CC96" s="303"/>
      <c r="CD96" s="303"/>
      <c r="CE96" s="303"/>
      <c r="CF96" s="303"/>
      <c r="CG96" s="303"/>
      <c r="CH96" s="303"/>
      <c r="CI96" s="303"/>
      <c r="CJ96" s="303"/>
      <c r="CK96" s="303"/>
      <c r="CL96" s="303"/>
      <c r="CM96" s="303"/>
      <c r="CN96" s="303"/>
      <c r="CO96" s="303"/>
      <c r="CP96" s="303"/>
      <c r="CQ96" s="303"/>
      <c r="CR96" s="303"/>
      <c r="CS96" s="303"/>
      <c r="CT96" s="303"/>
      <c r="CU96" s="303"/>
      <c r="CV96" s="303"/>
      <c r="CW96" s="303"/>
      <c r="CX96" s="303"/>
      <c r="CY96" s="303"/>
      <c r="CZ96" s="303"/>
      <c r="DA96" s="303"/>
      <c r="DB96" s="303"/>
      <c r="DC96" s="303"/>
      <c r="DD96" s="303"/>
      <c r="DE96" s="303"/>
      <c r="DF96" s="303"/>
      <c r="DG96" s="303"/>
      <c r="DH96" s="303"/>
      <c r="DI96" s="303"/>
      <c r="DJ96" s="303"/>
      <c r="DK96" s="303"/>
      <c r="DL96" s="303"/>
      <c r="DM96" s="303"/>
      <c r="DN96" s="303"/>
      <c r="DO96" s="303"/>
      <c r="DP96" s="303"/>
      <c r="DQ96" s="303"/>
      <c r="DR96" s="303"/>
      <c r="DS96" s="303"/>
      <c r="DT96" s="303"/>
      <c r="DU96" s="303"/>
      <c r="DV96" s="303"/>
      <c r="DW96" s="303"/>
      <c r="DX96" s="303"/>
      <c r="DY96" s="303"/>
      <c r="DZ96" s="303"/>
      <c r="EA96" s="303"/>
      <c r="EB96" s="303"/>
      <c r="EC96" s="303"/>
      <c r="ED96" s="303"/>
      <c r="EE96" s="303"/>
      <c r="EF96" s="303"/>
      <c r="EG96" s="303"/>
      <c r="EH96" s="303"/>
      <c r="EI96" s="303"/>
      <c r="EJ96" s="303"/>
      <c r="EK96" s="303"/>
      <c r="EL96" s="303"/>
      <c r="EM96" s="303"/>
      <c r="EN96" s="303"/>
      <c r="EO96" s="303"/>
      <c r="EP96" s="303"/>
      <c r="EQ96" s="303"/>
      <c r="ER96" s="303"/>
      <c r="ES96" s="303"/>
      <c r="ET96" s="303"/>
      <c r="EU96" s="303"/>
      <c r="EV96" s="303"/>
      <c r="EW96" s="303"/>
      <c r="EX96" s="303"/>
      <c r="EY96" s="303"/>
      <c r="EZ96" s="303"/>
      <c r="FA96" s="303"/>
      <c r="FB96" s="303"/>
      <c r="FC96" s="303"/>
      <c r="FD96" s="303"/>
      <c r="FE96" s="303"/>
      <c r="FF96" s="303"/>
      <c r="FG96" s="303"/>
      <c r="FH96" s="303"/>
      <c r="FI96" s="303"/>
      <c r="FJ96" s="303"/>
      <c r="FK96" s="303"/>
      <c r="FL96" s="303"/>
    </row>
    <row r="97" spans="1:168" s="302" customFormat="1" ht="18" customHeight="1">
      <c r="A97" s="299" t="s">
        <v>263</v>
      </c>
      <c r="B97" s="304">
        <v>188935887</v>
      </c>
      <c r="C97" s="301">
        <v>1.9070132607981987</v>
      </c>
      <c r="E97" s="287"/>
      <c r="F97" s="287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3"/>
      <c r="AF97" s="303"/>
      <c r="AG97" s="303"/>
      <c r="AH97" s="303"/>
      <c r="AI97" s="303"/>
      <c r="AJ97" s="303"/>
      <c r="AK97" s="303"/>
      <c r="AL97" s="303"/>
      <c r="AM97" s="303"/>
      <c r="AN97" s="303"/>
      <c r="AO97" s="303"/>
      <c r="AP97" s="303"/>
      <c r="AQ97" s="303"/>
      <c r="AR97" s="303"/>
      <c r="AS97" s="303"/>
      <c r="AT97" s="303"/>
      <c r="AU97" s="303"/>
      <c r="AV97" s="303"/>
      <c r="AW97" s="303"/>
      <c r="AX97" s="303"/>
      <c r="AY97" s="303"/>
      <c r="AZ97" s="303"/>
      <c r="BA97" s="303"/>
      <c r="BB97" s="303"/>
      <c r="BC97" s="303"/>
      <c r="BD97" s="303"/>
      <c r="BE97" s="303"/>
      <c r="BF97" s="303"/>
      <c r="BG97" s="303"/>
      <c r="BH97" s="303"/>
      <c r="BI97" s="303"/>
      <c r="BJ97" s="303"/>
      <c r="BK97" s="303"/>
      <c r="BL97" s="303"/>
      <c r="BM97" s="303"/>
      <c r="BN97" s="303"/>
      <c r="BO97" s="303"/>
      <c r="BP97" s="303"/>
      <c r="BQ97" s="303"/>
      <c r="BR97" s="303"/>
      <c r="BS97" s="303"/>
      <c r="BT97" s="303"/>
      <c r="BU97" s="303"/>
      <c r="BV97" s="303"/>
      <c r="BW97" s="303"/>
      <c r="BX97" s="303"/>
      <c r="BY97" s="303"/>
      <c r="BZ97" s="303"/>
      <c r="CA97" s="303"/>
      <c r="CB97" s="303"/>
      <c r="CC97" s="303"/>
      <c r="CD97" s="303"/>
      <c r="CE97" s="303"/>
      <c r="CF97" s="303"/>
      <c r="CG97" s="303"/>
      <c r="CH97" s="303"/>
      <c r="CI97" s="303"/>
      <c r="CJ97" s="303"/>
      <c r="CK97" s="303"/>
      <c r="CL97" s="303"/>
      <c r="CM97" s="303"/>
      <c r="CN97" s="303"/>
      <c r="CO97" s="303"/>
      <c r="CP97" s="303"/>
      <c r="CQ97" s="303"/>
      <c r="CR97" s="303"/>
      <c r="CS97" s="303"/>
      <c r="CT97" s="303"/>
      <c r="CU97" s="303"/>
      <c r="CV97" s="303"/>
      <c r="CW97" s="303"/>
      <c r="CX97" s="303"/>
      <c r="CY97" s="303"/>
      <c r="CZ97" s="303"/>
      <c r="DA97" s="303"/>
      <c r="DB97" s="303"/>
      <c r="DC97" s="303"/>
      <c r="DD97" s="303"/>
      <c r="DE97" s="303"/>
      <c r="DF97" s="303"/>
      <c r="DG97" s="303"/>
      <c r="DH97" s="303"/>
      <c r="DI97" s="303"/>
      <c r="DJ97" s="303"/>
      <c r="DK97" s="303"/>
      <c r="DL97" s="303"/>
      <c r="DM97" s="303"/>
      <c r="DN97" s="303"/>
      <c r="DO97" s="303"/>
      <c r="DP97" s="303"/>
      <c r="DQ97" s="303"/>
      <c r="DR97" s="303"/>
      <c r="DS97" s="303"/>
      <c r="DT97" s="303"/>
      <c r="DU97" s="303"/>
      <c r="DV97" s="303"/>
      <c r="DW97" s="303"/>
      <c r="DX97" s="303"/>
      <c r="DY97" s="303"/>
      <c r="DZ97" s="303"/>
      <c r="EA97" s="303"/>
      <c r="EB97" s="303"/>
      <c r="EC97" s="303"/>
      <c r="ED97" s="303"/>
      <c r="EE97" s="303"/>
      <c r="EF97" s="303"/>
      <c r="EG97" s="303"/>
      <c r="EH97" s="303"/>
      <c r="EI97" s="303"/>
      <c r="EJ97" s="303"/>
      <c r="EK97" s="303"/>
      <c r="EL97" s="303"/>
      <c r="EM97" s="303"/>
      <c r="EN97" s="303"/>
      <c r="EO97" s="303"/>
      <c r="EP97" s="303"/>
      <c r="EQ97" s="303"/>
      <c r="ER97" s="303"/>
      <c r="ES97" s="303"/>
      <c r="ET97" s="303"/>
      <c r="EU97" s="303"/>
      <c r="EV97" s="303"/>
      <c r="EW97" s="303"/>
      <c r="EX97" s="303"/>
      <c r="EY97" s="303"/>
      <c r="EZ97" s="303"/>
      <c r="FA97" s="303"/>
      <c r="FB97" s="303"/>
      <c r="FC97" s="303"/>
      <c r="FD97" s="303"/>
      <c r="FE97" s="303"/>
      <c r="FF97" s="303"/>
      <c r="FG97" s="303"/>
      <c r="FH97" s="303"/>
      <c r="FI97" s="303"/>
      <c r="FJ97" s="303"/>
      <c r="FK97" s="303"/>
      <c r="FL97" s="303"/>
    </row>
    <row r="98" spans="1:168" s="302" customFormat="1" ht="18" customHeight="1">
      <c r="A98" s="299" t="s">
        <v>264</v>
      </c>
      <c r="B98" s="304">
        <v>67472646.819999993</v>
      </c>
      <c r="C98" s="301">
        <v>0.68103119142682189</v>
      </c>
      <c r="E98" s="287"/>
      <c r="F98" s="287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303"/>
      <c r="AK98" s="303"/>
      <c r="AL98" s="303"/>
      <c r="AM98" s="303"/>
      <c r="AN98" s="303"/>
      <c r="AO98" s="303"/>
      <c r="AP98" s="303"/>
      <c r="AQ98" s="303"/>
      <c r="AR98" s="303"/>
      <c r="AS98" s="303"/>
      <c r="AT98" s="303"/>
      <c r="AU98" s="303"/>
      <c r="AV98" s="303"/>
      <c r="AW98" s="303"/>
      <c r="AX98" s="303"/>
      <c r="AY98" s="303"/>
      <c r="AZ98" s="303"/>
      <c r="BA98" s="303"/>
      <c r="BB98" s="303"/>
      <c r="BC98" s="303"/>
      <c r="BD98" s="303"/>
      <c r="BE98" s="303"/>
      <c r="BF98" s="303"/>
      <c r="BG98" s="303"/>
      <c r="BH98" s="303"/>
      <c r="BI98" s="303"/>
      <c r="BJ98" s="303"/>
      <c r="BK98" s="303"/>
      <c r="BL98" s="303"/>
      <c r="BM98" s="303"/>
      <c r="BN98" s="303"/>
      <c r="BO98" s="303"/>
      <c r="BP98" s="303"/>
      <c r="BQ98" s="303"/>
      <c r="BR98" s="303"/>
      <c r="BS98" s="303"/>
      <c r="BT98" s="303"/>
      <c r="BU98" s="303"/>
      <c r="BV98" s="303"/>
      <c r="BW98" s="303"/>
      <c r="BX98" s="303"/>
      <c r="BY98" s="303"/>
      <c r="BZ98" s="303"/>
      <c r="CA98" s="303"/>
      <c r="CB98" s="303"/>
      <c r="CC98" s="303"/>
      <c r="CD98" s="303"/>
      <c r="CE98" s="303"/>
      <c r="CF98" s="303"/>
      <c r="CG98" s="303"/>
      <c r="CH98" s="303"/>
      <c r="CI98" s="303"/>
      <c r="CJ98" s="303"/>
      <c r="CK98" s="303"/>
      <c r="CL98" s="303"/>
      <c r="CM98" s="303"/>
      <c r="CN98" s="303"/>
      <c r="CO98" s="303"/>
      <c r="CP98" s="303"/>
      <c r="CQ98" s="303"/>
      <c r="CR98" s="303"/>
      <c r="CS98" s="303"/>
      <c r="CT98" s="303"/>
      <c r="CU98" s="303"/>
      <c r="CV98" s="303"/>
      <c r="CW98" s="303"/>
      <c r="CX98" s="303"/>
      <c r="CY98" s="303"/>
      <c r="CZ98" s="303"/>
      <c r="DA98" s="303"/>
      <c r="DB98" s="303"/>
      <c r="DC98" s="303"/>
      <c r="DD98" s="303"/>
      <c r="DE98" s="303"/>
      <c r="DF98" s="303"/>
      <c r="DG98" s="303"/>
      <c r="DH98" s="303"/>
      <c r="DI98" s="303"/>
      <c r="DJ98" s="303"/>
      <c r="DK98" s="303"/>
      <c r="DL98" s="303"/>
      <c r="DM98" s="303"/>
      <c r="DN98" s="303"/>
      <c r="DO98" s="303"/>
      <c r="DP98" s="303"/>
      <c r="DQ98" s="303"/>
      <c r="DR98" s="303"/>
      <c r="DS98" s="303"/>
      <c r="DT98" s="303"/>
      <c r="DU98" s="303"/>
      <c r="DV98" s="303"/>
      <c r="DW98" s="303"/>
      <c r="DX98" s="303"/>
      <c r="DY98" s="303"/>
      <c r="DZ98" s="303"/>
      <c r="EA98" s="303"/>
      <c r="EB98" s="303"/>
      <c r="EC98" s="303"/>
      <c r="ED98" s="303"/>
      <c r="EE98" s="303"/>
      <c r="EF98" s="303"/>
      <c r="EG98" s="303"/>
      <c r="EH98" s="303"/>
      <c r="EI98" s="303"/>
      <c r="EJ98" s="303"/>
      <c r="EK98" s="303"/>
      <c r="EL98" s="303"/>
      <c r="EM98" s="303"/>
      <c r="EN98" s="303"/>
      <c r="EO98" s="303"/>
      <c r="EP98" s="303"/>
      <c r="EQ98" s="303"/>
      <c r="ER98" s="303"/>
      <c r="ES98" s="303"/>
      <c r="ET98" s="303"/>
      <c r="EU98" s="303"/>
      <c r="EV98" s="303"/>
      <c r="EW98" s="303"/>
      <c r="EX98" s="303"/>
      <c r="EY98" s="303"/>
      <c r="EZ98" s="303"/>
      <c r="FA98" s="303"/>
      <c r="FB98" s="303"/>
      <c r="FC98" s="303"/>
      <c r="FD98" s="303"/>
      <c r="FE98" s="303"/>
      <c r="FF98" s="303"/>
      <c r="FG98" s="303"/>
      <c r="FH98" s="303"/>
      <c r="FI98" s="303"/>
      <c r="FJ98" s="303"/>
      <c r="FK98" s="303"/>
      <c r="FL98" s="303"/>
    </row>
    <row r="99" spans="1:168" s="302" customFormat="1" ht="18" customHeight="1">
      <c r="A99" s="299" t="s">
        <v>265</v>
      </c>
      <c r="B99" s="304">
        <v>4812162.83</v>
      </c>
      <c r="C99" s="301">
        <v>4.8571282436831009E-2</v>
      </c>
      <c r="E99" s="287"/>
      <c r="F99" s="287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303"/>
      <c r="AK99" s="303"/>
      <c r="AL99" s="303"/>
      <c r="AM99" s="303"/>
      <c r="AN99" s="303"/>
      <c r="AO99" s="303"/>
      <c r="AP99" s="303"/>
      <c r="AQ99" s="303"/>
      <c r="AR99" s="303"/>
      <c r="AS99" s="303"/>
      <c r="AT99" s="303"/>
      <c r="AU99" s="303"/>
      <c r="AV99" s="303"/>
      <c r="AW99" s="303"/>
      <c r="AX99" s="303"/>
      <c r="AY99" s="303"/>
      <c r="AZ99" s="303"/>
      <c r="BA99" s="303"/>
      <c r="BB99" s="303"/>
      <c r="BC99" s="303"/>
      <c r="BD99" s="303"/>
      <c r="BE99" s="303"/>
      <c r="BF99" s="303"/>
      <c r="BG99" s="303"/>
      <c r="BH99" s="303"/>
      <c r="BI99" s="303"/>
      <c r="BJ99" s="303"/>
      <c r="BK99" s="303"/>
      <c r="BL99" s="303"/>
      <c r="BM99" s="303"/>
      <c r="BN99" s="303"/>
      <c r="BO99" s="303"/>
      <c r="BP99" s="303"/>
      <c r="BQ99" s="303"/>
      <c r="BR99" s="303"/>
      <c r="BS99" s="303"/>
      <c r="BT99" s="303"/>
      <c r="BU99" s="303"/>
      <c r="BV99" s="303"/>
      <c r="BW99" s="303"/>
      <c r="BX99" s="303"/>
      <c r="BY99" s="303"/>
      <c r="BZ99" s="303"/>
      <c r="CA99" s="303"/>
      <c r="CB99" s="303"/>
      <c r="CC99" s="303"/>
      <c r="CD99" s="303"/>
      <c r="CE99" s="303"/>
      <c r="CF99" s="303"/>
      <c r="CG99" s="303"/>
      <c r="CH99" s="303"/>
      <c r="CI99" s="303"/>
      <c r="CJ99" s="303"/>
      <c r="CK99" s="303"/>
      <c r="CL99" s="303"/>
      <c r="CM99" s="303"/>
      <c r="CN99" s="303"/>
      <c r="CO99" s="303"/>
      <c r="CP99" s="303"/>
      <c r="CQ99" s="303"/>
      <c r="CR99" s="303"/>
      <c r="CS99" s="303"/>
      <c r="CT99" s="303"/>
      <c r="CU99" s="303"/>
      <c r="CV99" s="303"/>
      <c r="CW99" s="303"/>
      <c r="CX99" s="303"/>
      <c r="CY99" s="303"/>
      <c r="CZ99" s="303"/>
      <c r="DA99" s="303"/>
      <c r="DB99" s="303"/>
      <c r="DC99" s="303"/>
      <c r="DD99" s="303"/>
      <c r="DE99" s="303"/>
      <c r="DF99" s="303"/>
      <c r="DG99" s="303"/>
      <c r="DH99" s="303"/>
      <c r="DI99" s="303"/>
      <c r="DJ99" s="303"/>
      <c r="DK99" s="303"/>
      <c r="DL99" s="303"/>
      <c r="DM99" s="303"/>
      <c r="DN99" s="303"/>
      <c r="DO99" s="303"/>
      <c r="DP99" s="303"/>
      <c r="DQ99" s="303"/>
      <c r="DR99" s="303"/>
      <c r="DS99" s="303"/>
      <c r="DT99" s="303"/>
      <c r="DU99" s="303"/>
      <c r="DV99" s="303"/>
      <c r="DW99" s="303"/>
      <c r="DX99" s="303"/>
      <c r="DY99" s="303"/>
      <c r="DZ99" s="303"/>
      <c r="EA99" s="303"/>
      <c r="EB99" s="303"/>
      <c r="EC99" s="303"/>
      <c r="ED99" s="303"/>
      <c r="EE99" s="303"/>
      <c r="EF99" s="303"/>
      <c r="EG99" s="303"/>
      <c r="EH99" s="303"/>
      <c r="EI99" s="303"/>
      <c r="EJ99" s="303"/>
      <c r="EK99" s="303"/>
      <c r="EL99" s="303"/>
      <c r="EM99" s="303"/>
      <c r="EN99" s="303"/>
      <c r="EO99" s="303"/>
      <c r="EP99" s="303"/>
      <c r="EQ99" s="303"/>
      <c r="ER99" s="303"/>
      <c r="ES99" s="303"/>
      <c r="ET99" s="303"/>
      <c r="EU99" s="303"/>
      <c r="EV99" s="303"/>
      <c r="EW99" s="303"/>
      <c r="EX99" s="303"/>
      <c r="EY99" s="303"/>
      <c r="EZ99" s="303"/>
      <c r="FA99" s="303"/>
      <c r="FB99" s="303"/>
      <c r="FC99" s="303"/>
      <c r="FD99" s="303"/>
      <c r="FE99" s="303"/>
      <c r="FF99" s="303"/>
      <c r="FG99" s="303"/>
      <c r="FH99" s="303"/>
      <c r="FI99" s="303"/>
      <c r="FJ99" s="303"/>
      <c r="FK99" s="303"/>
      <c r="FL99" s="303"/>
    </row>
    <row r="100" spans="1:168" s="302" customFormat="1" ht="18" customHeight="1">
      <c r="A100" s="299" t="s">
        <v>266</v>
      </c>
      <c r="B100" s="304">
        <v>30572558.050000001</v>
      </c>
      <c r="C100" s="301">
        <v>0.30858231616883203</v>
      </c>
      <c r="E100" s="287"/>
      <c r="F100" s="287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  <c r="X100" s="303"/>
      <c r="Y100" s="303"/>
      <c r="Z100" s="303"/>
      <c r="AA100" s="303"/>
      <c r="AB100" s="303"/>
      <c r="AC100" s="303"/>
      <c r="AD100" s="303"/>
      <c r="AE100" s="303"/>
      <c r="AF100" s="303"/>
      <c r="AG100" s="303"/>
      <c r="AH100" s="303"/>
      <c r="AI100" s="303"/>
      <c r="AJ100" s="303"/>
      <c r="AK100" s="303"/>
      <c r="AL100" s="303"/>
      <c r="AM100" s="303"/>
      <c r="AN100" s="303"/>
      <c r="AO100" s="303"/>
      <c r="AP100" s="303"/>
      <c r="AQ100" s="303"/>
      <c r="AR100" s="303"/>
      <c r="AS100" s="303"/>
      <c r="AT100" s="303"/>
      <c r="AU100" s="303"/>
      <c r="AV100" s="303"/>
      <c r="AW100" s="303"/>
      <c r="AX100" s="303"/>
      <c r="AY100" s="303"/>
      <c r="AZ100" s="303"/>
      <c r="BA100" s="303"/>
      <c r="BB100" s="303"/>
      <c r="BC100" s="303"/>
      <c r="BD100" s="303"/>
      <c r="BE100" s="303"/>
      <c r="BF100" s="303"/>
      <c r="BG100" s="303"/>
      <c r="BH100" s="303"/>
      <c r="BI100" s="303"/>
      <c r="BJ100" s="303"/>
      <c r="BK100" s="303"/>
      <c r="BL100" s="303"/>
      <c r="BM100" s="303"/>
      <c r="BN100" s="303"/>
      <c r="BO100" s="303"/>
      <c r="BP100" s="303"/>
      <c r="BQ100" s="303"/>
      <c r="BR100" s="303"/>
      <c r="BS100" s="303"/>
      <c r="BT100" s="303"/>
      <c r="BU100" s="303"/>
      <c r="BV100" s="303"/>
      <c r="BW100" s="303"/>
      <c r="BX100" s="303"/>
      <c r="BY100" s="303"/>
      <c r="BZ100" s="303"/>
      <c r="CA100" s="303"/>
      <c r="CB100" s="303"/>
      <c r="CC100" s="303"/>
      <c r="CD100" s="303"/>
      <c r="CE100" s="303"/>
      <c r="CF100" s="303"/>
      <c r="CG100" s="303"/>
      <c r="CH100" s="303"/>
      <c r="CI100" s="303"/>
      <c r="CJ100" s="303"/>
      <c r="CK100" s="303"/>
      <c r="CL100" s="303"/>
      <c r="CM100" s="303"/>
      <c r="CN100" s="303"/>
      <c r="CO100" s="303"/>
      <c r="CP100" s="303"/>
      <c r="CQ100" s="303"/>
      <c r="CR100" s="303"/>
      <c r="CS100" s="303"/>
      <c r="CT100" s="303"/>
      <c r="CU100" s="303"/>
      <c r="CV100" s="303"/>
      <c r="CW100" s="303"/>
      <c r="CX100" s="303"/>
      <c r="CY100" s="303"/>
      <c r="CZ100" s="303"/>
      <c r="DA100" s="303"/>
      <c r="DB100" s="303"/>
      <c r="DC100" s="303"/>
      <c r="DD100" s="303"/>
      <c r="DE100" s="303"/>
      <c r="DF100" s="303"/>
      <c r="DG100" s="303"/>
      <c r="DH100" s="303"/>
      <c r="DI100" s="303"/>
      <c r="DJ100" s="303"/>
      <c r="DK100" s="303"/>
      <c r="DL100" s="303"/>
      <c r="DM100" s="303"/>
      <c r="DN100" s="303"/>
      <c r="DO100" s="303"/>
      <c r="DP100" s="303"/>
      <c r="DQ100" s="303"/>
      <c r="DR100" s="303"/>
      <c r="DS100" s="303"/>
      <c r="DT100" s="303"/>
      <c r="DU100" s="303"/>
      <c r="DV100" s="303"/>
      <c r="DW100" s="303"/>
      <c r="DX100" s="303"/>
      <c r="DY100" s="303"/>
      <c r="DZ100" s="303"/>
      <c r="EA100" s="303"/>
      <c r="EB100" s="303"/>
      <c r="EC100" s="303"/>
      <c r="ED100" s="303"/>
      <c r="EE100" s="303"/>
      <c r="EF100" s="303"/>
      <c r="EG100" s="303"/>
      <c r="EH100" s="303"/>
      <c r="EI100" s="303"/>
      <c r="EJ100" s="303"/>
      <c r="EK100" s="303"/>
      <c r="EL100" s="303"/>
      <c r="EM100" s="303"/>
      <c r="EN100" s="303"/>
      <c r="EO100" s="303"/>
      <c r="EP100" s="303"/>
      <c r="EQ100" s="303"/>
      <c r="ER100" s="303"/>
      <c r="ES100" s="303"/>
      <c r="ET100" s="303"/>
      <c r="EU100" s="303"/>
      <c r="EV100" s="303"/>
      <c r="EW100" s="303"/>
      <c r="EX100" s="303"/>
      <c r="EY100" s="303"/>
      <c r="EZ100" s="303"/>
      <c r="FA100" s="303"/>
      <c r="FB100" s="303"/>
      <c r="FC100" s="303"/>
      <c r="FD100" s="303"/>
      <c r="FE100" s="303"/>
      <c r="FF100" s="303"/>
      <c r="FG100" s="303"/>
      <c r="FH100" s="303"/>
      <c r="FI100" s="303"/>
      <c r="FJ100" s="303"/>
      <c r="FK100" s="303"/>
      <c r="FL100" s="303"/>
    </row>
    <row r="101" spans="1:168" s="302" customFormat="1" ht="18" customHeight="1">
      <c r="A101" s="299" t="s">
        <v>267</v>
      </c>
      <c r="B101" s="304">
        <v>673013.21</v>
      </c>
      <c r="C101" s="301">
        <v>6.7930192434133112E-3</v>
      </c>
      <c r="E101" s="287"/>
      <c r="F101" s="287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  <c r="X101" s="303"/>
      <c r="Y101" s="303"/>
      <c r="Z101" s="303"/>
      <c r="AA101" s="303"/>
      <c r="AB101" s="303"/>
      <c r="AC101" s="303"/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303"/>
      <c r="AN101" s="303"/>
      <c r="AO101" s="303"/>
      <c r="AP101" s="303"/>
      <c r="AQ101" s="303"/>
      <c r="AR101" s="303"/>
      <c r="AS101" s="303"/>
      <c r="AT101" s="303"/>
      <c r="AU101" s="303"/>
      <c r="AV101" s="303"/>
      <c r="AW101" s="303"/>
      <c r="AX101" s="303"/>
      <c r="AY101" s="303"/>
      <c r="AZ101" s="303"/>
      <c r="BA101" s="303"/>
      <c r="BB101" s="303"/>
      <c r="BC101" s="303"/>
      <c r="BD101" s="303"/>
      <c r="BE101" s="303"/>
      <c r="BF101" s="303"/>
      <c r="BG101" s="303"/>
      <c r="BH101" s="303"/>
      <c r="BI101" s="303"/>
      <c r="BJ101" s="303"/>
      <c r="BK101" s="303"/>
      <c r="BL101" s="303"/>
      <c r="BM101" s="303"/>
      <c r="BN101" s="303"/>
      <c r="BO101" s="303"/>
      <c r="BP101" s="303"/>
      <c r="BQ101" s="303"/>
      <c r="BR101" s="303"/>
      <c r="BS101" s="303"/>
      <c r="BT101" s="303"/>
      <c r="BU101" s="303"/>
      <c r="BV101" s="303"/>
      <c r="BW101" s="303"/>
      <c r="BX101" s="303"/>
      <c r="BY101" s="303"/>
      <c r="BZ101" s="303"/>
      <c r="CA101" s="303"/>
      <c r="CB101" s="303"/>
      <c r="CC101" s="303"/>
      <c r="CD101" s="303"/>
      <c r="CE101" s="303"/>
      <c r="CF101" s="303"/>
      <c r="CG101" s="303"/>
      <c r="CH101" s="303"/>
      <c r="CI101" s="303"/>
      <c r="CJ101" s="303"/>
      <c r="CK101" s="303"/>
      <c r="CL101" s="303"/>
      <c r="CM101" s="303"/>
      <c r="CN101" s="303"/>
      <c r="CO101" s="303"/>
      <c r="CP101" s="303"/>
      <c r="CQ101" s="303"/>
      <c r="CR101" s="303"/>
      <c r="CS101" s="303"/>
      <c r="CT101" s="303"/>
      <c r="CU101" s="303"/>
      <c r="CV101" s="303"/>
      <c r="CW101" s="303"/>
      <c r="CX101" s="303"/>
      <c r="CY101" s="303"/>
      <c r="CZ101" s="303"/>
      <c r="DA101" s="303"/>
      <c r="DB101" s="303"/>
      <c r="DC101" s="303"/>
      <c r="DD101" s="303"/>
      <c r="DE101" s="303"/>
      <c r="DF101" s="303"/>
      <c r="DG101" s="303"/>
      <c r="DH101" s="303"/>
      <c r="DI101" s="303"/>
      <c r="DJ101" s="303"/>
      <c r="DK101" s="303"/>
      <c r="DL101" s="303"/>
      <c r="DM101" s="303"/>
      <c r="DN101" s="303"/>
      <c r="DO101" s="303"/>
      <c r="DP101" s="303"/>
      <c r="DQ101" s="303"/>
      <c r="DR101" s="303"/>
      <c r="DS101" s="303"/>
      <c r="DT101" s="303"/>
      <c r="DU101" s="303"/>
      <c r="DV101" s="303"/>
      <c r="DW101" s="303"/>
      <c r="DX101" s="303"/>
      <c r="DY101" s="303"/>
      <c r="DZ101" s="303"/>
      <c r="EA101" s="303"/>
      <c r="EB101" s="303"/>
      <c r="EC101" s="303"/>
      <c r="ED101" s="303"/>
      <c r="EE101" s="303"/>
      <c r="EF101" s="303"/>
      <c r="EG101" s="303"/>
      <c r="EH101" s="303"/>
      <c r="EI101" s="303"/>
      <c r="EJ101" s="303"/>
      <c r="EK101" s="303"/>
      <c r="EL101" s="303"/>
      <c r="EM101" s="303"/>
      <c r="EN101" s="303"/>
      <c r="EO101" s="303"/>
      <c r="EP101" s="303"/>
      <c r="EQ101" s="303"/>
      <c r="ER101" s="303"/>
      <c r="ES101" s="303"/>
      <c r="ET101" s="303"/>
      <c r="EU101" s="303"/>
      <c r="EV101" s="303"/>
      <c r="EW101" s="303"/>
      <c r="EX101" s="303"/>
      <c r="EY101" s="303"/>
      <c r="EZ101" s="303"/>
      <c r="FA101" s="303"/>
      <c r="FB101" s="303"/>
      <c r="FC101" s="303"/>
      <c r="FD101" s="303"/>
      <c r="FE101" s="303"/>
      <c r="FF101" s="303"/>
      <c r="FG101" s="303"/>
      <c r="FH101" s="303"/>
      <c r="FI101" s="303"/>
      <c r="FJ101" s="303"/>
      <c r="FK101" s="303"/>
      <c r="FL101" s="303"/>
    </row>
    <row r="102" spans="1:168" s="302" customFormat="1" ht="18" customHeight="1">
      <c r="A102" s="299" t="s">
        <v>268</v>
      </c>
      <c r="B102" s="304">
        <v>14256250</v>
      </c>
      <c r="C102" s="301">
        <v>0.14389462071466771</v>
      </c>
      <c r="E102" s="287"/>
      <c r="F102" s="287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  <c r="X102" s="303"/>
      <c r="Y102" s="303"/>
      <c r="Z102" s="303"/>
      <c r="AA102" s="303"/>
      <c r="AB102" s="303"/>
      <c r="AC102" s="303"/>
      <c r="AD102" s="303"/>
      <c r="AE102" s="303"/>
      <c r="AF102" s="303"/>
      <c r="AG102" s="303"/>
      <c r="AH102" s="303"/>
      <c r="AI102" s="303"/>
      <c r="AJ102" s="303"/>
      <c r="AK102" s="303"/>
      <c r="AL102" s="303"/>
      <c r="AM102" s="303"/>
      <c r="AN102" s="303"/>
      <c r="AO102" s="303"/>
      <c r="AP102" s="303"/>
      <c r="AQ102" s="303"/>
      <c r="AR102" s="303"/>
      <c r="AS102" s="303"/>
      <c r="AT102" s="303"/>
      <c r="AU102" s="303"/>
      <c r="AV102" s="303"/>
      <c r="AW102" s="303"/>
      <c r="AX102" s="303"/>
      <c r="AY102" s="303"/>
      <c r="AZ102" s="303"/>
      <c r="BA102" s="303"/>
      <c r="BB102" s="303"/>
      <c r="BC102" s="303"/>
      <c r="BD102" s="303"/>
      <c r="BE102" s="303"/>
      <c r="BF102" s="303"/>
      <c r="BG102" s="303"/>
      <c r="BH102" s="303"/>
      <c r="BI102" s="303"/>
      <c r="BJ102" s="303"/>
      <c r="BK102" s="303"/>
      <c r="BL102" s="303"/>
      <c r="BM102" s="303"/>
      <c r="BN102" s="303"/>
      <c r="BO102" s="303"/>
      <c r="BP102" s="303"/>
      <c r="BQ102" s="303"/>
      <c r="BR102" s="303"/>
      <c r="BS102" s="303"/>
      <c r="BT102" s="303"/>
      <c r="BU102" s="303"/>
      <c r="BV102" s="303"/>
      <c r="BW102" s="303"/>
      <c r="BX102" s="303"/>
      <c r="BY102" s="303"/>
      <c r="BZ102" s="303"/>
      <c r="CA102" s="303"/>
      <c r="CB102" s="303"/>
      <c r="CC102" s="303"/>
      <c r="CD102" s="303"/>
      <c r="CE102" s="303"/>
      <c r="CF102" s="303"/>
      <c r="CG102" s="303"/>
      <c r="CH102" s="303"/>
      <c r="CI102" s="303"/>
      <c r="CJ102" s="303"/>
      <c r="CK102" s="303"/>
      <c r="CL102" s="303"/>
      <c r="CM102" s="303"/>
      <c r="CN102" s="303"/>
      <c r="CO102" s="303"/>
      <c r="CP102" s="303"/>
      <c r="CQ102" s="303"/>
      <c r="CR102" s="303"/>
      <c r="CS102" s="303"/>
      <c r="CT102" s="303"/>
      <c r="CU102" s="303"/>
      <c r="CV102" s="303"/>
      <c r="CW102" s="303"/>
      <c r="CX102" s="303"/>
      <c r="CY102" s="303"/>
      <c r="CZ102" s="303"/>
      <c r="DA102" s="303"/>
      <c r="DB102" s="303"/>
      <c r="DC102" s="303"/>
      <c r="DD102" s="303"/>
      <c r="DE102" s="303"/>
      <c r="DF102" s="303"/>
      <c r="DG102" s="303"/>
      <c r="DH102" s="303"/>
      <c r="DI102" s="303"/>
      <c r="DJ102" s="303"/>
      <c r="DK102" s="303"/>
      <c r="DL102" s="303"/>
      <c r="DM102" s="303"/>
      <c r="DN102" s="303"/>
      <c r="DO102" s="303"/>
      <c r="DP102" s="303"/>
      <c r="DQ102" s="303"/>
      <c r="DR102" s="303"/>
      <c r="DS102" s="303"/>
      <c r="DT102" s="303"/>
      <c r="DU102" s="303"/>
      <c r="DV102" s="303"/>
      <c r="DW102" s="303"/>
      <c r="DX102" s="303"/>
      <c r="DY102" s="303"/>
      <c r="DZ102" s="303"/>
      <c r="EA102" s="303"/>
      <c r="EB102" s="303"/>
      <c r="EC102" s="303"/>
      <c r="ED102" s="303"/>
      <c r="EE102" s="303"/>
      <c r="EF102" s="303"/>
      <c r="EG102" s="303"/>
      <c r="EH102" s="303"/>
      <c r="EI102" s="303"/>
      <c r="EJ102" s="303"/>
      <c r="EK102" s="303"/>
      <c r="EL102" s="303"/>
      <c r="EM102" s="303"/>
      <c r="EN102" s="303"/>
      <c r="EO102" s="303"/>
      <c r="EP102" s="303"/>
      <c r="EQ102" s="303"/>
      <c r="ER102" s="303"/>
      <c r="ES102" s="303"/>
      <c r="ET102" s="303"/>
      <c r="EU102" s="303"/>
      <c r="EV102" s="303"/>
      <c r="EW102" s="303"/>
      <c r="EX102" s="303"/>
      <c r="EY102" s="303"/>
      <c r="EZ102" s="303"/>
      <c r="FA102" s="303"/>
      <c r="FB102" s="303"/>
      <c r="FC102" s="303"/>
      <c r="FD102" s="303"/>
      <c r="FE102" s="303"/>
      <c r="FF102" s="303"/>
      <c r="FG102" s="303"/>
      <c r="FH102" s="303"/>
      <c r="FI102" s="303"/>
      <c r="FJ102" s="303"/>
      <c r="FK102" s="303"/>
      <c r="FL102" s="303"/>
    </row>
    <row r="103" spans="1:168" s="302" customFormat="1" ht="18" customHeight="1">
      <c r="A103" s="299" t="s">
        <v>269</v>
      </c>
      <c r="B103" s="304">
        <v>1000000</v>
      </c>
      <c r="C103" s="301">
        <v>1.0093441172444907E-2</v>
      </c>
      <c r="E103" s="287"/>
      <c r="F103" s="287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303"/>
      <c r="AK103" s="303"/>
      <c r="AL103" s="303"/>
      <c r="AM103" s="303"/>
      <c r="AN103" s="303"/>
      <c r="AO103" s="303"/>
      <c r="AP103" s="303"/>
      <c r="AQ103" s="303"/>
      <c r="AR103" s="303"/>
      <c r="AS103" s="303"/>
      <c r="AT103" s="303"/>
      <c r="AU103" s="303"/>
      <c r="AV103" s="303"/>
      <c r="AW103" s="303"/>
      <c r="AX103" s="303"/>
      <c r="AY103" s="303"/>
      <c r="AZ103" s="303"/>
      <c r="BA103" s="303"/>
      <c r="BB103" s="303"/>
      <c r="BC103" s="303"/>
      <c r="BD103" s="303"/>
      <c r="BE103" s="303"/>
      <c r="BF103" s="303"/>
      <c r="BG103" s="303"/>
      <c r="BH103" s="303"/>
      <c r="BI103" s="303"/>
      <c r="BJ103" s="303"/>
      <c r="BK103" s="303"/>
      <c r="BL103" s="303"/>
      <c r="BM103" s="303"/>
      <c r="BN103" s="303"/>
      <c r="BO103" s="303"/>
      <c r="BP103" s="303"/>
      <c r="BQ103" s="303"/>
      <c r="BR103" s="303"/>
      <c r="BS103" s="303"/>
      <c r="BT103" s="303"/>
      <c r="BU103" s="303"/>
      <c r="BV103" s="303"/>
      <c r="BW103" s="303"/>
      <c r="BX103" s="303"/>
      <c r="BY103" s="303"/>
      <c r="BZ103" s="303"/>
      <c r="CA103" s="303"/>
      <c r="CB103" s="303"/>
      <c r="CC103" s="303"/>
      <c r="CD103" s="303"/>
      <c r="CE103" s="303"/>
      <c r="CF103" s="303"/>
      <c r="CG103" s="303"/>
      <c r="CH103" s="303"/>
      <c r="CI103" s="303"/>
      <c r="CJ103" s="303"/>
      <c r="CK103" s="303"/>
      <c r="CL103" s="303"/>
      <c r="CM103" s="303"/>
      <c r="CN103" s="303"/>
      <c r="CO103" s="303"/>
      <c r="CP103" s="303"/>
      <c r="CQ103" s="303"/>
      <c r="CR103" s="303"/>
      <c r="CS103" s="303"/>
      <c r="CT103" s="303"/>
      <c r="CU103" s="303"/>
      <c r="CV103" s="303"/>
      <c r="CW103" s="303"/>
      <c r="CX103" s="303"/>
      <c r="CY103" s="303"/>
      <c r="CZ103" s="303"/>
      <c r="DA103" s="303"/>
      <c r="DB103" s="303"/>
      <c r="DC103" s="303"/>
      <c r="DD103" s="303"/>
      <c r="DE103" s="303"/>
      <c r="DF103" s="303"/>
      <c r="DG103" s="303"/>
      <c r="DH103" s="303"/>
      <c r="DI103" s="303"/>
      <c r="DJ103" s="303"/>
      <c r="DK103" s="303"/>
      <c r="DL103" s="303"/>
      <c r="DM103" s="303"/>
      <c r="DN103" s="303"/>
      <c r="DO103" s="303"/>
      <c r="DP103" s="303"/>
      <c r="DQ103" s="303"/>
      <c r="DR103" s="303"/>
      <c r="DS103" s="303"/>
      <c r="DT103" s="303"/>
      <c r="DU103" s="303"/>
      <c r="DV103" s="303"/>
      <c r="DW103" s="303"/>
      <c r="DX103" s="303"/>
      <c r="DY103" s="303"/>
      <c r="DZ103" s="303"/>
      <c r="EA103" s="303"/>
      <c r="EB103" s="303"/>
      <c r="EC103" s="303"/>
      <c r="ED103" s="303"/>
      <c r="EE103" s="303"/>
      <c r="EF103" s="303"/>
      <c r="EG103" s="303"/>
      <c r="EH103" s="303"/>
      <c r="EI103" s="303"/>
      <c r="EJ103" s="303"/>
      <c r="EK103" s="303"/>
      <c r="EL103" s="303"/>
      <c r="EM103" s="303"/>
      <c r="EN103" s="303"/>
      <c r="EO103" s="303"/>
      <c r="EP103" s="303"/>
      <c r="EQ103" s="303"/>
      <c r="ER103" s="303"/>
      <c r="ES103" s="303"/>
      <c r="ET103" s="303"/>
      <c r="EU103" s="303"/>
      <c r="EV103" s="303"/>
      <c r="EW103" s="303"/>
      <c r="EX103" s="303"/>
      <c r="EY103" s="303"/>
      <c r="EZ103" s="303"/>
      <c r="FA103" s="303"/>
      <c r="FB103" s="303"/>
      <c r="FC103" s="303"/>
      <c r="FD103" s="303"/>
      <c r="FE103" s="303"/>
      <c r="FF103" s="303"/>
      <c r="FG103" s="303"/>
      <c r="FH103" s="303"/>
      <c r="FI103" s="303"/>
      <c r="FJ103" s="303"/>
      <c r="FK103" s="303"/>
      <c r="FL103" s="303"/>
    </row>
    <row r="104" spans="1:168" s="302" customFormat="1" ht="18" customHeight="1">
      <c r="A104" s="299" t="s">
        <v>270</v>
      </c>
      <c r="B104" s="304">
        <v>5091940.3099999996</v>
      </c>
      <c r="C104" s="301">
        <v>5.1395199972585882E-2</v>
      </c>
      <c r="E104" s="287"/>
      <c r="F104" s="287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303"/>
      <c r="AK104" s="303"/>
      <c r="AL104" s="303"/>
      <c r="AM104" s="303"/>
      <c r="AN104" s="303"/>
      <c r="AO104" s="303"/>
      <c r="AP104" s="303"/>
      <c r="AQ104" s="303"/>
      <c r="AR104" s="303"/>
      <c r="AS104" s="303"/>
      <c r="AT104" s="303"/>
      <c r="AU104" s="303"/>
      <c r="AV104" s="303"/>
      <c r="AW104" s="303"/>
      <c r="AX104" s="303"/>
      <c r="AY104" s="303"/>
      <c r="AZ104" s="303"/>
      <c r="BA104" s="303"/>
      <c r="BB104" s="303"/>
      <c r="BC104" s="303"/>
      <c r="BD104" s="303"/>
      <c r="BE104" s="303"/>
      <c r="BF104" s="303"/>
      <c r="BG104" s="303"/>
      <c r="BH104" s="303"/>
      <c r="BI104" s="303"/>
      <c r="BJ104" s="303"/>
      <c r="BK104" s="303"/>
      <c r="BL104" s="303"/>
      <c r="BM104" s="303"/>
      <c r="BN104" s="303"/>
      <c r="BO104" s="303"/>
      <c r="BP104" s="303"/>
      <c r="BQ104" s="303"/>
      <c r="BR104" s="303"/>
      <c r="BS104" s="303"/>
      <c r="BT104" s="303"/>
      <c r="BU104" s="303"/>
      <c r="BV104" s="303"/>
      <c r="BW104" s="303"/>
      <c r="BX104" s="303"/>
      <c r="BY104" s="303"/>
      <c r="BZ104" s="303"/>
      <c r="CA104" s="303"/>
      <c r="CB104" s="303"/>
      <c r="CC104" s="303"/>
      <c r="CD104" s="303"/>
      <c r="CE104" s="303"/>
      <c r="CF104" s="303"/>
      <c r="CG104" s="303"/>
      <c r="CH104" s="303"/>
      <c r="CI104" s="303"/>
      <c r="CJ104" s="303"/>
      <c r="CK104" s="303"/>
      <c r="CL104" s="303"/>
      <c r="CM104" s="303"/>
      <c r="CN104" s="303"/>
      <c r="CO104" s="303"/>
      <c r="CP104" s="303"/>
      <c r="CQ104" s="303"/>
      <c r="CR104" s="303"/>
      <c r="CS104" s="303"/>
      <c r="CT104" s="303"/>
      <c r="CU104" s="303"/>
      <c r="CV104" s="303"/>
      <c r="CW104" s="303"/>
      <c r="CX104" s="303"/>
      <c r="CY104" s="303"/>
      <c r="CZ104" s="303"/>
      <c r="DA104" s="303"/>
      <c r="DB104" s="303"/>
      <c r="DC104" s="303"/>
      <c r="DD104" s="303"/>
      <c r="DE104" s="303"/>
      <c r="DF104" s="303"/>
      <c r="DG104" s="303"/>
      <c r="DH104" s="303"/>
      <c r="DI104" s="303"/>
      <c r="DJ104" s="303"/>
      <c r="DK104" s="303"/>
      <c r="DL104" s="303"/>
      <c r="DM104" s="303"/>
      <c r="DN104" s="303"/>
      <c r="DO104" s="303"/>
      <c r="DP104" s="303"/>
      <c r="DQ104" s="303"/>
      <c r="DR104" s="303"/>
      <c r="DS104" s="303"/>
      <c r="DT104" s="303"/>
      <c r="DU104" s="303"/>
      <c r="DV104" s="303"/>
      <c r="DW104" s="303"/>
      <c r="DX104" s="303"/>
      <c r="DY104" s="303"/>
      <c r="DZ104" s="303"/>
      <c r="EA104" s="303"/>
      <c r="EB104" s="303"/>
      <c r="EC104" s="303"/>
      <c r="ED104" s="303"/>
      <c r="EE104" s="303"/>
      <c r="EF104" s="303"/>
      <c r="EG104" s="303"/>
      <c r="EH104" s="303"/>
      <c r="EI104" s="303"/>
      <c r="EJ104" s="303"/>
      <c r="EK104" s="303"/>
      <c r="EL104" s="303"/>
      <c r="EM104" s="303"/>
      <c r="EN104" s="303"/>
      <c r="EO104" s="303"/>
      <c r="EP104" s="303"/>
      <c r="EQ104" s="303"/>
      <c r="ER104" s="303"/>
      <c r="ES104" s="303"/>
      <c r="ET104" s="303"/>
      <c r="EU104" s="303"/>
      <c r="EV104" s="303"/>
      <c r="EW104" s="303"/>
      <c r="EX104" s="303"/>
      <c r="EY104" s="303"/>
      <c r="EZ104" s="303"/>
      <c r="FA104" s="303"/>
      <c r="FB104" s="303"/>
      <c r="FC104" s="303"/>
      <c r="FD104" s="303"/>
      <c r="FE104" s="303"/>
      <c r="FF104" s="303"/>
      <c r="FG104" s="303"/>
      <c r="FH104" s="303"/>
      <c r="FI104" s="303"/>
      <c r="FJ104" s="303"/>
      <c r="FK104" s="303"/>
      <c r="FL104" s="303"/>
    </row>
    <row r="105" spans="1:168" s="302" customFormat="1" ht="18" customHeight="1">
      <c r="A105" s="299" t="s">
        <v>271</v>
      </c>
      <c r="B105" s="304">
        <v>4819684.72</v>
      </c>
      <c r="C105" s="301">
        <v>4.8647204191051611E-2</v>
      </c>
      <c r="E105" s="287"/>
      <c r="F105" s="287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  <c r="X105" s="303"/>
      <c r="Y105" s="303"/>
      <c r="Z105" s="303"/>
      <c r="AA105" s="303"/>
      <c r="AB105" s="303"/>
      <c r="AC105" s="303"/>
      <c r="AD105" s="303"/>
      <c r="AE105" s="303"/>
      <c r="AF105" s="303"/>
      <c r="AG105" s="303"/>
      <c r="AH105" s="303"/>
      <c r="AI105" s="303"/>
      <c r="AJ105" s="303"/>
      <c r="AK105" s="303"/>
      <c r="AL105" s="303"/>
      <c r="AM105" s="303"/>
      <c r="AN105" s="303"/>
      <c r="AO105" s="303"/>
      <c r="AP105" s="303"/>
      <c r="AQ105" s="303"/>
      <c r="AR105" s="303"/>
      <c r="AS105" s="303"/>
      <c r="AT105" s="303"/>
      <c r="AU105" s="303"/>
      <c r="AV105" s="303"/>
      <c r="AW105" s="303"/>
      <c r="AX105" s="303"/>
      <c r="AY105" s="303"/>
      <c r="AZ105" s="303"/>
      <c r="BA105" s="303"/>
      <c r="BB105" s="303"/>
      <c r="BC105" s="303"/>
      <c r="BD105" s="303"/>
      <c r="BE105" s="303"/>
      <c r="BF105" s="303"/>
      <c r="BG105" s="303"/>
      <c r="BH105" s="303"/>
      <c r="BI105" s="303"/>
      <c r="BJ105" s="303"/>
      <c r="BK105" s="303"/>
      <c r="BL105" s="303"/>
      <c r="BM105" s="303"/>
      <c r="BN105" s="303"/>
      <c r="BO105" s="303"/>
      <c r="BP105" s="303"/>
      <c r="BQ105" s="303"/>
      <c r="BR105" s="303"/>
      <c r="BS105" s="303"/>
      <c r="BT105" s="303"/>
      <c r="BU105" s="303"/>
      <c r="BV105" s="303"/>
      <c r="BW105" s="303"/>
      <c r="BX105" s="303"/>
      <c r="BY105" s="303"/>
      <c r="BZ105" s="303"/>
      <c r="CA105" s="303"/>
      <c r="CB105" s="303"/>
      <c r="CC105" s="303"/>
      <c r="CD105" s="303"/>
      <c r="CE105" s="303"/>
      <c r="CF105" s="303"/>
      <c r="CG105" s="303"/>
      <c r="CH105" s="303"/>
      <c r="CI105" s="303"/>
      <c r="CJ105" s="303"/>
      <c r="CK105" s="303"/>
      <c r="CL105" s="303"/>
      <c r="CM105" s="303"/>
      <c r="CN105" s="303"/>
      <c r="CO105" s="303"/>
      <c r="CP105" s="303"/>
      <c r="CQ105" s="303"/>
      <c r="CR105" s="303"/>
      <c r="CS105" s="303"/>
      <c r="CT105" s="303"/>
      <c r="CU105" s="303"/>
      <c r="CV105" s="303"/>
      <c r="CW105" s="303"/>
      <c r="CX105" s="303"/>
      <c r="CY105" s="303"/>
      <c r="CZ105" s="303"/>
      <c r="DA105" s="303"/>
      <c r="DB105" s="303"/>
      <c r="DC105" s="303"/>
      <c r="DD105" s="303"/>
      <c r="DE105" s="303"/>
      <c r="DF105" s="303"/>
      <c r="DG105" s="303"/>
      <c r="DH105" s="303"/>
      <c r="DI105" s="303"/>
      <c r="DJ105" s="303"/>
      <c r="DK105" s="303"/>
      <c r="DL105" s="303"/>
      <c r="DM105" s="303"/>
      <c r="DN105" s="303"/>
      <c r="DO105" s="303"/>
      <c r="DP105" s="303"/>
      <c r="DQ105" s="303"/>
      <c r="DR105" s="303"/>
      <c r="DS105" s="303"/>
      <c r="DT105" s="303"/>
      <c r="DU105" s="303"/>
      <c r="DV105" s="303"/>
      <c r="DW105" s="303"/>
      <c r="DX105" s="303"/>
      <c r="DY105" s="303"/>
      <c r="DZ105" s="303"/>
      <c r="EA105" s="303"/>
      <c r="EB105" s="303"/>
      <c r="EC105" s="303"/>
      <c r="ED105" s="303"/>
      <c r="EE105" s="303"/>
      <c r="EF105" s="303"/>
      <c r="EG105" s="303"/>
      <c r="EH105" s="303"/>
      <c r="EI105" s="303"/>
      <c r="EJ105" s="303"/>
      <c r="EK105" s="303"/>
      <c r="EL105" s="303"/>
      <c r="EM105" s="303"/>
      <c r="EN105" s="303"/>
      <c r="EO105" s="303"/>
      <c r="EP105" s="303"/>
      <c r="EQ105" s="303"/>
      <c r="ER105" s="303"/>
      <c r="ES105" s="303"/>
      <c r="ET105" s="303"/>
      <c r="EU105" s="303"/>
      <c r="EV105" s="303"/>
      <c r="EW105" s="303"/>
      <c r="EX105" s="303"/>
      <c r="EY105" s="303"/>
      <c r="EZ105" s="303"/>
      <c r="FA105" s="303"/>
      <c r="FB105" s="303"/>
      <c r="FC105" s="303"/>
      <c r="FD105" s="303"/>
      <c r="FE105" s="303"/>
      <c r="FF105" s="303"/>
      <c r="FG105" s="303"/>
      <c r="FH105" s="303"/>
      <c r="FI105" s="303"/>
      <c r="FJ105" s="303"/>
      <c r="FK105" s="303"/>
      <c r="FL105" s="303"/>
    </row>
    <row r="106" spans="1:168" s="302" customFormat="1" ht="18" customHeight="1">
      <c r="A106" s="299" t="s">
        <v>272</v>
      </c>
      <c r="B106" s="304">
        <v>1000000</v>
      </c>
      <c r="C106" s="301">
        <v>1.0093441172444907E-2</v>
      </c>
      <c r="E106" s="287"/>
      <c r="F106" s="287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3"/>
      <c r="AU106" s="303"/>
      <c r="AV106" s="303"/>
      <c r="AW106" s="303"/>
      <c r="AX106" s="303"/>
      <c r="AY106" s="303"/>
      <c r="AZ106" s="303"/>
      <c r="BA106" s="303"/>
      <c r="BB106" s="303"/>
      <c r="BC106" s="303"/>
      <c r="BD106" s="303"/>
      <c r="BE106" s="303"/>
      <c r="BF106" s="303"/>
      <c r="BG106" s="303"/>
      <c r="BH106" s="303"/>
      <c r="BI106" s="303"/>
      <c r="BJ106" s="303"/>
      <c r="BK106" s="303"/>
      <c r="BL106" s="303"/>
      <c r="BM106" s="303"/>
      <c r="BN106" s="303"/>
      <c r="BO106" s="303"/>
      <c r="BP106" s="303"/>
      <c r="BQ106" s="303"/>
      <c r="BR106" s="303"/>
      <c r="BS106" s="303"/>
      <c r="BT106" s="303"/>
      <c r="BU106" s="303"/>
      <c r="BV106" s="303"/>
      <c r="BW106" s="303"/>
      <c r="BX106" s="303"/>
      <c r="BY106" s="303"/>
      <c r="BZ106" s="303"/>
      <c r="CA106" s="303"/>
      <c r="CB106" s="303"/>
      <c r="CC106" s="303"/>
      <c r="CD106" s="303"/>
      <c r="CE106" s="303"/>
      <c r="CF106" s="303"/>
      <c r="CG106" s="303"/>
      <c r="CH106" s="303"/>
      <c r="CI106" s="303"/>
      <c r="CJ106" s="303"/>
      <c r="CK106" s="303"/>
      <c r="CL106" s="303"/>
      <c r="CM106" s="303"/>
      <c r="CN106" s="303"/>
      <c r="CO106" s="303"/>
      <c r="CP106" s="303"/>
      <c r="CQ106" s="303"/>
      <c r="CR106" s="303"/>
      <c r="CS106" s="303"/>
      <c r="CT106" s="303"/>
      <c r="CU106" s="303"/>
      <c r="CV106" s="303"/>
      <c r="CW106" s="303"/>
      <c r="CX106" s="303"/>
      <c r="CY106" s="303"/>
      <c r="CZ106" s="303"/>
      <c r="DA106" s="303"/>
      <c r="DB106" s="303"/>
      <c r="DC106" s="303"/>
      <c r="DD106" s="303"/>
      <c r="DE106" s="303"/>
      <c r="DF106" s="303"/>
      <c r="DG106" s="303"/>
      <c r="DH106" s="303"/>
      <c r="DI106" s="303"/>
      <c r="DJ106" s="303"/>
      <c r="DK106" s="303"/>
      <c r="DL106" s="303"/>
      <c r="DM106" s="303"/>
      <c r="DN106" s="303"/>
      <c r="DO106" s="303"/>
      <c r="DP106" s="303"/>
      <c r="DQ106" s="303"/>
      <c r="DR106" s="303"/>
      <c r="DS106" s="303"/>
      <c r="DT106" s="303"/>
      <c r="DU106" s="303"/>
      <c r="DV106" s="303"/>
      <c r="DW106" s="303"/>
      <c r="DX106" s="303"/>
      <c r="DY106" s="303"/>
      <c r="DZ106" s="303"/>
      <c r="EA106" s="303"/>
      <c r="EB106" s="303"/>
      <c r="EC106" s="303"/>
      <c r="ED106" s="303"/>
      <c r="EE106" s="303"/>
      <c r="EF106" s="303"/>
      <c r="EG106" s="303"/>
      <c r="EH106" s="303"/>
      <c r="EI106" s="303"/>
      <c r="EJ106" s="303"/>
      <c r="EK106" s="303"/>
      <c r="EL106" s="303"/>
      <c r="EM106" s="303"/>
      <c r="EN106" s="303"/>
      <c r="EO106" s="303"/>
      <c r="EP106" s="303"/>
      <c r="EQ106" s="303"/>
      <c r="ER106" s="303"/>
      <c r="ES106" s="303"/>
      <c r="ET106" s="303"/>
      <c r="EU106" s="303"/>
      <c r="EV106" s="303"/>
      <c r="EW106" s="303"/>
      <c r="EX106" s="303"/>
      <c r="EY106" s="303"/>
      <c r="EZ106" s="303"/>
      <c r="FA106" s="303"/>
      <c r="FB106" s="303"/>
      <c r="FC106" s="303"/>
      <c r="FD106" s="303"/>
      <c r="FE106" s="303"/>
      <c r="FF106" s="303"/>
      <c r="FG106" s="303"/>
      <c r="FH106" s="303"/>
      <c r="FI106" s="303"/>
      <c r="FJ106" s="303"/>
      <c r="FK106" s="303"/>
      <c r="FL106" s="303"/>
    </row>
    <row r="107" spans="1:168" s="302" customFormat="1" ht="18" customHeight="1">
      <c r="A107" s="299" t="s">
        <v>273</v>
      </c>
      <c r="B107" s="304">
        <v>8623915.5099999998</v>
      </c>
      <c r="C107" s="301">
        <v>8.7044983876320231E-2</v>
      </c>
      <c r="E107" s="287"/>
      <c r="F107" s="287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3"/>
      <c r="AU107" s="303"/>
      <c r="AV107" s="303"/>
      <c r="AW107" s="303"/>
      <c r="AX107" s="303"/>
      <c r="AY107" s="303"/>
      <c r="AZ107" s="303"/>
      <c r="BA107" s="303"/>
      <c r="BB107" s="303"/>
      <c r="BC107" s="303"/>
      <c r="BD107" s="303"/>
      <c r="BE107" s="303"/>
      <c r="BF107" s="303"/>
      <c r="BG107" s="303"/>
      <c r="BH107" s="303"/>
      <c r="BI107" s="303"/>
      <c r="BJ107" s="303"/>
      <c r="BK107" s="303"/>
      <c r="BL107" s="303"/>
      <c r="BM107" s="303"/>
      <c r="BN107" s="303"/>
      <c r="BO107" s="303"/>
      <c r="BP107" s="303"/>
      <c r="BQ107" s="303"/>
      <c r="BR107" s="303"/>
      <c r="BS107" s="303"/>
      <c r="BT107" s="303"/>
      <c r="BU107" s="303"/>
      <c r="BV107" s="303"/>
      <c r="BW107" s="303"/>
      <c r="BX107" s="303"/>
      <c r="BY107" s="303"/>
      <c r="BZ107" s="303"/>
      <c r="CA107" s="303"/>
      <c r="CB107" s="303"/>
      <c r="CC107" s="303"/>
      <c r="CD107" s="303"/>
      <c r="CE107" s="303"/>
      <c r="CF107" s="303"/>
      <c r="CG107" s="303"/>
      <c r="CH107" s="303"/>
      <c r="CI107" s="303"/>
      <c r="CJ107" s="303"/>
      <c r="CK107" s="303"/>
      <c r="CL107" s="303"/>
      <c r="CM107" s="303"/>
      <c r="CN107" s="303"/>
      <c r="CO107" s="303"/>
      <c r="CP107" s="303"/>
      <c r="CQ107" s="303"/>
      <c r="CR107" s="303"/>
      <c r="CS107" s="303"/>
      <c r="CT107" s="303"/>
      <c r="CU107" s="303"/>
      <c r="CV107" s="303"/>
      <c r="CW107" s="303"/>
      <c r="CX107" s="303"/>
      <c r="CY107" s="303"/>
      <c r="CZ107" s="303"/>
      <c r="DA107" s="303"/>
      <c r="DB107" s="303"/>
      <c r="DC107" s="303"/>
      <c r="DD107" s="303"/>
      <c r="DE107" s="303"/>
      <c r="DF107" s="303"/>
      <c r="DG107" s="303"/>
      <c r="DH107" s="303"/>
      <c r="DI107" s="303"/>
      <c r="DJ107" s="303"/>
      <c r="DK107" s="303"/>
      <c r="DL107" s="303"/>
      <c r="DM107" s="303"/>
      <c r="DN107" s="303"/>
      <c r="DO107" s="303"/>
      <c r="DP107" s="303"/>
      <c r="DQ107" s="303"/>
      <c r="DR107" s="303"/>
      <c r="DS107" s="303"/>
      <c r="DT107" s="303"/>
      <c r="DU107" s="303"/>
      <c r="DV107" s="303"/>
      <c r="DW107" s="303"/>
      <c r="DX107" s="303"/>
      <c r="DY107" s="303"/>
      <c r="DZ107" s="303"/>
      <c r="EA107" s="303"/>
      <c r="EB107" s="303"/>
      <c r="EC107" s="303"/>
      <c r="ED107" s="303"/>
      <c r="EE107" s="303"/>
      <c r="EF107" s="303"/>
      <c r="EG107" s="303"/>
      <c r="EH107" s="303"/>
      <c r="EI107" s="303"/>
      <c r="EJ107" s="303"/>
      <c r="EK107" s="303"/>
      <c r="EL107" s="303"/>
      <c r="EM107" s="303"/>
      <c r="EN107" s="303"/>
      <c r="EO107" s="303"/>
      <c r="EP107" s="303"/>
      <c r="EQ107" s="303"/>
      <c r="ER107" s="303"/>
      <c r="ES107" s="303"/>
      <c r="ET107" s="303"/>
      <c r="EU107" s="303"/>
      <c r="EV107" s="303"/>
      <c r="EW107" s="303"/>
      <c r="EX107" s="303"/>
      <c r="EY107" s="303"/>
      <c r="EZ107" s="303"/>
      <c r="FA107" s="303"/>
      <c r="FB107" s="303"/>
      <c r="FC107" s="303"/>
      <c r="FD107" s="303"/>
      <c r="FE107" s="303"/>
      <c r="FF107" s="303"/>
      <c r="FG107" s="303"/>
      <c r="FH107" s="303"/>
      <c r="FI107" s="303"/>
      <c r="FJ107" s="303"/>
      <c r="FK107" s="303"/>
      <c r="FL107" s="303"/>
    </row>
    <row r="108" spans="1:168" s="302" customFormat="1" ht="22.5" customHeight="1">
      <c r="A108" s="299" t="s">
        <v>274</v>
      </c>
      <c r="B108" s="304">
        <v>10197000.09</v>
      </c>
      <c r="C108" s="301">
        <v>0.10292282054383044</v>
      </c>
      <c r="E108" s="287"/>
      <c r="F108" s="287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  <c r="AA108" s="303"/>
      <c r="AB108" s="303"/>
      <c r="AC108" s="303"/>
      <c r="AD108" s="303"/>
      <c r="AE108" s="303"/>
      <c r="AF108" s="303"/>
      <c r="AG108" s="303"/>
      <c r="AH108" s="303"/>
      <c r="AI108" s="303"/>
      <c r="AJ108" s="303"/>
      <c r="AK108" s="303"/>
      <c r="AL108" s="303"/>
      <c r="AM108" s="303"/>
      <c r="AN108" s="303"/>
      <c r="AO108" s="303"/>
      <c r="AP108" s="303"/>
      <c r="AQ108" s="303"/>
      <c r="AR108" s="303"/>
      <c r="AS108" s="303"/>
      <c r="AT108" s="303"/>
      <c r="AU108" s="303"/>
      <c r="AV108" s="303"/>
      <c r="AW108" s="303"/>
      <c r="AX108" s="303"/>
      <c r="AY108" s="303"/>
      <c r="AZ108" s="303"/>
      <c r="BA108" s="303"/>
      <c r="BB108" s="303"/>
      <c r="BC108" s="303"/>
      <c r="BD108" s="303"/>
      <c r="BE108" s="303"/>
      <c r="BF108" s="303"/>
      <c r="BG108" s="303"/>
      <c r="BH108" s="303"/>
      <c r="BI108" s="303"/>
      <c r="BJ108" s="303"/>
      <c r="BK108" s="303"/>
      <c r="BL108" s="303"/>
      <c r="BM108" s="303"/>
      <c r="BN108" s="303"/>
      <c r="BO108" s="303"/>
      <c r="BP108" s="303"/>
      <c r="BQ108" s="303"/>
      <c r="BR108" s="303"/>
      <c r="BS108" s="303"/>
      <c r="BT108" s="303"/>
      <c r="BU108" s="303"/>
      <c r="BV108" s="303"/>
      <c r="BW108" s="303"/>
      <c r="BX108" s="303"/>
      <c r="BY108" s="303"/>
      <c r="BZ108" s="303"/>
      <c r="CA108" s="303"/>
      <c r="CB108" s="303"/>
      <c r="CC108" s="303"/>
      <c r="CD108" s="303"/>
      <c r="CE108" s="303"/>
      <c r="CF108" s="303"/>
      <c r="CG108" s="303"/>
      <c r="CH108" s="303"/>
      <c r="CI108" s="303"/>
      <c r="CJ108" s="303"/>
      <c r="CK108" s="303"/>
      <c r="CL108" s="303"/>
      <c r="CM108" s="303"/>
      <c r="CN108" s="303"/>
      <c r="CO108" s="303"/>
      <c r="CP108" s="303"/>
      <c r="CQ108" s="303"/>
      <c r="CR108" s="303"/>
      <c r="CS108" s="303"/>
      <c r="CT108" s="303"/>
      <c r="CU108" s="303"/>
      <c r="CV108" s="303"/>
      <c r="CW108" s="303"/>
      <c r="CX108" s="303"/>
      <c r="CY108" s="303"/>
      <c r="CZ108" s="303"/>
      <c r="DA108" s="303"/>
      <c r="DB108" s="303"/>
      <c r="DC108" s="303"/>
      <c r="DD108" s="303"/>
      <c r="DE108" s="303"/>
      <c r="DF108" s="303"/>
      <c r="DG108" s="303"/>
      <c r="DH108" s="303"/>
      <c r="DI108" s="303"/>
      <c r="DJ108" s="303"/>
      <c r="DK108" s="303"/>
      <c r="DL108" s="303"/>
      <c r="DM108" s="303"/>
      <c r="DN108" s="303"/>
      <c r="DO108" s="303"/>
      <c r="DP108" s="303"/>
      <c r="DQ108" s="303"/>
      <c r="DR108" s="303"/>
      <c r="DS108" s="303"/>
      <c r="DT108" s="303"/>
      <c r="DU108" s="303"/>
      <c r="DV108" s="303"/>
      <c r="DW108" s="303"/>
      <c r="DX108" s="303"/>
      <c r="DY108" s="303"/>
      <c r="DZ108" s="303"/>
      <c r="EA108" s="303"/>
      <c r="EB108" s="303"/>
      <c r="EC108" s="303"/>
      <c r="ED108" s="303"/>
      <c r="EE108" s="303"/>
      <c r="EF108" s="303"/>
      <c r="EG108" s="303"/>
      <c r="EH108" s="303"/>
      <c r="EI108" s="303"/>
      <c r="EJ108" s="303"/>
      <c r="EK108" s="303"/>
      <c r="EL108" s="303"/>
      <c r="EM108" s="303"/>
      <c r="EN108" s="303"/>
      <c r="EO108" s="303"/>
      <c r="EP108" s="303"/>
      <c r="EQ108" s="303"/>
      <c r="ER108" s="303"/>
      <c r="ES108" s="303"/>
      <c r="ET108" s="303"/>
      <c r="EU108" s="303"/>
      <c r="EV108" s="303"/>
      <c r="EW108" s="303"/>
      <c r="EX108" s="303"/>
      <c r="EY108" s="303"/>
      <c r="EZ108" s="303"/>
      <c r="FA108" s="303"/>
      <c r="FB108" s="303"/>
      <c r="FC108" s="303"/>
      <c r="FD108" s="303"/>
      <c r="FE108" s="303"/>
      <c r="FF108" s="303"/>
      <c r="FG108" s="303"/>
      <c r="FH108" s="303"/>
      <c r="FI108" s="303"/>
      <c r="FJ108" s="303"/>
      <c r="FK108" s="303"/>
      <c r="FL108" s="303"/>
    </row>
    <row r="109" spans="1:168" s="309" customFormat="1" ht="24.75" customHeight="1">
      <c r="A109" s="306" t="s">
        <v>275</v>
      </c>
      <c r="B109" s="307">
        <v>9129936.0600000005</v>
      </c>
      <c r="C109" s="308">
        <v>9.2152472529793444E-2</v>
      </c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310"/>
      <c r="CR109" s="310"/>
      <c r="CS109" s="310"/>
      <c r="CT109" s="310"/>
      <c r="CU109" s="310"/>
      <c r="CV109" s="310"/>
      <c r="CW109" s="310"/>
      <c r="CX109" s="310"/>
      <c r="CY109" s="310"/>
      <c r="CZ109" s="310"/>
      <c r="DA109" s="310"/>
      <c r="DB109" s="310"/>
      <c r="DC109" s="310"/>
      <c r="DD109" s="310"/>
      <c r="DE109" s="310"/>
      <c r="DF109" s="310"/>
      <c r="DG109" s="310"/>
      <c r="DH109" s="310"/>
      <c r="DI109" s="310"/>
      <c r="DJ109" s="310"/>
      <c r="DK109" s="310"/>
      <c r="DL109" s="310"/>
      <c r="DM109" s="310"/>
      <c r="DN109" s="310"/>
      <c r="DO109" s="310"/>
      <c r="DP109" s="310"/>
      <c r="DQ109" s="310"/>
      <c r="DR109" s="310"/>
      <c r="DS109" s="310"/>
      <c r="DT109" s="310"/>
      <c r="DU109" s="310"/>
      <c r="DV109" s="310"/>
      <c r="DW109" s="310"/>
      <c r="DX109" s="310"/>
      <c r="DY109" s="310"/>
      <c r="DZ109" s="310"/>
      <c r="EA109" s="310"/>
      <c r="EB109" s="310"/>
      <c r="EC109" s="310"/>
      <c r="ED109" s="310"/>
      <c r="EE109" s="310"/>
      <c r="EF109" s="310"/>
      <c r="EG109" s="310"/>
      <c r="EH109" s="310"/>
      <c r="EI109" s="310"/>
      <c r="EJ109" s="310"/>
      <c r="EK109" s="310"/>
      <c r="EL109" s="310"/>
      <c r="EM109" s="310"/>
      <c r="EN109" s="310"/>
      <c r="EO109" s="310"/>
      <c r="EP109" s="310"/>
      <c r="EQ109" s="310"/>
      <c r="ER109" s="310"/>
      <c r="ES109" s="310"/>
      <c r="ET109" s="310"/>
      <c r="EU109" s="310"/>
      <c r="EV109" s="310"/>
      <c r="EW109" s="310"/>
      <c r="EX109" s="310"/>
      <c r="EY109" s="310"/>
      <c r="EZ109" s="310"/>
      <c r="FA109" s="310"/>
      <c r="FB109" s="310"/>
      <c r="FC109" s="310"/>
      <c r="FD109" s="310"/>
      <c r="FE109" s="310"/>
      <c r="FF109" s="310"/>
      <c r="FG109" s="310"/>
      <c r="FH109" s="310"/>
      <c r="FI109" s="310"/>
      <c r="FJ109" s="310"/>
      <c r="FK109" s="310"/>
      <c r="FL109" s="310"/>
    </row>
    <row r="110" spans="1:168" s="302" customFormat="1" ht="18" customHeight="1">
      <c r="A110" s="299" t="s">
        <v>276</v>
      </c>
      <c r="B110" s="304">
        <v>9427240</v>
      </c>
      <c r="C110" s="301">
        <v>9.5153292358519534E-2</v>
      </c>
      <c r="E110" s="287"/>
      <c r="F110" s="287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  <c r="AA110" s="303"/>
      <c r="AB110" s="303"/>
      <c r="AC110" s="303"/>
      <c r="AD110" s="303"/>
      <c r="AE110" s="303"/>
      <c r="AF110" s="303"/>
      <c r="AG110" s="303"/>
      <c r="AH110" s="303"/>
      <c r="AI110" s="303"/>
      <c r="AJ110" s="303"/>
      <c r="AK110" s="303"/>
      <c r="AL110" s="303"/>
      <c r="AM110" s="303"/>
      <c r="AN110" s="303"/>
      <c r="AO110" s="303"/>
      <c r="AP110" s="303"/>
      <c r="AQ110" s="303"/>
      <c r="AR110" s="303"/>
      <c r="AS110" s="303"/>
      <c r="AT110" s="303"/>
      <c r="AU110" s="303"/>
      <c r="AV110" s="303"/>
      <c r="AW110" s="303"/>
      <c r="AX110" s="303"/>
      <c r="AY110" s="303"/>
      <c r="AZ110" s="303"/>
      <c r="BA110" s="303"/>
      <c r="BB110" s="303"/>
      <c r="BC110" s="303"/>
      <c r="BD110" s="303"/>
      <c r="BE110" s="303"/>
      <c r="BF110" s="303"/>
      <c r="BG110" s="303"/>
      <c r="BH110" s="303"/>
      <c r="BI110" s="303"/>
      <c r="BJ110" s="303"/>
      <c r="BK110" s="303"/>
      <c r="BL110" s="303"/>
      <c r="BM110" s="303"/>
      <c r="BN110" s="303"/>
      <c r="BO110" s="303"/>
      <c r="BP110" s="303"/>
      <c r="BQ110" s="303"/>
      <c r="BR110" s="303"/>
      <c r="BS110" s="303"/>
      <c r="BT110" s="303"/>
      <c r="BU110" s="303"/>
      <c r="BV110" s="303"/>
      <c r="BW110" s="303"/>
      <c r="BX110" s="303"/>
      <c r="BY110" s="303"/>
      <c r="BZ110" s="303"/>
      <c r="CA110" s="303"/>
      <c r="CB110" s="303"/>
      <c r="CC110" s="303"/>
      <c r="CD110" s="303"/>
      <c r="CE110" s="303"/>
      <c r="CF110" s="303"/>
      <c r="CG110" s="303"/>
      <c r="CH110" s="303"/>
      <c r="CI110" s="303"/>
      <c r="CJ110" s="303"/>
      <c r="CK110" s="303"/>
      <c r="CL110" s="303"/>
      <c r="CM110" s="303"/>
      <c r="CN110" s="303"/>
      <c r="CO110" s="303"/>
      <c r="CP110" s="303"/>
      <c r="CQ110" s="303"/>
      <c r="CR110" s="303"/>
      <c r="CS110" s="303"/>
      <c r="CT110" s="303"/>
      <c r="CU110" s="303"/>
      <c r="CV110" s="303"/>
      <c r="CW110" s="303"/>
      <c r="CX110" s="303"/>
      <c r="CY110" s="303"/>
      <c r="CZ110" s="303"/>
      <c r="DA110" s="303"/>
      <c r="DB110" s="303"/>
      <c r="DC110" s="303"/>
      <c r="DD110" s="303"/>
      <c r="DE110" s="303"/>
      <c r="DF110" s="303"/>
      <c r="DG110" s="303"/>
      <c r="DH110" s="303"/>
      <c r="DI110" s="303"/>
      <c r="DJ110" s="303"/>
      <c r="DK110" s="303"/>
      <c r="DL110" s="303"/>
      <c r="DM110" s="303"/>
      <c r="DN110" s="303"/>
      <c r="DO110" s="303"/>
      <c r="DP110" s="303"/>
      <c r="DQ110" s="303"/>
      <c r="DR110" s="303"/>
      <c r="DS110" s="303"/>
      <c r="DT110" s="303"/>
      <c r="DU110" s="303"/>
      <c r="DV110" s="303"/>
      <c r="DW110" s="303"/>
      <c r="DX110" s="303"/>
      <c r="DY110" s="303"/>
      <c r="DZ110" s="303"/>
      <c r="EA110" s="303"/>
      <c r="EB110" s="303"/>
      <c r="EC110" s="303"/>
      <c r="ED110" s="303"/>
      <c r="EE110" s="303"/>
      <c r="EF110" s="303"/>
      <c r="EG110" s="303"/>
      <c r="EH110" s="303"/>
      <c r="EI110" s="303"/>
      <c r="EJ110" s="303"/>
      <c r="EK110" s="303"/>
      <c r="EL110" s="303"/>
      <c r="EM110" s="303"/>
      <c r="EN110" s="303"/>
      <c r="EO110" s="303"/>
      <c r="EP110" s="303"/>
      <c r="EQ110" s="303"/>
      <c r="ER110" s="303"/>
      <c r="ES110" s="303"/>
      <c r="ET110" s="303"/>
      <c r="EU110" s="303"/>
      <c r="EV110" s="303"/>
      <c r="EW110" s="303"/>
      <c r="EX110" s="303"/>
      <c r="EY110" s="303"/>
      <c r="EZ110" s="303"/>
      <c r="FA110" s="303"/>
      <c r="FB110" s="303"/>
      <c r="FC110" s="303"/>
      <c r="FD110" s="303"/>
      <c r="FE110" s="303"/>
      <c r="FF110" s="303"/>
      <c r="FG110" s="303"/>
      <c r="FH110" s="303"/>
      <c r="FI110" s="303"/>
      <c r="FJ110" s="303"/>
      <c r="FK110" s="303"/>
      <c r="FL110" s="303"/>
    </row>
    <row r="111" spans="1:168" s="302" customFormat="1" ht="18" customHeight="1">
      <c r="A111" s="299" t="s">
        <v>277</v>
      </c>
      <c r="B111" s="304">
        <v>162299.38</v>
      </c>
      <c r="C111" s="301">
        <v>1.6381592443542817E-3</v>
      </c>
      <c r="E111" s="287"/>
      <c r="F111" s="287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303"/>
      <c r="AN111" s="303"/>
      <c r="AO111" s="303"/>
      <c r="AP111" s="303"/>
      <c r="AQ111" s="303"/>
      <c r="AR111" s="303"/>
      <c r="AS111" s="303"/>
      <c r="AT111" s="303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3"/>
      <c r="BJ111" s="303"/>
      <c r="BK111" s="303"/>
      <c r="BL111" s="303"/>
      <c r="BM111" s="303"/>
      <c r="BN111" s="303"/>
      <c r="BO111" s="303"/>
      <c r="BP111" s="303"/>
      <c r="BQ111" s="303"/>
      <c r="BR111" s="303"/>
      <c r="BS111" s="303"/>
      <c r="BT111" s="303"/>
      <c r="BU111" s="303"/>
      <c r="BV111" s="303"/>
      <c r="BW111" s="303"/>
      <c r="BX111" s="303"/>
      <c r="BY111" s="303"/>
      <c r="BZ111" s="303"/>
      <c r="CA111" s="303"/>
      <c r="CB111" s="303"/>
      <c r="CC111" s="303"/>
      <c r="CD111" s="303"/>
      <c r="CE111" s="303"/>
      <c r="CF111" s="303"/>
      <c r="CG111" s="303"/>
      <c r="CH111" s="303"/>
      <c r="CI111" s="303"/>
      <c r="CJ111" s="303"/>
      <c r="CK111" s="303"/>
      <c r="CL111" s="303"/>
      <c r="CM111" s="303"/>
      <c r="CN111" s="303"/>
      <c r="CO111" s="303"/>
      <c r="CP111" s="303"/>
      <c r="CQ111" s="303"/>
      <c r="CR111" s="303"/>
      <c r="CS111" s="303"/>
      <c r="CT111" s="303"/>
      <c r="CU111" s="303"/>
      <c r="CV111" s="303"/>
      <c r="CW111" s="303"/>
      <c r="CX111" s="303"/>
      <c r="CY111" s="303"/>
      <c r="CZ111" s="303"/>
      <c r="DA111" s="303"/>
      <c r="DB111" s="303"/>
      <c r="DC111" s="303"/>
      <c r="DD111" s="303"/>
      <c r="DE111" s="303"/>
      <c r="DF111" s="303"/>
      <c r="DG111" s="303"/>
      <c r="DH111" s="303"/>
      <c r="DI111" s="303"/>
      <c r="DJ111" s="303"/>
      <c r="DK111" s="303"/>
      <c r="DL111" s="303"/>
      <c r="DM111" s="303"/>
      <c r="DN111" s="303"/>
      <c r="DO111" s="303"/>
      <c r="DP111" s="303"/>
      <c r="DQ111" s="303"/>
      <c r="DR111" s="303"/>
      <c r="DS111" s="303"/>
      <c r="DT111" s="303"/>
      <c r="DU111" s="303"/>
      <c r="DV111" s="303"/>
      <c r="DW111" s="303"/>
      <c r="DX111" s="303"/>
      <c r="DY111" s="303"/>
      <c r="DZ111" s="303"/>
      <c r="EA111" s="303"/>
      <c r="EB111" s="303"/>
      <c r="EC111" s="303"/>
      <c r="ED111" s="303"/>
      <c r="EE111" s="303"/>
      <c r="EF111" s="303"/>
      <c r="EG111" s="303"/>
      <c r="EH111" s="303"/>
      <c r="EI111" s="303"/>
      <c r="EJ111" s="303"/>
      <c r="EK111" s="303"/>
      <c r="EL111" s="303"/>
      <c r="EM111" s="303"/>
      <c r="EN111" s="303"/>
      <c r="EO111" s="303"/>
      <c r="EP111" s="303"/>
      <c r="EQ111" s="303"/>
      <c r="ER111" s="303"/>
      <c r="ES111" s="303"/>
      <c r="ET111" s="303"/>
      <c r="EU111" s="303"/>
      <c r="EV111" s="303"/>
      <c r="EW111" s="303"/>
      <c r="EX111" s="303"/>
      <c r="EY111" s="303"/>
      <c r="EZ111" s="303"/>
      <c r="FA111" s="303"/>
      <c r="FB111" s="303"/>
      <c r="FC111" s="303"/>
      <c r="FD111" s="303"/>
      <c r="FE111" s="303"/>
      <c r="FF111" s="303"/>
      <c r="FG111" s="303"/>
      <c r="FH111" s="303"/>
      <c r="FI111" s="303"/>
      <c r="FJ111" s="303"/>
      <c r="FK111" s="303"/>
      <c r="FL111" s="303"/>
    </row>
    <row r="112" spans="1:168" s="302" customFormat="1" ht="18" customHeight="1">
      <c r="A112" s="299" t="s">
        <v>278</v>
      </c>
      <c r="B112" s="304">
        <v>18773785</v>
      </c>
      <c r="C112" s="301">
        <v>0.18949209448162863</v>
      </c>
      <c r="E112" s="287"/>
      <c r="F112" s="287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303"/>
      <c r="AN112" s="303"/>
      <c r="AO112" s="303"/>
      <c r="AP112" s="303"/>
      <c r="AQ112" s="303"/>
      <c r="AR112" s="303"/>
      <c r="AS112" s="303"/>
      <c r="AT112" s="303"/>
      <c r="AU112" s="303"/>
      <c r="AV112" s="303"/>
      <c r="AW112" s="303"/>
      <c r="AX112" s="303"/>
      <c r="AY112" s="303"/>
      <c r="AZ112" s="303"/>
      <c r="BA112" s="303"/>
      <c r="BB112" s="303"/>
      <c r="BC112" s="303"/>
      <c r="BD112" s="303"/>
      <c r="BE112" s="303"/>
      <c r="BF112" s="303"/>
      <c r="BG112" s="303"/>
      <c r="BH112" s="303"/>
      <c r="BI112" s="303"/>
      <c r="BJ112" s="303"/>
      <c r="BK112" s="303"/>
      <c r="BL112" s="303"/>
      <c r="BM112" s="303"/>
      <c r="BN112" s="303"/>
      <c r="BO112" s="303"/>
      <c r="BP112" s="303"/>
      <c r="BQ112" s="303"/>
      <c r="BR112" s="303"/>
      <c r="BS112" s="303"/>
      <c r="BT112" s="303"/>
      <c r="BU112" s="303"/>
      <c r="BV112" s="303"/>
      <c r="BW112" s="303"/>
      <c r="BX112" s="303"/>
      <c r="BY112" s="303"/>
      <c r="BZ112" s="303"/>
      <c r="CA112" s="303"/>
      <c r="CB112" s="303"/>
      <c r="CC112" s="303"/>
      <c r="CD112" s="303"/>
      <c r="CE112" s="303"/>
      <c r="CF112" s="303"/>
      <c r="CG112" s="303"/>
      <c r="CH112" s="303"/>
      <c r="CI112" s="303"/>
      <c r="CJ112" s="303"/>
      <c r="CK112" s="303"/>
      <c r="CL112" s="303"/>
      <c r="CM112" s="303"/>
      <c r="CN112" s="303"/>
      <c r="CO112" s="303"/>
      <c r="CP112" s="303"/>
      <c r="CQ112" s="303"/>
      <c r="CR112" s="303"/>
      <c r="CS112" s="303"/>
      <c r="CT112" s="303"/>
      <c r="CU112" s="303"/>
      <c r="CV112" s="303"/>
      <c r="CW112" s="303"/>
      <c r="CX112" s="303"/>
      <c r="CY112" s="303"/>
      <c r="CZ112" s="303"/>
      <c r="DA112" s="303"/>
      <c r="DB112" s="303"/>
      <c r="DC112" s="303"/>
      <c r="DD112" s="303"/>
      <c r="DE112" s="303"/>
      <c r="DF112" s="303"/>
      <c r="DG112" s="303"/>
      <c r="DH112" s="303"/>
      <c r="DI112" s="303"/>
      <c r="DJ112" s="303"/>
      <c r="DK112" s="303"/>
      <c r="DL112" s="303"/>
      <c r="DM112" s="303"/>
      <c r="DN112" s="303"/>
      <c r="DO112" s="303"/>
      <c r="DP112" s="303"/>
      <c r="DQ112" s="303"/>
      <c r="DR112" s="303"/>
      <c r="DS112" s="303"/>
      <c r="DT112" s="303"/>
      <c r="DU112" s="303"/>
      <c r="DV112" s="303"/>
      <c r="DW112" s="303"/>
      <c r="DX112" s="303"/>
      <c r="DY112" s="303"/>
      <c r="DZ112" s="303"/>
      <c r="EA112" s="303"/>
      <c r="EB112" s="303"/>
      <c r="EC112" s="303"/>
      <c r="ED112" s="303"/>
      <c r="EE112" s="303"/>
      <c r="EF112" s="303"/>
      <c r="EG112" s="303"/>
      <c r="EH112" s="303"/>
      <c r="EI112" s="303"/>
      <c r="EJ112" s="303"/>
      <c r="EK112" s="303"/>
      <c r="EL112" s="303"/>
      <c r="EM112" s="303"/>
      <c r="EN112" s="303"/>
      <c r="EO112" s="303"/>
      <c r="EP112" s="303"/>
      <c r="EQ112" s="303"/>
      <c r="ER112" s="303"/>
      <c r="ES112" s="303"/>
      <c r="ET112" s="303"/>
      <c r="EU112" s="303"/>
      <c r="EV112" s="303"/>
      <c r="EW112" s="303"/>
      <c r="EX112" s="303"/>
      <c r="EY112" s="303"/>
      <c r="EZ112" s="303"/>
      <c r="FA112" s="303"/>
      <c r="FB112" s="303"/>
      <c r="FC112" s="303"/>
      <c r="FD112" s="303"/>
      <c r="FE112" s="303"/>
      <c r="FF112" s="303"/>
      <c r="FG112" s="303"/>
      <c r="FH112" s="303"/>
      <c r="FI112" s="303"/>
      <c r="FJ112" s="303"/>
      <c r="FK112" s="303"/>
      <c r="FL112" s="303"/>
    </row>
    <row r="113" spans="1:168" s="302" customFormat="1" ht="18" customHeight="1">
      <c r="A113" s="299" t="s">
        <v>279</v>
      </c>
      <c r="B113" s="304">
        <v>1000920</v>
      </c>
      <c r="C113" s="301">
        <v>1.0102727138323558E-2</v>
      </c>
      <c r="E113" s="287"/>
      <c r="F113" s="287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3"/>
      <c r="AF113" s="303"/>
      <c r="AG113" s="303"/>
      <c r="AH113" s="303"/>
      <c r="AI113" s="303"/>
      <c r="AJ113" s="303"/>
      <c r="AK113" s="303"/>
      <c r="AL113" s="303"/>
      <c r="AM113" s="303"/>
      <c r="AN113" s="303"/>
      <c r="AO113" s="303"/>
      <c r="AP113" s="303"/>
      <c r="AQ113" s="303"/>
      <c r="AR113" s="303"/>
      <c r="AS113" s="303"/>
      <c r="AT113" s="303"/>
      <c r="AU113" s="303"/>
      <c r="AV113" s="303"/>
      <c r="AW113" s="303"/>
      <c r="AX113" s="303"/>
      <c r="AY113" s="303"/>
      <c r="AZ113" s="303"/>
      <c r="BA113" s="303"/>
      <c r="BB113" s="303"/>
      <c r="BC113" s="303"/>
      <c r="BD113" s="303"/>
      <c r="BE113" s="303"/>
      <c r="BF113" s="303"/>
      <c r="BG113" s="303"/>
      <c r="BH113" s="303"/>
      <c r="BI113" s="303"/>
      <c r="BJ113" s="303"/>
      <c r="BK113" s="303"/>
      <c r="BL113" s="303"/>
      <c r="BM113" s="303"/>
      <c r="BN113" s="303"/>
      <c r="BO113" s="303"/>
      <c r="BP113" s="303"/>
      <c r="BQ113" s="303"/>
      <c r="BR113" s="303"/>
      <c r="BS113" s="303"/>
      <c r="BT113" s="303"/>
      <c r="BU113" s="303"/>
      <c r="BV113" s="303"/>
      <c r="BW113" s="303"/>
      <c r="BX113" s="303"/>
      <c r="BY113" s="303"/>
      <c r="BZ113" s="303"/>
      <c r="CA113" s="303"/>
      <c r="CB113" s="303"/>
      <c r="CC113" s="303"/>
      <c r="CD113" s="303"/>
      <c r="CE113" s="303"/>
      <c r="CF113" s="303"/>
      <c r="CG113" s="303"/>
      <c r="CH113" s="303"/>
      <c r="CI113" s="303"/>
      <c r="CJ113" s="303"/>
      <c r="CK113" s="303"/>
      <c r="CL113" s="303"/>
      <c r="CM113" s="303"/>
      <c r="CN113" s="303"/>
      <c r="CO113" s="303"/>
      <c r="CP113" s="303"/>
      <c r="CQ113" s="303"/>
      <c r="CR113" s="303"/>
      <c r="CS113" s="303"/>
      <c r="CT113" s="303"/>
      <c r="CU113" s="303"/>
      <c r="CV113" s="303"/>
      <c r="CW113" s="303"/>
      <c r="CX113" s="303"/>
      <c r="CY113" s="303"/>
      <c r="CZ113" s="303"/>
      <c r="DA113" s="303"/>
      <c r="DB113" s="303"/>
      <c r="DC113" s="303"/>
      <c r="DD113" s="303"/>
      <c r="DE113" s="303"/>
      <c r="DF113" s="303"/>
      <c r="DG113" s="303"/>
      <c r="DH113" s="303"/>
      <c r="DI113" s="303"/>
      <c r="DJ113" s="303"/>
      <c r="DK113" s="303"/>
      <c r="DL113" s="303"/>
      <c r="DM113" s="303"/>
      <c r="DN113" s="303"/>
      <c r="DO113" s="303"/>
      <c r="DP113" s="303"/>
      <c r="DQ113" s="303"/>
      <c r="DR113" s="303"/>
      <c r="DS113" s="303"/>
      <c r="DT113" s="303"/>
      <c r="DU113" s="303"/>
      <c r="DV113" s="303"/>
      <c r="DW113" s="303"/>
      <c r="DX113" s="303"/>
      <c r="DY113" s="303"/>
      <c r="DZ113" s="303"/>
      <c r="EA113" s="303"/>
      <c r="EB113" s="303"/>
      <c r="EC113" s="303"/>
      <c r="ED113" s="303"/>
      <c r="EE113" s="303"/>
      <c r="EF113" s="303"/>
      <c r="EG113" s="303"/>
      <c r="EH113" s="303"/>
      <c r="EI113" s="303"/>
      <c r="EJ113" s="303"/>
      <c r="EK113" s="303"/>
      <c r="EL113" s="303"/>
      <c r="EM113" s="303"/>
      <c r="EN113" s="303"/>
      <c r="EO113" s="303"/>
      <c r="EP113" s="303"/>
      <c r="EQ113" s="303"/>
      <c r="ER113" s="303"/>
      <c r="ES113" s="303"/>
      <c r="ET113" s="303"/>
      <c r="EU113" s="303"/>
      <c r="EV113" s="303"/>
      <c r="EW113" s="303"/>
      <c r="EX113" s="303"/>
      <c r="EY113" s="303"/>
      <c r="EZ113" s="303"/>
      <c r="FA113" s="303"/>
      <c r="FB113" s="303"/>
      <c r="FC113" s="303"/>
      <c r="FD113" s="303"/>
      <c r="FE113" s="303"/>
      <c r="FF113" s="303"/>
      <c r="FG113" s="303"/>
      <c r="FH113" s="303"/>
      <c r="FI113" s="303"/>
      <c r="FJ113" s="303"/>
      <c r="FK113" s="303"/>
      <c r="FL113" s="303"/>
    </row>
    <row r="114" spans="1:168" s="302" customFormat="1" ht="18" customHeight="1">
      <c r="A114" s="299" t="s">
        <v>280</v>
      </c>
      <c r="B114" s="304">
        <v>200000</v>
      </c>
      <c r="C114" s="301">
        <v>2.0186882344889814E-3</v>
      </c>
      <c r="E114" s="287"/>
      <c r="F114" s="287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  <c r="AA114" s="303"/>
      <c r="AB114" s="303"/>
      <c r="AC114" s="303"/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  <c r="AP114" s="303"/>
      <c r="AQ114" s="303"/>
      <c r="AR114" s="303"/>
      <c r="AS114" s="303"/>
      <c r="AT114" s="303"/>
      <c r="AU114" s="303"/>
      <c r="AV114" s="303"/>
      <c r="AW114" s="303"/>
      <c r="AX114" s="303"/>
      <c r="AY114" s="303"/>
      <c r="AZ114" s="303"/>
      <c r="BA114" s="303"/>
      <c r="BB114" s="303"/>
      <c r="BC114" s="303"/>
      <c r="BD114" s="303"/>
      <c r="BE114" s="303"/>
      <c r="BF114" s="303"/>
      <c r="BG114" s="303"/>
      <c r="BH114" s="303"/>
      <c r="BI114" s="303"/>
      <c r="BJ114" s="303"/>
      <c r="BK114" s="303"/>
      <c r="BL114" s="303"/>
      <c r="BM114" s="303"/>
      <c r="BN114" s="303"/>
      <c r="BO114" s="303"/>
      <c r="BP114" s="303"/>
      <c r="BQ114" s="303"/>
      <c r="BR114" s="303"/>
      <c r="BS114" s="303"/>
      <c r="BT114" s="303"/>
      <c r="BU114" s="303"/>
      <c r="BV114" s="303"/>
      <c r="BW114" s="303"/>
      <c r="BX114" s="303"/>
      <c r="BY114" s="303"/>
      <c r="BZ114" s="303"/>
      <c r="CA114" s="303"/>
      <c r="CB114" s="303"/>
      <c r="CC114" s="303"/>
      <c r="CD114" s="303"/>
      <c r="CE114" s="303"/>
      <c r="CF114" s="303"/>
      <c r="CG114" s="303"/>
      <c r="CH114" s="303"/>
      <c r="CI114" s="303"/>
      <c r="CJ114" s="303"/>
      <c r="CK114" s="303"/>
      <c r="CL114" s="303"/>
      <c r="CM114" s="303"/>
      <c r="CN114" s="303"/>
      <c r="CO114" s="303"/>
      <c r="CP114" s="303"/>
      <c r="CQ114" s="303"/>
      <c r="CR114" s="303"/>
      <c r="CS114" s="303"/>
      <c r="CT114" s="303"/>
      <c r="CU114" s="303"/>
      <c r="CV114" s="303"/>
      <c r="CW114" s="303"/>
      <c r="CX114" s="303"/>
      <c r="CY114" s="303"/>
      <c r="CZ114" s="303"/>
      <c r="DA114" s="303"/>
      <c r="DB114" s="303"/>
      <c r="DC114" s="303"/>
      <c r="DD114" s="303"/>
      <c r="DE114" s="303"/>
      <c r="DF114" s="303"/>
      <c r="DG114" s="303"/>
      <c r="DH114" s="303"/>
      <c r="DI114" s="303"/>
      <c r="DJ114" s="303"/>
      <c r="DK114" s="303"/>
      <c r="DL114" s="303"/>
      <c r="DM114" s="303"/>
      <c r="DN114" s="303"/>
      <c r="DO114" s="303"/>
      <c r="DP114" s="303"/>
      <c r="DQ114" s="303"/>
      <c r="DR114" s="303"/>
      <c r="DS114" s="303"/>
      <c r="DT114" s="303"/>
      <c r="DU114" s="303"/>
      <c r="DV114" s="303"/>
      <c r="DW114" s="303"/>
      <c r="DX114" s="303"/>
      <c r="DY114" s="303"/>
      <c r="DZ114" s="303"/>
      <c r="EA114" s="303"/>
      <c r="EB114" s="303"/>
      <c r="EC114" s="303"/>
      <c r="ED114" s="303"/>
      <c r="EE114" s="303"/>
      <c r="EF114" s="303"/>
      <c r="EG114" s="303"/>
      <c r="EH114" s="303"/>
      <c r="EI114" s="303"/>
      <c r="EJ114" s="303"/>
      <c r="EK114" s="303"/>
      <c r="EL114" s="303"/>
      <c r="EM114" s="303"/>
      <c r="EN114" s="303"/>
      <c r="EO114" s="303"/>
      <c r="EP114" s="303"/>
      <c r="EQ114" s="303"/>
      <c r="ER114" s="303"/>
      <c r="ES114" s="303"/>
      <c r="ET114" s="303"/>
      <c r="EU114" s="303"/>
      <c r="EV114" s="303"/>
      <c r="EW114" s="303"/>
      <c r="EX114" s="303"/>
      <c r="EY114" s="303"/>
      <c r="EZ114" s="303"/>
      <c r="FA114" s="303"/>
      <c r="FB114" s="303"/>
      <c r="FC114" s="303"/>
      <c r="FD114" s="303"/>
      <c r="FE114" s="303"/>
      <c r="FF114" s="303"/>
      <c r="FG114" s="303"/>
      <c r="FH114" s="303"/>
      <c r="FI114" s="303"/>
      <c r="FJ114" s="303"/>
      <c r="FK114" s="303"/>
      <c r="FL114" s="303"/>
    </row>
    <row r="115" spans="1:168" s="302" customFormat="1" ht="18" customHeight="1">
      <c r="A115" s="299" t="s">
        <v>281</v>
      </c>
      <c r="B115" s="304">
        <v>550000</v>
      </c>
      <c r="C115" s="301">
        <v>5.5513926448446998E-3</v>
      </c>
      <c r="E115" s="287"/>
      <c r="F115" s="287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3"/>
      <c r="Y115" s="303"/>
      <c r="Z115" s="303"/>
      <c r="AA115" s="303"/>
      <c r="AB115" s="303"/>
      <c r="AC115" s="303"/>
      <c r="AD115" s="303"/>
      <c r="AE115" s="303"/>
      <c r="AF115" s="303"/>
      <c r="AG115" s="303"/>
      <c r="AH115" s="303"/>
      <c r="AI115" s="303"/>
      <c r="AJ115" s="303"/>
      <c r="AK115" s="303"/>
      <c r="AL115" s="303"/>
      <c r="AM115" s="303"/>
      <c r="AN115" s="303"/>
      <c r="AO115" s="303"/>
      <c r="AP115" s="303"/>
      <c r="AQ115" s="303"/>
      <c r="AR115" s="303"/>
      <c r="AS115" s="303"/>
      <c r="AT115" s="303"/>
      <c r="AU115" s="303"/>
      <c r="AV115" s="303"/>
      <c r="AW115" s="303"/>
      <c r="AX115" s="303"/>
      <c r="AY115" s="303"/>
      <c r="AZ115" s="303"/>
      <c r="BA115" s="303"/>
      <c r="BB115" s="303"/>
      <c r="BC115" s="303"/>
      <c r="BD115" s="303"/>
      <c r="BE115" s="303"/>
      <c r="BF115" s="303"/>
      <c r="BG115" s="303"/>
      <c r="BH115" s="303"/>
      <c r="BI115" s="303"/>
      <c r="BJ115" s="303"/>
      <c r="BK115" s="303"/>
      <c r="BL115" s="303"/>
      <c r="BM115" s="303"/>
      <c r="BN115" s="303"/>
      <c r="BO115" s="303"/>
      <c r="BP115" s="303"/>
      <c r="BQ115" s="303"/>
      <c r="BR115" s="303"/>
      <c r="BS115" s="303"/>
      <c r="BT115" s="303"/>
      <c r="BU115" s="303"/>
      <c r="BV115" s="303"/>
      <c r="BW115" s="303"/>
      <c r="BX115" s="303"/>
      <c r="BY115" s="303"/>
      <c r="BZ115" s="303"/>
      <c r="CA115" s="303"/>
      <c r="CB115" s="303"/>
      <c r="CC115" s="303"/>
      <c r="CD115" s="303"/>
      <c r="CE115" s="303"/>
      <c r="CF115" s="303"/>
      <c r="CG115" s="303"/>
      <c r="CH115" s="303"/>
      <c r="CI115" s="303"/>
      <c r="CJ115" s="303"/>
      <c r="CK115" s="303"/>
      <c r="CL115" s="303"/>
      <c r="CM115" s="303"/>
      <c r="CN115" s="303"/>
      <c r="CO115" s="303"/>
      <c r="CP115" s="303"/>
      <c r="CQ115" s="303"/>
      <c r="CR115" s="303"/>
      <c r="CS115" s="303"/>
      <c r="CT115" s="303"/>
      <c r="CU115" s="303"/>
      <c r="CV115" s="303"/>
      <c r="CW115" s="303"/>
      <c r="CX115" s="303"/>
      <c r="CY115" s="303"/>
      <c r="CZ115" s="303"/>
      <c r="DA115" s="303"/>
      <c r="DB115" s="303"/>
      <c r="DC115" s="303"/>
      <c r="DD115" s="303"/>
      <c r="DE115" s="303"/>
      <c r="DF115" s="303"/>
      <c r="DG115" s="303"/>
      <c r="DH115" s="303"/>
      <c r="DI115" s="303"/>
      <c r="DJ115" s="303"/>
      <c r="DK115" s="303"/>
      <c r="DL115" s="303"/>
      <c r="DM115" s="303"/>
      <c r="DN115" s="303"/>
      <c r="DO115" s="303"/>
      <c r="DP115" s="303"/>
      <c r="DQ115" s="303"/>
      <c r="DR115" s="303"/>
      <c r="DS115" s="303"/>
      <c r="DT115" s="303"/>
      <c r="DU115" s="303"/>
      <c r="DV115" s="303"/>
      <c r="DW115" s="303"/>
      <c r="DX115" s="303"/>
      <c r="DY115" s="303"/>
      <c r="DZ115" s="303"/>
      <c r="EA115" s="303"/>
      <c r="EB115" s="303"/>
      <c r="EC115" s="303"/>
      <c r="ED115" s="303"/>
      <c r="EE115" s="303"/>
      <c r="EF115" s="303"/>
      <c r="EG115" s="303"/>
      <c r="EH115" s="303"/>
      <c r="EI115" s="303"/>
      <c r="EJ115" s="303"/>
      <c r="EK115" s="303"/>
      <c r="EL115" s="303"/>
      <c r="EM115" s="303"/>
      <c r="EN115" s="303"/>
      <c r="EO115" s="303"/>
      <c r="EP115" s="303"/>
      <c r="EQ115" s="303"/>
      <c r="ER115" s="303"/>
      <c r="ES115" s="303"/>
      <c r="ET115" s="303"/>
      <c r="EU115" s="303"/>
      <c r="EV115" s="303"/>
      <c r="EW115" s="303"/>
      <c r="EX115" s="303"/>
      <c r="EY115" s="303"/>
      <c r="EZ115" s="303"/>
      <c r="FA115" s="303"/>
      <c r="FB115" s="303"/>
      <c r="FC115" s="303"/>
      <c r="FD115" s="303"/>
      <c r="FE115" s="303"/>
      <c r="FF115" s="303"/>
      <c r="FG115" s="303"/>
      <c r="FH115" s="303"/>
      <c r="FI115" s="303"/>
      <c r="FJ115" s="303"/>
      <c r="FK115" s="303"/>
      <c r="FL115" s="303"/>
    </row>
    <row r="116" spans="1:168" s="302" customFormat="1" ht="18" customHeight="1">
      <c r="A116" s="299" t="s">
        <v>282</v>
      </c>
      <c r="B116" s="304">
        <v>200000</v>
      </c>
      <c r="C116" s="301">
        <v>2.0186882344889814E-3</v>
      </c>
      <c r="E116" s="287"/>
      <c r="F116" s="287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3"/>
      <c r="Y116" s="303"/>
      <c r="Z116" s="303"/>
      <c r="AA116" s="303"/>
      <c r="AB116" s="303"/>
      <c r="AC116" s="303"/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  <c r="AP116" s="303"/>
      <c r="AQ116" s="303"/>
      <c r="AR116" s="303"/>
      <c r="AS116" s="303"/>
      <c r="AT116" s="303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303"/>
      <c r="CT116" s="303"/>
      <c r="CU116" s="303"/>
      <c r="CV116" s="303"/>
      <c r="CW116" s="303"/>
      <c r="CX116" s="303"/>
      <c r="CY116" s="303"/>
      <c r="CZ116" s="303"/>
      <c r="DA116" s="303"/>
      <c r="DB116" s="303"/>
      <c r="DC116" s="303"/>
      <c r="DD116" s="303"/>
      <c r="DE116" s="303"/>
      <c r="DF116" s="303"/>
      <c r="DG116" s="303"/>
      <c r="DH116" s="303"/>
      <c r="DI116" s="303"/>
      <c r="DJ116" s="303"/>
      <c r="DK116" s="303"/>
      <c r="DL116" s="303"/>
      <c r="DM116" s="303"/>
      <c r="DN116" s="303"/>
      <c r="DO116" s="303"/>
      <c r="DP116" s="303"/>
      <c r="DQ116" s="303"/>
      <c r="DR116" s="303"/>
      <c r="DS116" s="303"/>
      <c r="DT116" s="303"/>
      <c r="DU116" s="303"/>
      <c r="DV116" s="303"/>
      <c r="DW116" s="303"/>
      <c r="DX116" s="303"/>
      <c r="DY116" s="303"/>
      <c r="DZ116" s="303"/>
      <c r="EA116" s="303"/>
      <c r="EB116" s="303"/>
      <c r="EC116" s="303"/>
      <c r="ED116" s="303"/>
      <c r="EE116" s="303"/>
      <c r="EF116" s="303"/>
      <c r="EG116" s="303"/>
      <c r="EH116" s="303"/>
      <c r="EI116" s="303"/>
      <c r="EJ116" s="303"/>
      <c r="EK116" s="303"/>
      <c r="EL116" s="303"/>
      <c r="EM116" s="303"/>
      <c r="EN116" s="303"/>
      <c r="EO116" s="303"/>
      <c r="EP116" s="303"/>
      <c r="EQ116" s="303"/>
      <c r="ER116" s="303"/>
      <c r="ES116" s="303"/>
      <c r="ET116" s="303"/>
      <c r="EU116" s="303"/>
      <c r="EV116" s="303"/>
      <c r="EW116" s="303"/>
      <c r="EX116" s="303"/>
      <c r="EY116" s="303"/>
      <c r="EZ116" s="303"/>
      <c r="FA116" s="303"/>
      <c r="FB116" s="303"/>
      <c r="FC116" s="303"/>
      <c r="FD116" s="303"/>
      <c r="FE116" s="303"/>
      <c r="FF116" s="303"/>
      <c r="FG116" s="303"/>
      <c r="FH116" s="303"/>
      <c r="FI116" s="303"/>
      <c r="FJ116" s="303"/>
      <c r="FK116" s="303"/>
      <c r="FL116" s="303"/>
    </row>
    <row r="117" spans="1:168" s="302" customFormat="1" ht="18" customHeight="1">
      <c r="A117" s="299" t="s">
        <v>283</v>
      </c>
      <c r="B117" s="304">
        <v>870000</v>
      </c>
      <c r="C117" s="301">
        <v>8.7812938200270696E-3</v>
      </c>
      <c r="E117" s="287"/>
      <c r="F117" s="287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3"/>
      <c r="Y117" s="303"/>
      <c r="Z117" s="303"/>
      <c r="AA117" s="303"/>
      <c r="AB117" s="303"/>
      <c r="AC117" s="303"/>
      <c r="AD117" s="303"/>
      <c r="AE117" s="303"/>
      <c r="AF117" s="303"/>
      <c r="AG117" s="303"/>
      <c r="AH117" s="303"/>
      <c r="AI117" s="303"/>
      <c r="AJ117" s="303"/>
      <c r="AK117" s="303"/>
      <c r="AL117" s="303"/>
      <c r="AM117" s="303"/>
      <c r="AN117" s="303"/>
      <c r="AO117" s="303"/>
      <c r="AP117" s="303"/>
      <c r="AQ117" s="303"/>
      <c r="AR117" s="303"/>
      <c r="AS117" s="303"/>
      <c r="AT117" s="303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303"/>
      <c r="CT117" s="303"/>
      <c r="CU117" s="303"/>
      <c r="CV117" s="303"/>
      <c r="CW117" s="303"/>
      <c r="CX117" s="303"/>
      <c r="CY117" s="303"/>
      <c r="CZ117" s="303"/>
      <c r="DA117" s="303"/>
      <c r="DB117" s="303"/>
      <c r="DC117" s="303"/>
      <c r="DD117" s="303"/>
      <c r="DE117" s="303"/>
      <c r="DF117" s="303"/>
      <c r="DG117" s="303"/>
      <c r="DH117" s="303"/>
      <c r="DI117" s="303"/>
      <c r="DJ117" s="303"/>
      <c r="DK117" s="303"/>
      <c r="DL117" s="303"/>
      <c r="DM117" s="303"/>
      <c r="DN117" s="303"/>
      <c r="DO117" s="303"/>
      <c r="DP117" s="303"/>
      <c r="DQ117" s="303"/>
      <c r="DR117" s="303"/>
      <c r="DS117" s="303"/>
      <c r="DT117" s="303"/>
      <c r="DU117" s="303"/>
      <c r="DV117" s="303"/>
      <c r="DW117" s="303"/>
      <c r="DX117" s="303"/>
      <c r="DY117" s="303"/>
      <c r="DZ117" s="303"/>
      <c r="EA117" s="303"/>
      <c r="EB117" s="303"/>
      <c r="EC117" s="303"/>
      <c r="ED117" s="303"/>
      <c r="EE117" s="303"/>
      <c r="EF117" s="303"/>
      <c r="EG117" s="303"/>
      <c r="EH117" s="303"/>
      <c r="EI117" s="303"/>
      <c r="EJ117" s="303"/>
      <c r="EK117" s="303"/>
      <c r="EL117" s="303"/>
      <c r="EM117" s="303"/>
      <c r="EN117" s="303"/>
      <c r="EO117" s="303"/>
      <c r="EP117" s="303"/>
      <c r="EQ117" s="303"/>
      <c r="ER117" s="303"/>
      <c r="ES117" s="303"/>
      <c r="ET117" s="303"/>
      <c r="EU117" s="303"/>
      <c r="EV117" s="303"/>
      <c r="EW117" s="303"/>
      <c r="EX117" s="303"/>
      <c r="EY117" s="303"/>
      <c r="EZ117" s="303"/>
      <c r="FA117" s="303"/>
      <c r="FB117" s="303"/>
      <c r="FC117" s="303"/>
      <c r="FD117" s="303"/>
      <c r="FE117" s="303"/>
      <c r="FF117" s="303"/>
      <c r="FG117" s="303"/>
      <c r="FH117" s="303"/>
      <c r="FI117" s="303"/>
      <c r="FJ117" s="303"/>
      <c r="FK117" s="303"/>
      <c r="FL117" s="303"/>
    </row>
    <row r="118" spans="1:168" s="302" customFormat="1" ht="18" customHeight="1">
      <c r="A118" s="299" t="s">
        <v>284</v>
      </c>
      <c r="B118" s="304">
        <v>350000</v>
      </c>
      <c r="C118" s="301">
        <v>3.5327044103557179E-3</v>
      </c>
      <c r="E118" s="287"/>
      <c r="F118" s="287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  <c r="CY118" s="303"/>
      <c r="CZ118" s="303"/>
      <c r="DA118" s="303"/>
      <c r="DB118" s="303"/>
      <c r="DC118" s="303"/>
      <c r="DD118" s="303"/>
      <c r="DE118" s="303"/>
      <c r="DF118" s="303"/>
      <c r="DG118" s="303"/>
      <c r="DH118" s="303"/>
      <c r="DI118" s="303"/>
      <c r="DJ118" s="303"/>
      <c r="DK118" s="303"/>
      <c r="DL118" s="303"/>
      <c r="DM118" s="303"/>
      <c r="DN118" s="303"/>
      <c r="DO118" s="303"/>
      <c r="DP118" s="303"/>
      <c r="DQ118" s="303"/>
      <c r="DR118" s="303"/>
      <c r="DS118" s="303"/>
      <c r="DT118" s="303"/>
      <c r="DU118" s="303"/>
      <c r="DV118" s="303"/>
      <c r="DW118" s="303"/>
      <c r="DX118" s="303"/>
      <c r="DY118" s="303"/>
      <c r="DZ118" s="303"/>
      <c r="EA118" s="303"/>
      <c r="EB118" s="303"/>
      <c r="EC118" s="303"/>
      <c r="ED118" s="303"/>
      <c r="EE118" s="303"/>
      <c r="EF118" s="303"/>
      <c r="EG118" s="303"/>
      <c r="EH118" s="303"/>
      <c r="EI118" s="303"/>
      <c r="EJ118" s="303"/>
      <c r="EK118" s="303"/>
      <c r="EL118" s="303"/>
      <c r="EM118" s="303"/>
      <c r="EN118" s="303"/>
      <c r="EO118" s="303"/>
      <c r="EP118" s="303"/>
      <c r="EQ118" s="303"/>
      <c r="ER118" s="303"/>
      <c r="ES118" s="303"/>
      <c r="ET118" s="303"/>
      <c r="EU118" s="303"/>
      <c r="EV118" s="303"/>
      <c r="EW118" s="303"/>
      <c r="EX118" s="303"/>
      <c r="EY118" s="303"/>
      <c r="EZ118" s="303"/>
      <c r="FA118" s="303"/>
      <c r="FB118" s="303"/>
      <c r="FC118" s="303"/>
      <c r="FD118" s="303"/>
      <c r="FE118" s="303"/>
      <c r="FF118" s="303"/>
      <c r="FG118" s="303"/>
      <c r="FH118" s="303"/>
      <c r="FI118" s="303"/>
      <c r="FJ118" s="303"/>
      <c r="FK118" s="303"/>
      <c r="FL118" s="303"/>
    </row>
    <row r="119" spans="1:168" s="302" customFormat="1" ht="18" customHeight="1">
      <c r="A119" s="299" t="s">
        <v>285</v>
      </c>
      <c r="B119" s="304">
        <v>250000</v>
      </c>
      <c r="C119" s="301">
        <v>2.5233602931112268E-3</v>
      </c>
      <c r="E119" s="287"/>
      <c r="F119" s="287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3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303"/>
      <c r="CT119" s="303"/>
      <c r="CU119" s="303"/>
      <c r="CV119" s="303"/>
      <c r="CW119" s="303"/>
      <c r="CX119" s="303"/>
      <c r="CY119" s="303"/>
      <c r="CZ119" s="303"/>
      <c r="DA119" s="303"/>
      <c r="DB119" s="303"/>
      <c r="DC119" s="303"/>
      <c r="DD119" s="303"/>
      <c r="DE119" s="303"/>
      <c r="DF119" s="303"/>
      <c r="DG119" s="303"/>
      <c r="DH119" s="303"/>
      <c r="DI119" s="303"/>
      <c r="DJ119" s="303"/>
      <c r="DK119" s="303"/>
      <c r="DL119" s="303"/>
      <c r="DM119" s="303"/>
      <c r="DN119" s="303"/>
      <c r="DO119" s="303"/>
      <c r="DP119" s="303"/>
      <c r="DQ119" s="303"/>
      <c r="DR119" s="303"/>
      <c r="DS119" s="303"/>
      <c r="DT119" s="303"/>
      <c r="DU119" s="303"/>
      <c r="DV119" s="303"/>
      <c r="DW119" s="303"/>
      <c r="DX119" s="303"/>
      <c r="DY119" s="303"/>
      <c r="DZ119" s="303"/>
      <c r="EA119" s="303"/>
      <c r="EB119" s="303"/>
      <c r="EC119" s="303"/>
      <c r="ED119" s="303"/>
      <c r="EE119" s="303"/>
      <c r="EF119" s="303"/>
      <c r="EG119" s="303"/>
      <c r="EH119" s="303"/>
      <c r="EI119" s="303"/>
      <c r="EJ119" s="303"/>
      <c r="EK119" s="303"/>
      <c r="EL119" s="303"/>
      <c r="EM119" s="303"/>
      <c r="EN119" s="303"/>
      <c r="EO119" s="303"/>
      <c r="EP119" s="303"/>
      <c r="EQ119" s="303"/>
      <c r="ER119" s="303"/>
      <c r="ES119" s="303"/>
      <c r="ET119" s="303"/>
      <c r="EU119" s="303"/>
      <c r="EV119" s="303"/>
      <c r="EW119" s="303"/>
      <c r="EX119" s="303"/>
      <c r="EY119" s="303"/>
      <c r="EZ119" s="303"/>
      <c r="FA119" s="303"/>
      <c r="FB119" s="303"/>
      <c r="FC119" s="303"/>
      <c r="FD119" s="303"/>
      <c r="FE119" s="303"/>
      <c r="FF119" s="303"/>
      <c r="FG119" s="303"/>
      <c r="FH119" s="303"/>
      <c r="FI119" s="303"/>
      <c r="FJ119" s="303"/>
      <c r="FK119" s="303"/>
      <c r="FL119" s="303"/>
    </row>
    <row r="120" spans="1:168" s="302" customFormat="1" ht="18" customHeight="1">
      <c r="A120" s="299" t="s">
        <v>286</v>
      </c>
      <c r="B120" s="304">
        <v>3367170.26</v>
      </c>
      <c r="C120" s="301">
        <v>3.3986334936916024E-2</v>
      </c>
      <c r="E120" s="287"/>
      <c r="F120" s="287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3"/>
      <c r="AU120" s="303"/>
      <c r="AV120" s="303"/>
      <c r="AW120" s="303"/>
      <c r="AX120" s="303"/>
      <c r="AY120" s="303"/>
      <c r="AZ120" s="303"/>
      <c r="BA120" s="303"/>
      <c r="BB120" s="303"/>
      <c r="BC120" s="303"/>
      <c r="BD120" s="303"/>
      <c r="BE120" s="303"/>
      <c r="BF120" s="303"/>
      <c r="BG120" s="303"/>
      <c r="BH120" s="303"/>
      <c r="BI120" s="303"/>
      <c r="BJ120" s="303"/>
      <c r="BK120" s="303"/>
      <c r="BL120" s="303"/>
      <c r="BM120" s="303"/>
      <c r="BN120" s="303"/>
      <c r="BO120" s="303"/>
      <c r="BP120" s="303"/>
      <c r="BQ120" s="303"/>
      <c r="BR120" s="303"/>
      <c r="BS120" s="303"/>
      <c r="BT120" s="303"/>
      <c r="BU120" s="303"/>
      <c r="BV120" s="303"/>
      <c r="BW120" s="303"/>
      <c r="BX120" s="303"/>
      <c r="BY120" s="303"/>
      <c r="BZ120" s="303"/>
      <c r="CA120" s="303"/>
      <c r="CB120" s="303"/>
      <c r="CC120" s="303"/>
      <c r="CD120" s="303"/>
      <c r="CE120" s="303"/>
      <c r="CF120" s="303"/>
      <c r="CG120" s="303"/>
      <c r="CH120" s="303"/>
      <c r="CI120" s="303"/>
      <c r="CJ120" s="303"/>
      <c r="CK120" s="303"/>
      <c r="CL120" s="303"/>
      <c r="CM120" s="303"/>
      <c r="CN120" s="303"/>
      <c r="CO120" s="303"/>
      <c r="CP120" s="303"/>
      <c r="CQ120" s="303"/>
      <c r="CR120" s="303"/>
      <c r="CS120" s="303"/>
      <c r="CT120" s="303"/>
      <c r="CU120" s="303"/>
      <c r="CV120" s="303"/>
      <c r="CW120" s="303"/>
      <c r="CX120" s="303"/>
      <c r="CY120" s="303"/>
      <c r="CZ120" s="303"/>
      <c r="DA120" s="303"/>
      <c r="DB120" s="303"/>
      <c r="DC120" s="303"/>
      <c r="DD120" s="303"/>
      <c r="DE120" s="303"/>
      <c r="DF120" s="303"/>
      <c r="DG120" s="303"/>
      <c r="DH120" s="303"/>
      <c r="DI120" s="303"/>
      <c r="DJ120" s="303"/>
      <c r="DK120" s="303"/>
      <c r="DL120" s="303"/>
      <c r="DM120" s="303"/>
      <c r="DN120" s="303"/>
      <c r="DO120" s="303"/>
      <c r="DP120" s="303"/>
      <c r="DQ120" s="303"/>
      <c r="DR120" s="303"/>
      <c r="DS120" s="303"/>
      <c r="DT120" s="303"/>
      <c r="DU120" s="303"/>
      <c r="DV120" s="303"/>
      <c r="DW120" s="303"/>
      <c r="DX120" s="303"/>
      <c r="DY120" s="303"/>
      <c r="DZ120" s="303"/>
      <c r="EA120" s="303"/>
      <c r="EB120" s="303"/>
      <c r="EC120" s="303"/>
      <c r="ED120" s="303"/>
      <c r="EE120" s="303"/>
      <c r="EF120" s="303"/>
      <c r="EG120" s="303"/>
      <c r="EH120" s="303"/>
      <c r="EI120" s="303"/>
      <c r="EJ120" s="303"/>
      <c r="EK120" s="303"/>
      <c r="EL120" s="303"/>
      <c r="EM120" s="303"/>
      <c r="EN120" s="303"/>
      <c r="EO120" s="303"/>
      <c r="EP120" s="303"/>
      <c r="EQ120" s="303"/>
      <c r="ER120" s="303"/>
      <c r="ES120" s="303"/>
      <c r="ET120" s="303"/>
      <c r="EU120" s="303"/>
      <c r="EV120" s="303"/>
      <c r="EW120" s="303"/>
      <c r="EX120" s="303"/>
      <c r="EY120" s="303"/>
      <c r="EZ120" s="303"/>
      <c r="FA120" s="303"/>
      <c r="FB120" s="303"/>
      <c r="FC120" s="303"/>
      <c r="FD120" s="303"/>
      <c r="FE120" s="303"/>
      <c r="FF120" s="303"/>
      <c r="FG120" s="303"/>
      <c r="FH120" s="303"/>
      <c r="FI120" s="303"/>
      <c r="FJ120" s="303"/>
      <c r="FK120" s="303"/>
      <c r="FL120" s="303"/>
    </row>
    <row r="121" spans="1:168" s="302" customFormat="1" ht="18" customHeight="1">
      <c r="A121" s="299" t="s">
        <v>287</v>
      </c>
      <c r="B121" s="304">
        <v>3708000</v>
      </c>
      <c r="C121" s="301">
        <v>3.742647986742572E-2</v>
      </c>
      <c r="E121" s="287"/>
      <c r="F121" s="287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303"/>
      <c r="AK121" s="303"/>
      <c r="AL121" s="303"/>
      <c r="AM121" s="303"/>
      <c r="AN121" s="303"/>
      <c r="AO121" s="303"/>
      <c r="AP121" s="303"/>
      <c r="AQ121" s="303"/>
      <c r="AR121" s="303"/>
      <c r="AS121" s="303"/>
      <c r="AT121" s="303"/>
      <c r="AU121" s="303"/>
      <c r="AV121" s="303"/>
      <c r="AW121" s="303"/>
      <c r="AX121" s="303"/>
      <c r="AY121" s="303"/>
      <c r="AZ121" s="303"/>
      <c r="BA121" s="303"/>
      <c r="BB121" s="303"/>
      <c r="BC121" s="303"/>
      <c r="BD121" s="303"/>
      <c r="BE121" s="303"/>
      <c r="BF121" s="303"/>
      <c r="BG121" s="303"/>
      <c r="BH121" s="303"/>
      <c r="BI121" s="303"/>
      <c r="BJ121" s="303"/>
      <c r="BK121" s="303"/>
      <c r="BL121" s="303"/>
      <c r="BM121" s="303"/>
      <c r="BN121" s="303"/>
      <c r="BO121" s="303"/>
      <c r="BP121" s="303"/>
      <c r="BQ121" s="303"/>
      <c r="BR121" s="303"/>
      <c r="BS121" s="303"/>
      <c r="BT121" s="303"/>
      <c r="BU121" s="303"/>
      <c r="BV121" s="303"/>
      <c r="BW121" s="303"/>
      <c r="BX121" s="303"/>
      <c r="BY121" s="303"/>
      <c r="BZ121" s="303"/>
      <c r="CA121" s="303"/>
      <c r="CB121" s="303"/>
      <c r="CC121" s="303"/>
      <c r="CD121" s="303"/>
      <c r="CE121" s="303"/>
      <c r="CF121" s="303"/>
      <c r="CG121" s="303"/>
      <c r="CH121" s="303"/>
      <c r="CI121" s="303"/>
      <c r="CJ121" s="303"/>
      <c r="CK121" s="303"/>
      <c r="CL121" s="303"/>
      <c r="CM121" s="303"/>
      <c r="CN121" s="303"/>
      <c r="CO121" s="303"/>
      <c r="CP121" s="303"/>
      <c r="CQ121" s="303"/>
      <c r="CR121" s="303"/>
      <c r="CS121" s="303"/>
      <c r="CT121" s="303"/>
      <c r="CU121" s="303"/>
      <c r="CV121" s="303"/>
      <c r="CW121" s="303"/>
      <c r="CX121" s="303"/>
      <c r="CY121" s="303"/>
      <c r="CZ121" s="303"/>
      <c r="DA121" s="303"/>
      <c r="DB121" s="303"/>
      <c r="DC121" s="303"/>
      <c r="DD121" s="303"/>
      <c r="DE121" s="303"/>
      <c r="DF121" s="303"/>
      <c r="DG121" s="303"/>
      <c r="DH121" s="303"/>
      <c r="DI121" s="303"/>
      <c r="DJ121" s="303"/>
      <c r="DK121" s="303"/>
      <c r="DL121" s="303"/>
      <c r="DM121" s="303"/>
      <c r="DN121" s="303"/>
      <c r="DO121" s="303"/>
      <c r="DP121" s="303"/>
      <c r="DQ121" s="303"/>
      <c r="DR121" s="303"/>
      <c r="DS121" s="303"/>
      <c r="DT121" s="303"/>
      <c r="DU121" s="303"/>
      <c r="DV121" s="303"/>
      <c r="DW121" s="303"/>
      <c r="DX121" s="303"/>
      <c r="DY121" s="303"/>
      <c r="DZ121" s="303"/>
      <c r="EA121" s="303"/>
      <c r="EB121" s="303"/>
      <c r="EC121" s="303"/>
      <c r="ED121" s="303"/>
      <c r="EE121" s="303"/>
      <c r="EF121" s="303"/>
      <c r="EG121" s="303"/>
      <c r="EH121" s="303"/>
      <c r="EI121" s="303"/>
      <c r="EJ121" s="303"/>
      <c r="EK121" s="303"/>
      <c r="EL121" s="303"/>
      <c r="EM121" s="303"/>
      <c r="EN121" s="303"/>
      <c r="EO121" s="303"/>
      <c r="EP121" s="303"/>
      <c r="EQ121" s="303"/>
      <c r="ER121" s="303"/>
      <c r="ES121" s="303"/>
      <c r="ET121" s="303"/>
      <c r="EU121" s="303"/>
      <c r="EV121" s="303"/>
      <c r="EW121" s="303"/>
      <c r="EX121" s="303"/>
      <c r="EY121" s="303"/>
      <c r="EZ121" s="303"/>
      <c r="FA121" s="303"/>
      <c r="FB121" s="303"/>
      <c r="FC121" s="303"/>
      <c r="FD121" s="303"/>
      <c r="FE121" s="303"/>
      <c r="FF121" s="303"/>
      <c r="FG121" s="303"/>
      <c r="FH121" s="303"/>
      <c r="FI121" s="303"/>
      <c r="FJ121" s="303"/>
      <c r="FK121" s="303"/>
      <c r="FL121" s="303"/>
    </row>
    <row r="122" spans="1:168" s="302" customFormat="1" ht="18" customHeight="1">
      <c r="A122" s="299" t="s">
        <v>288</v>
      </c>
      <c r="B122" s="304">
        <v>902169</v>
      </c>
      <c r="C122" s="301">
        <v>9.1059897291034496E-3</v>
      </c>
      <c r="E122" s="287"/>
      <c r="F122" s="287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03"/>
      <c r="AE122" s="303"/>
      <c r="AF122" s="303"/>
      <c r="AG122" s="303"/>
      <c r="AH122" s="303"/>
      <c r="AI122" s="303"/>
      <c r="AJ122" s="303"/>
      <c r="AK122" s="303"/>
      <c r="AL122" s="303"/>
      <c r="AM122" s="303"/>
      <c r="AN122" s="303"/>
      <c r="AO122" s="303"/>
      <c r="AP122" s="303"/>
      <c r="AQ122" s="303"/>
      <c r="AR122" s="303"/>
      <c r="AS122" s="303"/>
      <c r="AT122" s="303"/>
      <c r="AU122" s="303"/>
      <c r="AV122" s="303"/>
      <c r="AW122" s="303"/>
      <c r="AX122" s="303"/>
      <c r="AY122" s="303"/>
      <c r="AZ122" s="303"/>
      <c r="BA122" s="303"/>
      <c r="BB122" s="303"/>
      <c r="BC122" s="303"/>
      <c r="BD122" s="303"/>
      <c r="BE122" s="303"/>
      <c r="BF122" s="303"/>
      <c r="BG122" s="303"/>
      <c r="BH122" s="303"/>
      <c r="BI122" s="303"/>
      <c r="BJ122" s="303"/>
      <c r="BK122" s="303"/>
      <c r="BL122" s="303"/>
      <c r="BM122" s="303"/>
      <c r="BN122" s="303"/>
      <c r="BO122" s="303"/>
      <c r="BP122" s="303"/>
      <c r="BQ122" s="303"/>
      <c r="BR122" s="303"/>
      <c r="BS122" s="303"/>
      <c r="BT122" s="303"/>
      <c r="BU122" s="303"/>
      <c r="BV122" s="303"/>
      <c r="BW122" s="303"/>
      <c r="BX122" s="303"/>
      <c r="BY122" s="303"/>
      <c r="BZ122" s="303"/>
      <c r="CA122" s="303"/>
      <c r="CB122" s="303"/>
      <c r="CC122" s="303"/>
      <c r="CD122" s="303"/>
      <c r="CE122" s="303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  <c r="CR122" s="303"/>
      <c r="CS122" s="303"/>
      <c r="CT122" s="303"/>
      <c r="CU122" s="303"/>
      <c r="CV122" s="303"/>
      <c r="CW122" s="303"/>
      <c r="CX122" s="303"/>
      <c r="CY122" s="303"/>
      <c r="CZ122" s="303"/>
      <c r="DA122" s="303"/>
      <c r="DB122" s="303"/>
      <c r="DC122" s="303"/>
      <c r="DD122" s="303"/>
      <c r="DE122" s="303"/>
      <c r="DF122" s="303"/>
      <c r="DG122" s="303"/>
      <c r="DH122" s="303"/>
      <c r="DI122" s="303"/>
      <c r="DJ122" s="303"/>
      <c r="DK122" s="303"/>
      <c r="DL122" s="303"/>
      <c r="DM122" s="303"/>
      <c r="DN122" s="303"/>
      <c r="DO122" s="303"/>
      <c r="DP122" s="303"/>
      <c r="DQ122" s="303"/>
      <c r="DR122" s="303"/>
      <c r="DS122" s="303"/>
      <c r="DT122" s="303"/>
      <c r="DU122" s="303"/>
      <c r="DV122" s="303"/>
      <c r="DW122" s="303"/>
      <c r="DX122" s="303"/>
      <c r="DY122" s="303"/>
      <c r="DZ122" s="303"/>
      <c r="EA122" s="303"/>
      <c r="EB122" s="303"/>
      <c r="EC122" s="303"/>
      <c r="ED122" s="303"/>
      <c r="EE122" s="303"/>
      <c r="EF122" s="303"/>
      <c r="EG122" s="303"/>
      <c r="EH122" s="303"/>
      <c r="EI122" s="303"/>
      <c r="EJ122" s="303"/>
      <c r="EK122" s="303"/>
      <c r="EL122" s="303"/>
      <c r="EM122" s="303"/>
      <c r="EN122" s="303"/>
      <c r="EO122" s="303"/>
      <c r="EP122" s="303"/>
      <c r="EQ122" s="303"/>
      <c r="ER122" s="303"/>
      <c r="ES122" s="303"/>
      <c r="ET122" s="303"/>
      <c r="EU122" s="303"/>
      <c r="EV122" s="303"/>
      <c r="EW122" s="303"/>
      <c r="EX122" s="303"/>
      <c r="EY122" s="303"/>
      <c r="EZ122" s="303"/>
      <c r="FA122" s="303"/>
      <c r="FB122" s="303"/>
      <c r="FC122" s="303"/>
      <c r="FD122" s="303"/>
      <c r="FE122" s="303"/>
      <c r="FF122" s="303"/>
      <c r="FG122" s="303"/>
      <c r="FH122" s="303"/>
      <c r="FI122" s="303"/>
      <c r="FJ122" s="303"/>
      <c r="FK122" s="303"/>
      <c r="FL122" s="303"/>
    </row>
    <row r="123" spans="1:168" s="302" customFormat="1" ht="18" customHeight="1">
      <c r="A123" s="299" t="s">
        <v>289</v>
      </c>
      <c r="B123" s="304">
        <v>75318059.530000001</v>
      </c>
      <c r="C123" s="301">
        <v>0.76021840308875854</v>
      </c>
      <c r="E123" s="287"/>
      <c r="F123" s="287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03"/>
      <c r="AE123" s="303"/>
      <c r="AF123" s="303"/>
      <c r="AG123" s="303"/>
      <c r="AH123" s="303"/>
      <c r="AI123" s="303"/>
      <c r="AJ123" s="303"/>
      <c r="AK123" s="303"/>
      <c r="AL123" s="303"/>
      <c r="AM123" s="303"/>
      <c r="AN123" s="303"/>
      <c r="AO123" s="303"/>
      <c r="AP123" s="303"/>
      <c r="AQ123" s="303"/>
      <c r="AR123" s="303"/>
      <c r="AS123" s="303"/>
      <c r="AT123" s="303"/>
      <c r="AU123" s="303"/>
      <c r="AV123" s="303"/>
      <c r="AW123" s="303"/>
      <c r="AX123" s="303"/>
      <c r="AY123" s="303"/>
      <c r="AZ123" s="303"/>
      <c r="BA123" s="303"/>
      <c r="BB123" s="303"/>
      <c r="BC123" s="303"/>
      <c r="BD123" s="303"/>
      <c r="BE123" s="303"/>
      <c r="BF123" s="303"/>
      <c r="BG123" s="303"/>
      <c r="BH123" s="303"/>
      <c r="BI123" s="303"/>
      <c r="BJ123" s="303"/>
      <c r="BK123" s="303"/>
      <c r="BL123" s="303"/>
      <c r="BM123" s="303"/>
      <c r="BN123" s="303"/>
      <c r="BO123" s="303"/>
      <c r="BP123" s="303"/>
      <c r="BQ123" s="303"/>
      <c r="BR123" s="303"/>
      <c r="BS123" s="303"/>
      <c r="BT123" s="303"/>
      <c r="BU123" s="303"/>
      <c r="BV123" s="303"/>
      <c r="BW123" s="303"/>
      <c r="BX123" s="303"/>
      <c r="BY123" s="303"/>
      <c r="BZ123" s="303"/>
      <c r="CA123" s="303"/>
      <c r="CB123" s="303"/>
      <c r="CC123" s="303"/>
      <c r="CD123" s="303"/>
      <c r="CE123" s="303"/>
      <c r="CF123" s="303"/>
      <c r="CG123" s="303"/>
      <c r="CH123" s="303"/>
      <c r="CI123" s="303"/>
      <c r="CJ123" s="303"/>
      <c r="CK123" s="303"/>
      <c r="CL123" s="303"/>
      <c r="CM123" s="303"/>
      <c r="CN123" s="303"/>
      <c r="CO123" s="303"/>
      <c r="CP123" s="303"/>
      <c r="CQ123" s="303"/>
      <c r="CR123" s="303"/>
      <c r="CS123" s="303"/>
      <c r="CT123" s="303"/>
      <c r="CU123" s="303"/>
      <c r="CV123" s="303"/>
      <c r="CW123" s="303"/>
      <c r="CX123" s="303"/>
      <c r="CY123" s="303"/>
      <c r="CZ123" s="303"/>
      <c r="DA123" s="303"/>
      <c r="DB123" s="303"/>
      <c r="DC123" s="303"/>
      <c r="DD123" s="303"/>
      <c r="DE123" s="303"/>
      <c r="DF123" s="303"/>
      <c r="DG123" s="303"/>
      <c r="DH123" s="303"/>
      <c r="DI123" s="303"/>
      <c r="DJ123" s="303"/>
      <c r="DK123" s="303"/>
      <c r="DL123" s="303"/>
      <c r="DM123" s="303"/>
      <c r="DN123" s="303"/>
      <c r="DO123" s="303"/>
      <c r="DP123" s="303"/>
      <c r="DQ123" s="303"/>
      <c r="DR123" s="303"/>
      <c r="DS123" s="303"/>
      <c r="DT123" s="303"/>
      <c r="DU123" s="303"/>
      <c r="DV123" s="303"/>
      <c r="DW123" s="303"/>
      <c r="DX123" s="303"/>
      <c r="DY123" s="303"/>
      <c r="DZ123" s="303"/>
      <c r="EA123" s="303"/>
      <c r="EB123" s="303"/>
      <c r="EC123" s="303"/>
      <c r="ED123" s="303"/>
      <c r="EE123" s="303"/>
      <c r="EF123" s="303"/>
      <c r="EG123" s="303"/>
      <c r="EH123" s="303"/>
      <c r="EI123" s="303"/>
      <c r="EJ123" s="303"/>
      <c r="EK123" s="303"/>
      <c r="EL123" s="303"/>
      <c r="EM123" s="303"/>
      <c r="EN123" s="303"/>
      <c r="EO123" s="303"/>
      <c r="EP123" s="303"/>
      <c r="EQ123" s="303"/>
      <c r="ER123" s="303"/>
      <c r="ES123" s="303"/>
      <c r="ET123" s="303"/>
      <c r="EU123" s="303"/>
      <c r="EV123" s="303"/>
      <c r="EW123" s="303"/>
      <c r="EX123" s="303"/>
      <c r="EY123" s="303"/>
      <c r="EZ123" s="303"/>
      <c r="FA123" s="303"/>
      <c r="FB123" s="303"/>
      <c r="FC123" s="303"/>
      <c r="FD123" s="303"/>
      <c r="FE123" s="303"/>
      <c r="FF123" s="303"/>
      <c r="FG123" s="303"/>
      <c r="FH123" s="303"/>
      <c r="FI123" s="303"/>
      <c r="FJ123" s="303"/>
      <c r="FK123" s="303"/>
      <c r="FL123" s="303"/>
    </row>
    <row r="124" spans="1:168" s="302" customFormat="1" ht="18" customHeight="1">
      <c r="A124" s="299" t="s">
        <v>290</v>
      </c>
      <c r="B124" s="304">
        <v>6681255</v>
      </c>
      <c r="C124" s="301">
        <v>6.7436854300603408E-2</v>
      </c>
      <c r="E124" s="287"/>
      <c r="F124" s="287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3"/>
      <c r="Y124" s="303"/>
      <c r="Z124" s="303"/>
      <c r="AA124" s="303"/>
      <c r="AB124" s="303"/>
      <c r="AC124" s="303"/>
      <c r="AD124" s="303"/>
      <c r="AE124" s="303"/>
      <c r="AF124" s="303"/>
      <c r="AG124" s="303"/>
      <c r="AH124" s="303"/>
      <c r="AI124" s="303"/>
      <c r="AJ124" s="303"/>
      <c r="AK124" s="303"/>
      <c r="AL124" s="303"/>
      <c r="AM124" s="303"/>
      <c r="AN124" s="303"/>
      <c r="AO124" s="303"/>
      <c r="AP124" s="303"/>
      <c r="AQ124" s="303"/>
      <c r="AR124" s="303"/>
      <c r="AS124" s="303"/>
      <c r="AT124" s="303"/>
      <c r="AU124" s="303"/>
      <c r="AV124" s="303"/>
      <c r="AW124" s="303"/>
      <c r="AX124" s="303"/>
      <c r="AY124" s="303"/>
      <c r="AZ124" s="303"/>
      <c r="BA124" s="303"/>
      <c r="BB124" s="303"/>
      <c r="BC124" s="303"/>
      <c r="BD124" s="303"/>
      <c r="BE124" s="303"/>
      <c r="BF124" s="303"/>
      <c r="BG124" s="303"/>
      <c r="BH124" s="303"/>
      <c r="BI124" s="303"/>
      <c r="BJ124" s="303"/>
      <c r="BK124" s="303"/>
      <c r="BL124" s="303"/>
      <c r="BM124" s="303"/>
      <c r="BN124" s="303"/>
      <c r="BO124" s="303"/>
      <c r="BP124" s="303"/>
      <c r="BQ124" s="303"/>
      <c r="BR124" s="303"/>
      <c r="BS124" s="303"/>
      <c r="BT124" s="303"/>
      <c r="BU124" s="303"/>
      <c r="BV124" s="303"/>
      <c r="BW124" s="303"/>
      <c r="BX124" s="303"/>
      <c r="BY124" s="303"/>
      <c r="BZ124" s="303"/>
      <c r="CA124" s="303"/>
      <c r="CB124" s="303"/>
      <c r="CC124" s="303"/>
      <c r="CD124" s="303"/>
      <c r="CE124" s="303"/>
      <c r="CF124" s="303"/>
      <c r="CG124" s="303"/>
      <c r="CH124" s="303"/>
      <c r="CI124" s="303"/>
      <c r="CJ124" s="303"/>
      <c r="CK124" s="303"/>
      <c r="CL124" s="303"/>
      <c r="CM124" s="303"/>
      <c r="CN124" s="303"/>
      <c r="CO124" s="303"/>
      <c r="CP124" s="303"/>
      <c r="CQ124" s="303"/>
      <c r="CR124" s="303"/>
      <c r="CS124" s="303"/>
      <c r="CT124" s="303"/>
      <c r="CU124" s="303"/>
      <c r="CV124" s="303"/>
      <c r="CW124" s="303"/>
      <c r="CX124" s="303"/>
      <c r="CY124" s="303"/>
      <c r="CZ124" s="303"/>
      <c r="DA124" s="303"/>
      <c r="DB124" s="303"/>
      <c r="DC124" s="303"/>
      <c r="DD124" s="303"/>
      <c r="DE124" s="303"/>
      <c r="DF124" s="303"/>
      <c r="DG124" s="303"/>
      <c r="DH124" s="303"/>
      <c r="DI124" s="303"/>
      <c r="DJ124" s="303"/>
      <c r="DK124" s="303"/>
      <c r="DL124" s="303"/>
      <c r="DM124" s="303"/>
      <c r="DN124" s="303"/>
      <c r="DO124" s="303"/>
      <c r="DP124" s="303"/>
      <c r="DQ124" s="303"/>
      <c r="DR124" s="303"/>
      <c r="DS124" s="303"/>
      <c r="DT124" s="303"/>
      <c r="DU124" s="303"/>
      <c r="DV124" s="303"/>
      <c r="DW124" s="303"/>
      <c r="DX124" s="303"/>
      <c r="DY124" s="303"/>
      <c r="DZ124" s="303"/>
      <c r="EA124" s="303"/>
      <c r="EB124" s="303"/>
      <c r="EC124" s="303"/>
      <c r="ED124" s="303"/>
      <c r="EE124" s="303"/>
      <c r="EF124" s="303"/>
      <c r="EG124" s="303"/>
      <c r="EH124" s="303"/>
      <c r="EI124" s="303"/>
      <c r="EJ124" s="303"/>
      <c r="EK124" s="303"/>
      <c r="EL124" s="303"/>
      <c r="EM124" s="303"/>
      <c r="EN124" s="303"/>
      <c r="EO124" s="303"/>
      <c r="EP124" s="303"/>
      <c r="EQ124" s="303"/>
      <c r="ER124" s="303"/>
      <c r="ES124" s="303"/>
      <c r="ET124" s="303"/>
      <c r="EU124" s="303"/>
      <c r="EV124" s="303"/>
      <c r="EW124" s="303"/>
      <c r="EX124" s="303"/>
      <c r="EY124" s="303"/>
      <c r="EZ124" s="303"/>
      <c r="FA124" s="303"/>
      <c r="FB124" s="303"/>
      <c r="FC124" s="303"/>
      <c r="FD124" s="303"/>
      <c r="FE124" s="303"/>
      <c r="FF124" s="303"/>
      <c r="FG124" s="303"/>
      <c r="FH124" s="303"/>
      <c r="FI124" s="303"/>
      <c r="FJ124" s="303"/>
      <c r="FK124" s="303"/>
      <c r="FL124" s="303"/>
    </row>
    <row r="125" spans="1:168" s="302" customFormat="1" ht="18" customHeight="1">
      <c r="A125" s="299" t="s">
        <v>291</v>
      </c>
      <c r="B125" s="304">
        <v>33895636</v>
      </c>
      <c r="C125" s="301">
        <v>0.34212360796860586</v>
      </c>
      <c r="E125" s="287"/>
      <c r="F125" s="287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03"/>
      <c r="AE125" s="303"/>
      <c r="AF125" s="303"/>
      <c r="AG125" s="303"/>
      <c r="AH125" s="303"/>
      <c r="AI125" s="303"/>
      <c r="AJ125" s="303"/>
      <c r="AK125" s="303"/>
      <c r="AL125" s="303"/>
      <c r="AM125" s="303"/>
      <c r="AN125" s="303"/>
      <c r="AO125" s="303"/>
      <c r="AP125" s="303"/>
      <c r="AQ125" s="303"/>
      <c r="AR125" s="303"/>
      <c r="AS125" s="303"/>
      <c r="AT125" s="303"/>
      <c r="AU125" s="303"/>
      <c r="AV125" s="303"/>
      <c r="AW125" s="303"/>
      <c r="AX125" s="303"/>
      <c r="AY125" s="303"/>
      <c r="AZ125" s="303"/>
      <c r="BA125" s="303"/>
      <c r="BB125" s="303"/>
      <c r="BC125" s="303"/>
      <c r="BD125" s="303"/>
      <c r="BE125" s="303"/>
      <c r="BF125" s="303"/>
      <c r="BG125" s="303"/>
      <c r="BH125" s="303"/>
      <c r="BI125" s="303"/>
      <c r="BJ125" s="303"/>
      <c r="BK125" s="303"/>
      <c r="BL125" s="303"/>
      <c r="BM125" s="303"/>
      <c r="BN125" s="303"/>
      <c r="BO125" s="303"/>
      <c r="BP125" s="303"/>
      <c r="BQ125" s="303"/>
      <c r="BR125" s="303"/>
      <c r="BS125" s="303"/>
      <c r="BT125" s="303"/>
      <c r="BU125" s="303"/>
      <c r="BV125" s="303"/>
      <c r="BW125" s="303"/>
      <c r="BX125" s="303"/>
      <c r="BY125" s="303"/>
      <c r="BZ125" s="303"/>
      <c r="CA125" s="303"/>
      <c r="CB125" s="303"/>
      <c r="CC125" s="303"/>
      <c r="CD125" s="303"/>
      <c r="CE125" s="303"/>
      <c r="CF125" s="303"/>
      <c r="CG125" s="303"/>
      <c r="CH125" s="303"/>
      <c r="CI125" s="303"/>
      <c r="CJ125" s="303"/>
      <c r="CK125" s="303"/>
      <c r="CL125" s="303"/>
      <c r="CM125" s="303"/>
      <c r="CN125" s="303"/>
      <c r="CO125" s="303"/>
      <c r="CP125" s="303"/>
      <c r="CQ125" s="303"/>
      <c r="CR125" s="303"/>
      <c r="CS125" s="303"/>
      <c r="CT125" s="303"/>
      <c r="CU125" s="303"/>
      <c r="CV125" s="303"/>
      <c r="CW125" s="303"/>
      <c r="CX125" s="303"/>
      <c r="CY125" s="303"/>
      <c r="CZ125" s="303"/>
      <c r="DA125" s="303"/>
      <c r="DB125" s="303"/>
      <c r="DC125" s="303"/>
      <c r="DD125" s="303"/>
      <c r="DE125" s="303"/>
      <c r="DF125" s="303"/>
      <c r="DG125" s="303"/>
      <c r="DH125" s="303"/>
      <c r="DI125" s="303"/>
      <c r="DJ125" s="303"/>
      <c r="DK125" s="303"/>
      <c r="DL125" s="303"/>
      <c r="DM125" s="303"/>
      <c r="DN125" s="303"/>
      <c r="DO125" s="303"/>
      <c r="DP125" s="303"/>
      <c r="DQ125" s="303"/>
      <c r="DR125" s="303"/>
      <c r="DS125" s="303"/>
      <c r="DT125" s="303"/>
      <c r="DU125" s="303"/>
      <c r="DV125" s="303"/>
      <c r="DW125" s="303"/>
      <c r="DX125" s="303"/>
      <c r="DY125" s="303"/>
      <c r="DZ125" s="303"/>
      <c r="EA125" s="303"/>
      <c r="EB125" s="303"/>
      <c r="EC125" s="303"/>
      <c r="ED125" s="303"/>
      <c r="EE125" s="303"/>
      <c r="EF125" s="303"/>
      <c r="EG125" s="303"/>
      <c r="EH125" s="303"/>
      <c r="EI125" s="303"/>
      <c r="EJ125" s="303"/>
      <c r="EK125" s="303"/>
      <c r="EL125" s="303"/>
      <c r="EM125" s="303"/>
      <c r="EN125" s="303"/>
      <c r="EO125" s="303"/>
      <c r="EP125" s="303"/>
      <c r="EQ125" s="303"/>
      <c r="ER125" s="303"/>
      <c r="ES125" s="303"/>
      <c r="ET125" s="303"/>
      <c r="EU125" s="303"/>
      <c r="EV125" s="303"/>
      <c r="EW125" s="303"/>
      <c r="EX125" s="303"/>
      <c r="EY125" s="303"/>
      <c r="EZ125" s="303"/>
      <c r="FA125" s="303"/>
      <c r="FB125" s="303"/>
      <c r="FC125" s="303"/>
      <c r="FD125" s="303"/>
      <c r="FE125" s="303"/>
      <c r="FF125" s="303"/>
      <c r="FG125" s="303"/>
      <c r="FH125" s="303"/>
      <c r="FI125" s="303"/>
      <c r="FJ125" s="303"/>
      <c r="FK125" s="303"/>
      <c r="FL125" s="303"/>
    </row>
    <row r="126" spans="1:168" s="302" customFormat="1" ht="18" customHeight="1">
      <c r="A126" s="299" t="s">
        <v>292</v>
      </c>
      <c r="B126" s="304">
        <v>3912078</v>
      </c>
      <c r="C126" s="301">
        <v>3.9486329155015931E-2</v>
      </c>
      <c r="E126" s="287"/>
      <c r="F126" s="287"/>
      <c r="G126" s="303"/>
      <c r="H126" s="303"/>
      <c r="I126" s="303"/>
      <c r="J126" s="303"/>
      <c r="K126" s="303"/>
      <c r="L126" s="303"/>
      <c r="M126" s="303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03"/>
      <c r="AE126" s="303"/>
      <c r="AF126" s="303"/>
      <c r="AG126" s="303"/>
      <c r="AH126" s="303"/>
      <c r="AI126" s="303"/>
      <c r="AJ126" s="303"/>
      <c r="AK126" s="303"/>
      <c r="AL126" s="303"/>
      <c r="AM126" s="303"/>
      <c r="AN126" s="303"/>
      <c r="AO126" s="303"/>
      <c r="AP126" s="303"/>
      <c r="AQ126" s="303"/>
      <c r="AR126" s="303"/>
      <c r="AS126" s="303"/>
      <c r="AT126" s="303"/>
      <c r="AU126" s="303"/>
      <c r="AV126" s="303"/>
      <c r="AW126" s="303"/>
      <c r="AX126" s="303"/>
      <c r="AY126" s="303"/>
      <c r="AZ126" s="303"/>
      <c r="BA126" s="303"/>
      <c r="BB126" s="303"/>
      <c r="BC126" s="303"/>
      <c r="BD126" s="303"/>
      <c r="BE126" s="303"/>
      <c r="BF126" s="303"/>
      <c r="BG126" s="303"/>
      <c r="BH126" s="303"/>
      <c r="BI126" s="303"/>
      <c r="BJ126" s="303"/>
      <c r="BK126" s="303"/>
      <c r="BL126" s="303"/>
      <c r="BM126" s="303"/>
      <c r="BN126" s="303"/>
      <c r="BO126" s="303"/>
      <c r="BP126" s="303"/>
      <c r="BQ126" s="303"/>
      <c r="BR126" s="303"/>
      <c r="BS126" s="303"/>
      <c r="BT126" s="303"/>
      <c r="BU126" s="303"/>
      <c r="BV126" s="303"/>
      <c r="BW126" s="303"/>
      <c r="BX126" s="303"/>
      <c r="BY126" s="303"/>
      <c r="BZ126" s="303"/>
      <c r="CA126" s="303"/>
      <c r="CB126" s="303"/>
      <c r="CC126" s="303"/>
      <c r="CD126" s="303"/>
      <c r="CE126" s="303"/>
      <c r="CF126" s="303"/>
      <c r="CG126" s="303"/>
      <c r="CH126" s="303"/>
      <c r="CI126" s="303"/>
      <c r="CJ126" s="303"/>
      <c r="CK126" s="303"/>
      <c r="CL126" s="303"/>
      <c r="CM126" s="303"/>
      <c r="CN126" s="303"/>
      <c r="CO126" s="303"/>
      <c r="CP126" s="303"/>
      <c r="CQ126" s="303"/>
      <c r="CR126" s="303"/>
      <c r="CS126" s="303"/>
      <c r="CT126" s="303"/>
      <c r="CU126" s="303"/>
      <c r="CV126" s="303"/>
      <c r="CW126" s="303"/>
      <c r="CX126" s="303"/>
      <c r="CY126" s="303"/>
      <c r="CZ126" s="303"/>
      <c r="DA126" s="303"/>
      <c r="DB126" s="303"/>
      <c r="DC126" s="303"/>
      <c r="DD126" s="303"/>
      <c r="DE126" s="303"/>
      <c r="DF126" s="303"/>
      <c r="DG126" s="303"/>
      <c r="DH126" s="303"/>
      <c r="DI126" s="303"/>
      <c r="DJ126" s="303"/>
      <c r="DK126" s="303"/>
      <c r="DL126" s="303"/>
      <c r="DM126" s="303"/>
      <c r="DN126" s="303"/>
      <c r="DO126" s="303"/>
      <c r="DP126" s="303"/>
      <c r="DQ126" s="303"/>
      <c r="DR126" s="303"/>
      <c r="DS126" s="303"/>
      <c r="DT126" s="303"/>
      <c r="DU126" s="303"/>
      <c r="DV126" s="303"/>
      <c r="DW126" s="303"/>
      <c r="DX126" s="303"/>
      <c r="DY126" s="303"/>
      <c r="DZ126" s="303"/>
      <c r="EA126" s="303"/>
      <c r="EB126" s="303"/>
      <c r="EC126" s="303"/>
      <c r="ED126" s="303"/>
      <c r="EE126" s="303"/>
      <c r="EF126" s="303"/>
      <c r="EG126" s="303"/>
      <c r="EH126" s="303"/>
      <c r="EI126" s="303"/>
      <c r="EJ126" s="303"/>
      <c r="EK126" s="303"/>
      <c r="EL126" s="303"/>
      <c r="EM126" s="303"/>
      <c r="EN126" s="303"/>
      <c r="EO126" s="303"/>
      <c r="EP126" s="303"/>
      <c r="EQ126" s="303"/>
      <c r="ER126" s="303"/>
      <c r="ES126" s="303"/>
      <c r="ET126" s="303"/>
      <c r="EU126" s="303"/>
      <c r="EV126" s="303"/>
      <c r="EW126" s="303"/>
      <c r="EX126" s="303"/>
      <c r="EY126" s="303"/>
      <c r="EZ126" s="303"/>
      <c r="FA126" s="303"/>
      <c r="FB126" s="303"/>
      <c r="FC126" s="303"/>
      <c r="FD126" s="303"/>
      <c r="FE126" s="303"/>
      <c r="FF126" s="303"/>
      <c r="FG126" s="303"/>
      <c r="FH126" s="303"/>
      <c r="FI126" s="303"/>
      <c r="FJ126" s="303"/>
      <c r="FK126" s="303"/>
      <c r="FL126" s="303"/>
    </row>
    <row r="127" spans="1:168" s="302" customFormat="1" ht="18" customHeight="1">
      <c r="A127" s="299" t="s">
        <v>293</v>
      </c>
      <c r="B127" s="304">
        <v>5611581</v>
      </c>
      <c r="C127" s="301">
        <v>5.6640162707909572E-2</v>
      </c>
      <c r="E127" s="287"/>
      <c r="F127" s="287"/>
      <c r="G127" s="303"/>
      <c r="H127" s="303"/>
      <c r="I127" s="303"/>
      <c r="J127" s="303"/>
      <c r="K127" s="303"/>
      <c r="L127" s="303"/>
      <c r="M127" s="303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3"/>
      <c r="Y127" s="303"/>
      <c r="Z127" s="303"/>
      <c r="AA127" s="303"/>
      <c r="AB127" s="303"/>
      <c r="AC127" s="303"/>
      <c r="AD127" s="303"/>
      <c r="AE127" s="303"/>
      <c r="AF127" s="303"/>
      <c r="AG127" s="303"/>
      <c r="AH127" s="303"/>
      <c r="AI127" s="303"/>
      <c r="AJ127" s="303"/>
      <c r="AK127" s="303"/>
      <c r="AL127" s="303"/>
      <c r="AM127" s="303"/>
      <c r="AN127" s="303"/>
      <c r="AO127" s="303"/>
      <c r="AP127" s="303"/>
      <c r="AQ127" s="303"/>
      <c r="AR127" s="303"/>
      <c r="AS127" s="303"/>
      <c r="AT127" s="303"/>
      <c r="AU127" s="303"/>
      <c r="AV127" s="303"/>
      <c r="AW127" s="303"/>
      <c r="AX127" s="303"/>
      <c r="AY127" s="303"/>
      <c r="AZ127" s="303"/>
      <c r="BA127" s="303"/>
      <c r="BB127" s="303"/>
      <c r="BC127" s="303"/>
      <c r="BD127" s="303"/>
      <c r="BE127" s="303"/>
      <c r="BF127" s="303"/>
      <c r="BG127" s="303"/>
      <c r="BH127" s="303"/>
      <c r="BI127" s="303"/>
      <c r="BJ127" s="303"/>
      <c r="BK127" s="303"/>
      <c r="BL127" s="303"/>
      <c r="BM127" s="303"/>
      <c r="BN127" s="303"/>
      <c r="BO127" s="303"/>
      <c r="BP127" s="303"/>
      <c r="BQ127" s="303"/>
      <c r="BR127" s="303"/>
      <c r="BS127" s="303"/>
      <c r="BT127" s="303"/>
      <c r="BU127" s="303"/>
      <c r="BV127" s="303"/>
      <c r="BW127" s="303"/>
      <c r="BX127" s="303"/>
      <c r="BY127" s="303"/>
      <c r="BZ127" s="303"/>
      <c r="CA127" s="303"/>
      <c r="CB127" s="303"/>
      <c r="CC127" s="303"/>
      <c r="CD127" s="303"/>
      <c r="CE127" s="303"/>
      <c r="CF127" s="303"/>
      <c r="CG127" s="303"/>
      <c r="CH127" s="303"/>
      <c r="CI127" s="303"/>
      <c r="CJ127" s="303"/>
      <c r="CK127" s="303"/>
      <c r="CL127" s="303"/>
      <c r="CM127" s="303"/>
      <c r="CN127" s="303"/>
      <c r="CO127" s="303"/>
      <c r="CP127" s="303"/>
      <c r="CQ127" s="303"/>
      <c r="CR127" s="303"/>
      <c r="CS127" s="303"/>
      <c r="CT127" s="303"/>
      <c r="CU127" s="303"/>
      <c r="CV127" s="303"/>
      <c r="CW127" s="303"/>
      <c r="CX127" s="303"/>
      <c r="CY127" s="303"/>
      <c r="CZ127" s="303"/>
      <c r="DA127" s="303"/>
      <c r="DB127" s="303"/>
      <c r="DC127" s="303"/>
      <c r="DD127" s="303"/>
      <c r="DE127" s="303"/>
      <c r="DF127" s="303"/>
      <c r="DG127" s="303"/>
      <c r="DH127" s="303"/>
      <c r="DI127" s="303"/>
      <c r="DJ127" s="303"/>
      <c r="DK127" s="303"/>
      <c r="DL127" s="303"/>
      <c r="DM127" s="303"/>
      <c r="DN127" s="303"/>
      <c r="DO127" s="303"/>
      <c r="DP127" s="303"/>
      <c r="DQ127" s="303"/>
      <c r="DR127" s="303"/>
      <c r="DS127" s="303"/>
      <c r="DT127" s="303"/>
      <c r="DU127" s="303"/>
      <c r="DV127" s="303"/>
      <c r="DW127" s="303"/>
      <c r="DX127" s="303"/>
      <c r="DY127" s="303"/>
      <c r="DZ127" s="303"/>
      <c r="EA127" s="303"/>
      <c r="EB127" s="303"/>
      <c r="EC127" s="303"/>
      <c r="ED127" s="303"/>
      <c r="EE127" s="303"/>
      <c r="EF127" s="303"/>
      <c r="EG127" s="303"/>
      <c r="EH127" s="303"/>
      <c r="EI127" s="303"/>
      <c r="EJ127" s="303"/>
      <c r="EK127" s="303"/>
      <c r="EL127" s="303"/>
      <c r="EM127" s="303"/>
      <c r="EN127" s="303"/>
      <c r="EO127" s="303"/>
      <c r="EP127" s="303"/>
      <c r="EQ127" s="303"/>
      <c r="ER127" s="303"/>
      <c r="ES127" s="303"/>
      <c r="ET127" s="303"/>
      <c r="EU127" s="303"/>
      <c r="EV127" s="303"/>
      <c r="EW127" s="303"/>
      <c r="EX127" s="303"/>
      <c r="EY127" s="303"/>
      <c r="EZ127" s="303"/>
      <c r="FA127" s="303"/>
      <c r="FB127" s="303"/>
      <c r="FC127" s="303"/>
      <c r="FD127" s="303"/>
      <c r="FE127" s="303"/>
      <c r="FF127" s="303"/>
      <c r="FG127" s="303"/>
      <c r="FH127" s="303"/>
      <c r="FI127" s="303"/>
      <c r="FJ127" s="303"/>
      <c r="FK127" s="303"/>
      <c r="FL127" s="303"/>
    </row>
    <row r="128" spans="1:168" s="302" customFormat="1" ht="19.5" customHeight="1">
      <c r="A128" s="299" t="s">
        <v>294</v>
      </c>
      <c r="B128" s="304">
        <v>686000</v>
      </c>
      <c r="C128" s="301">
        <v>6.9241006442972066E-3</v>
      </c>
      <c r="E128" s="287"/>
      <c r="F128" s="287"/>
      <c r="G128" s="303"/>
      <c r="H128" s="303"/>
      <c r="I128" s="303"/>
      <c r="J128" s="303"/>
      <c r="K128" s="303"/>
      <c r="L128" s="303"/>
      <c r="M128" s="303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03"/>
      <c r="AD128" s="303"/>
      <c r="AE128" s="303"/>
      <c r="AF128" s="303"/>
      <c r="AG128" s="303"/>
      <c r="AH128" s="303"/>
      <c r="AI128" s="303"/>
      <c r="AJ128" s="303"/>
      <c r="AK128" s="303"/>
      <c r="AL128" s="303"/>
      <c r="AM128" s="303"/>
      <c r="AN128" s="303"/>
      <c r="AO128" s="303"/>
      <c r="AP128" s="303"/>
      <c r="AQ128" s="303"/>
      <c r="AR128" s="303"/>
      <c r="AS128" s="303"/>
      <c r="AT128" s="303"/>
      <c r="AU128" s="303"/>
      <c r="AV128" s="303"/>
      <c r="AW128" s="303"/>
      <c r="AX128" s="303"/>
      <c r="AY128" s="303"/>
      <c r="AZ128" s="303"/>
      <c r="BA128" s="303"/>
      <c r="BB128" s="303"/>
      <c r="BC128" s="303"/>
      <c r="BD128" s="303"/>
      <c r="BE128" s="303"/>
      <c r="BF128" s="303"/>
      <c r="BG128" s="303"/>
      <c r="BH128" s="303"/>
      <c r="BI128" s="303"/>
      <c r="BJ128" s="303"/>
      <c r="BK128" s="303"/>
      <c r="BL128" s="303"/>
      <c r="BM128" s="303"/>
      <c r="BN128" s="303"/>
      <c r="BO128" s="303"/>
      <c r="BP128" s="303"/>
      <c r="BQ128" s="303"/>
      <c r="BR128" s="303"/>
      <c r="BS128" s="303"/>
      <c r="BT128" s="303"/>
      <c r="BU128" s="303"/>
      <c r="BV128" s="303"/>
      <c r="BW128" s="303"/>
      <c r="BX128" s="303"/>
      <c r="BY128" s="303"/>
      <c r="BZ128" s="303"/>
      <c r="CA128" s="303"/>
      <c r="CB128" s="303"/>
      <c r="CC128" s="303"/>
      <c r="CD128" s="303"/>
      <c r="CE128" s="303"/>
      <c r="CF128" s="303"/>
      <c r="CG128" s="303"/>
      <c r="CH128" s="303"/>
      <c r="CI128" s="303"/>
      <c r="CJ128" s="303"/>
      <c r="CK128" s="303"/>
      <c r="CL128" s="303"/>
      <c r="CM128" s="303"/>
      <c r="CN128" s="303"/>
      <c r="CO128" s="303"/>
      <c r="CP128" s="303"/>
      <c r="CQ128" s="303"/>
      <c r="CR128" s="303"/>
      <c r="CS128" s="303"/>
      <c r="CT128" s="303"/>
      <c r="CU128" s="303"/>
      <c r="CV128" s="303"/>
      <c r="CW128" s="303"/>
      <c r="CX128" s="303"/>
      <c r="CY128" s="303"/>
      <c r="CZ128" s="303"/>
      <c r="DA128" s="303"/>
      <c r="DB128" s="303"/>
      <c r="DC128" s="303"/>
      <c r="DD128" s="303"/>
      <c r="DE128" s="303"/>
      <c r="DF128" s="303"/>
      <c r="DG128" s="303"/>
      <c r="DH128" s="303"/>
      <c r="DI128" s="303"/>
      <c r="DJ128" s="303"/>
      <c r="DK128" s="303"/>
      <c r="DL128" s="303"/>
      <c r="DM128" s="303"/>
      <c r="DN128" s="303"/>
      <c r="DO128" s="303"/>
      <c r="DP128" s="303"/>
      <c r="DQ128" s="303"/>
      <c r="DR128" s="303"/>
      <c r="DS128" s="303"/>
      <c r="DT128" s="303"/>
      <c r="DU128" s="303"/>
      <c r="DV128" s="303"/>
      <c r="DW128" s="303"/>
      <c r="DX128" s="303"/>
      <c r="DY128" s="303"/>
      <c r="DZ128" s="303"/>
      <c r="EA128" s="303"/>
      <c r="EB128" s="303"/>
      <c r="EC128" s="303"/>
      <c r="ED128" s="303"/>
      <c r="EE128" s="303"/>
      <c r="EF128" s="303"/>
      <c r="EG128" s="303"/>
      <c r="EH128" s="303"/>
      <c r="EI128" s="303"/>
      <c r="EJ128" s="303"/>
      <c r="EK128" s="303"/>
      <c r="EL128" s="303"/>
      <c r="EM128" s="303"/>
      <c r="EN128" s="303"/>
      <c r="EO128" s="303"/>
      <c r="EP128" s="303"/>
      <c r="EQ128" s="303"/>
      <c r="ER128" s="303"/>
      <c r="ES128" s="303"/>
      <c r="ET128" s="303"/>
      <c r="EU128" s="303"/>
      <c r="EV128" s="303"/>
      <c r="EW128" s="303"/>
      <c r="EX128" s="303"/>
      <c r="EY128" s="303"/>
      <c r="EZ128" s="303"/>
      <c r="FA128" s="303"/>
      <c r="FB128" s="303"/>
      <c r="FC128" s="303"/>
      <c r="FD128" s="303"/>
      <c r="FE128" s="303"/>
      <c r="FF128" s="303"/>
      <c r="FG128" s="303"/>
      <c r="FH128" s="303"/>
      <c r="FI128" s="303"/>
      <c r="FJ128" s="303"/>
      <c r="FK128" s="303"/>
      <c r="FL128" s="303"/>
    </row>
    <row r="129" spans="1:16382" s="309" customFormat="1" ht="29.25" customHeight="1">
      <c r="A129" s="306" t="s">
        <v>295</v>
      </c>
      <c r="B129" s="307">
        <v>1960000</v>
      </c>
      <c r="C129" s="308">
        <v>1.9783144697992021E-2</v>
      </c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0"/>
      <c r="Z129" s="310"/>
      <c r="AA129" s="310"/>
      <c r="AB129" s="310"/>
      <c r="AC129" s="310"/>
      <c r="AD129" s="310"/>
      <c r="AE129" s="310"/>
      <c r="AF129" s="310"/>
      <c r="AG129" s="310"/>
      <c r="AH129" s="310"/>
      <c r="AI129" s="310"/>
      <c r="AJ129" s="310"/>
      <c r="AK129" s="310"/>
      <c r="AL129" s="310"/>
      <c r="AM129" s="310"/>
      <c r="AN129" s="310"/>
      <c r="AO129" s="310"/>
      <c r="AP129" s="310"/>
      <c r="AQ129" s="310"/>
      <c r="AR129" s="310"/>
      <c r="AS129" s="310"/>
      <c r="AT129" s="310"/>
      <c r="AU129" s="310"/>
      <c r="AV129" s="310"/>
      <c r="AW129" s="310"/>
      <c r="AX129" s="310"/>
      <c r="AY129" s="310"/>
      <c r="AZ129" s="310"/>
      <c r="BA129" s="310"/>
      <c r="BB129" s="310"/>
      <c r="BC129" s="310"/>
      <c r="BD129" s="310"/>
      <c r="BE129" s="310"/>
      <c r="BF129" s="310"/>
      <c r="BG129" s="310"/>
      <c r="BH129" s="310"/>
      <c r="BI129" s="310"/>
      <c r="BJ129" s="310"/>
      <c r="BK129" s="310"/>
      <c r="BL129" s="310"/>
      <c r="BM129" s="310"/>
      <c r="BN129" s="310"/>
      <c r="BO129" s="310"/>
      <c r="BP129" s="310"/>
      <c r="BQ129" s="310"/>
      <c r="BR129" s="310"/>
      <c r="BS129" s="310"/>
      <c r="BT129" s="310"/>
      <c r="BU129" s="310"/>
      <c r="BV129" s="310"/>
      <c r="BW129" s="310"/>
      <c r="BX129" s="310"/>
      <c r="BY129" s="310"/>
      <c r="BZ129" s="310"/>
      <c r="CA129" s="310"/>
      <c r="CB129" s="310"/>
      <c r="CC129" s="310"/>
      <c r="CD129" s="310"/>
      <c r="CE129" s="310"/>
      <c r="CF129" s="310"/>
      <c r="CG129" s="310"/>
      <c r="CH129" s="310"/>
      <c r="CI129" s="310"/>
      <c r="CJ129" s="310"/>
      <c r="CK129" s="310"/>
      <c r="CL129" s="310"/>
      <c r="CM129" s="310"/>
      <c r="CN129" s="310"/>
      <c r="CO129" s="310"/>
      <c r="CP129" s="310"/>
      <c r="CQ129" s="310"/>
      <c r="CR129" s="310"/>
      <c r="CS129" s="310"/>
      <c r="CT129" s="310"/>
      <c r="CU129" s="310"/>
      <c r="CV129" s="310"/>
      <c r="CW129" s="310"/>
      <c r="CX129" s="310"/>
      <c r="CY129" s="310"/>
      <c r="CZ129" s="310"/>
      <c r="DA129" s="310"/>
      <c r="DB129" s="310"/>
      <c r="DC129" s="310"/>
      <c r="DD129" s="310"/>
      <c r="DE129" s="310"/>
      <c r="DF129" s="310"/>
      <c r="DG129" s="310"/>
      <c r="DH129" s="310"/>
      <c r="DI129" s="310"/>
      <c r="DJ129" s="310"/>
      <c r="DK129" s="310"/>
      <c r="DL129" s="310"/>
      <c r="DM129" s="310"/>
      <c r="DN129" s="310"/>
      <c r="DO129" s="310"/>
      <c r="DP129" s="310"/>
      <c r="DQ129" s="310"/>
      <c r="DR129" s="310"/>
      <c r="DS129" s="310"/>
      <c r="DT129" s="310"/>
      <c r="DU129" s="310"/>
      <c r="DV129" s="310"/>
      <c r="DW129" s="310"/>
      <c r="DX129" s="310"/>
      <c r="DY129" s="310"/>
      <c r="DZ129" s="310"/>
      <c r="EA129" s="310"/>
      <c r="EB129" s="310"/>
      <c r="EC129" s="310"/>
      <c r="ED129" s="310"/>
      <c r="EE129" s="310"/>
      <c r="EF129" s="310"/>
      <c r="EG129" s="310"/>
      <c r="EH129" s="310"/>
      <c r="EI129" s="310"/>
      <c r="EJ129" s="310"/>
      <c r="EK129" s="310"/>
      <c r="EL129" s="310"/>
      <c r="EM129" s="310"/>
      <c r="EN129" s="310"/>
      <c r="EO129" s="310"/>
      <c r="EP129" s="310"/>
      <c r="EQ129" s="310"/>
      <c r="ER129" s="310"/>
      <c r="ES129" s="310"/>
      <c r="ET129" s="310"/>
      <c r="EU129" s="310"/>
      <c r="EV129" s="310"/>
      <c r="EW129" s="310"/>
      <c r="EX129" s="310"/>
      <c r="EY129" s="310"/>
      <c r="EZ129" s="310"/>
      <c r="FA129" s="310"/>
      <c r="FB129" s="310"/>
      <c r="FC129" s="310"/>
      <c r="FD129" s="310"/>
      <c r="FE129" s="310"/>
      <c r="FF129" s="310"/>
      <c r="FG129" s="310"/>
      <c r="FH129" s="310"/>
      <c r="FI129" s="310"/>
      <c r="FJ129" s="310"/>
      <c r="FK129" s="310"/>
      <c r="FL129" s="310"/>
    </row>
    <row r="130" spans="1:16382" s="309" customFormat="1" ht="24.75" customHeight="1">
      <c r="A130" s="306" t="s">
        <v>296</v>
      </c>
      <c r="B130" s="307">
        <v>7154000</v>
      </c>
      <c r="C130" s="308">
        <v>7.2208478147670868E-2</v>
      </c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  <c r="AP130" s="310"/>
      <c r="AQ130" s="310"/>
      <c r="AR130" s="310"/>
      <c r="AS130" s="310"/>
      <c r="AT130" s="310"/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310"/>
      <c r="BE130" s="310"/>
      <c r="BF130" s="310"/>
      <c r="BG130" s="310"/>
      <c r="BH130" s="310"/>
      <c r="BI130" s="310"/>
      <c r="BJ130" s="310"/>
      <c r="BK130" s="310"/>
      <c r="BL130" s="310"/>
      <c r="BM130" s="310"/>
      <c r="BN130" s="310"/>
      <c r="BO130" s="310"/>
      <c r="BP130" s="310"/>
      <c r="BQ130" s="310"/>
      <c r="BR130" s="310"/>
      <c r="BS130" s="310"/>
      <c r="BT130" s="310"/>
      <c r="BU130" s="310"/>
      <c r="BV130" s="310"/>
      <c r="BW130" s="310"/>
      <c r="BX130" s="310"/>
      <c r="BY130" s="310"/>
      <c r="BZ130" s="310"/>
      <c r="CA130" s="310"/>
      <c r="CB130" s="310"/>
      <c r="CC130" s="310"/>
      <c r="CD130" s="310"/>
      <c r="CE130" s="310"/>
      <c r="CF130" s="310"/>
      <c r="CG130" s="310"/>
      <c r="CH130" s="310"/>
      <c r="CI130" s="310"/>
      <c r="CJ130" s="310"/>
      <c r="CK130" s="310"/>
      <c r="CL130" s="310"/>
      <c r="CM130" s="310"/>
      <c r="CN130" s="310"/>
      <c r="CO130" s="310"/>
      <c r="CP130" s="310"/>
      <c r="CQ130" s="310"/>
      <c r="CR130" s="310"/>
      <c r="CS130" s="310"/>
      <c r="CT130" s="310"/>
      <c r="CU130" s="310"/>
      <c r="CV130" s="310"/>
      <c r="CW130" s="310"/>
      <c r="CX130" s="310"/>
      <c r="CY130" s="310"/>
      <c r="CZ130" s="310"/>
      <c r="DA130" s="310"/>
      <c r="DB130" s="310"/>
      <c r="DC130" s="310"/>
      <c r="DD130" s="310"/>
      <c r="DE130" s="310"/>
      <c r="DF130" s="310"/>
      <c r="DG130" s="310"/>
      <c r="DH130" s="310"/>
      <c r="DI130" s="310"/>
      <c r="DJ130" s="310"/>
      <c r="DK130" s="310"/>
      <c r="DL130" s="310"/>
      <c r="DM130" s="310"/>
      <c r="DN130" s="310"/>
      <c r="DO130" s="310"/>
      <c r="DP130" s="310"/>
      <c r="DQ130" s="310"/>
      <c r="DR130" s="310"/>
      <c r="DS130" s="310"/>
      <c r="DT130" s="310"/>
      <c r="DU130" s="310"/>
      <c r="DV130" s="310"/>
      <c r="DW130" s="310"/>
      <c r="DX130" s="310"/>
      <c r="DY130" s="310"/>
      <c r="DZ130" s="310"/>
      <c r="EA130" s="310"/>
      <c r="EB130" s="310"/>
      <c r="EC130" s="310"/>
      <c r="ED130" s="310"/>
      <c r="EE130" s="310"/>
      <c r="EF130" s="310"/>
      <c r="EG130" s="310"/>
      <c r="EH130" s="310"/>
      <c r="EI130" s="310"/>
      <c r="EJ130" s="310"/>
      <c r="EK130" s="310"/>
      <c r="EL130" s="310"/>
      <c r="EM130" s="310"/>
      <c r="EN130" s="310"/>
      <c r="EO130" s="310"/>
      <c r="EP130" s="310"/>
      <c r="EQ130" s="310"/>
      <c r="ER130" s="310"/>
      <c r="ES130" s="310"/>
      <c r="ET130" s="310"/>
      <c r="EU130" s="310"/>
      <c r="EV130" s="310"/>
      <c r="EW130" s="310"/>
      <c r="EX130" s="310"/>
      <c r="EY130" s="310"/>
      <c r="EZ130" s="310"/>
      <c r="FA130" s="310"/>
      <c r="FB130" s="310"/>
      <c r="FC130" s="310"/>
      <c r="FD130" s="310"/>
      <c r="FE130" s="310"/>
      <c r="FF130" s="310"/>
      <c r="FG130" s="310"/>
      <c r="FH130" s="310"/>
      <c r="FI130" s="310"/>
      <c r="FJ130" s="310"/>
      <c r="FK130" s="310"/>
      <c r="FL130" s="310"/>
    </row>
    <row r="131" spans="1:16382" s="309" customFormat="1" ht="25.5" customHeight="1">
      <c r="A131" s="306" t="s">
        <v>297</v>
      </c>
      <c r="B131" s="307">
        <v>2450000</v>
      </c>
      <c r="C131" s="308">
        <v>2.4728930872490024E-2</v>
      </c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0"/>
      <c r="AF131" s="310"/>
      <c r="AG131" s="310"/>
      <c r="AH131" s="310"/>
      <c r="AI131" s="310"/>
      <c r="AJ131" s="310"/>
      <c r="AK131" s="310"/>
      <c r="AL131" s="310"/>
      <c r="AM131" s="310"/>
      <c r="AN131" s="310"/>
      <c r="AO131" s="310"/>
      <c r="AP131" s="310"/>
      <c r="AQ131" s="310"/>
      <c r="AR131" s="310"/>
      <c r="AS131" s="310"/>
      <c r="AT131" s="310"/>
      <c r="AU131" s="310"/>
      <c r="AV131" s="310"/>
      <c r="AW131" s="310"/>
      <c r="AX131" s="310"/>
      <c r="AY131" s="310"/>
      <c r="AZ131" s="310"/>
      <c r="BA131" s="310"/>
      <c r="BB131" s="310"/>
      <c r="BC131" s="310"/>
      <c r="BD131" s="310"/>
      <c r="BE131" s="310"/>
      <c r="BF131" s="310"/>
      <c r="BG131" s="310"/>
      <c r="BH131" s="310"/>
      <c r="BI131" s="310"/>
      <c r="BJ131" s="310"/>
      <c r="BK131" s="310"/>
      <c r="BL131" s="310"/>
      <c r="BM131" s="310"/>
      <c r="BN131" s="310"/>
      <c r="BO131" s="310"/>
      <c r="BP131" s="310"/>
      <c r="BQ131" s="310"/>
      <c r="BR131" s="310"/>
      <c r="BS131" s="310"/>
      <c r="BT131" s="310"/>
      <c r="BU131" s="310"/>
      <c r="BV131" s="310"/>
      <c r="BW131" s="310"/>
      <c r="BX131" s="310"/>
      <c r="BY131" s="310"/>
      <c r="BZ131" s="310"/>
      <c r="CA131" s="310"/>
      <c r="CB131" s="310"/>
      <c r="CC131" s="310"/>
      <c r="CD131" s="310"/>
      <c r="CE131" s="310"/>
      <c r="CF131" s="310"/>
      <c r="CG131" s="310"/>
      <c r="CH131" s="310"/>
      <c r="CI131" s="310"/>
      <c r="CJ131" s="310"/>
      <c r="CK131" s="310"/>
      <c r="CL131" s="310"/>
      <c r="CM131" s="310"/>
      <c r="CN131" s="310"/>
      <c r="CO131" s="310"/>
      <c r="CP131" s="310"/>
      <c r="CQ131" s="310"/>
      <c r="CR131" s="310"/>
      <c r="CS131" s="310"/>
      <c r="CT131" s="310"/>
      <c r="CU131" s="310"/>
      <c r="CV131" s="310"/>
      <c r="CW131" s="310"/>
      <c r="CX131" s="310"/>
      <c r="CY131" s="310"/>
      <c r="CZ131" s="310"/>
      <c r="DA131" s="310"/>
      <c r="DB131" s="310"/>
      <c r="DC131" s="310"/>
      <c r="DD131" s="310"/>
      <c r="DE131" s="310"/>
      <c r="DF131" s="310"/>
      <c r="DG131" s="310"/>
      <c r="DH131" s="310"/>
      <c r="DI131" s="310"/>
      <c r="DJ131" s="310"/>
      <c r="DK131" s="310"/>
      <c r="DL131" s="310"/>
      <c r="DM131" s="310"/>
      <c r="DN131" s="310"/>
      <c r="DO131" s="310"/>
      <c r="DP131" s="310"/>
      <c r="DQ131" s="310"/>
      <c r="DR131" s="310"/>
      <c r="DS131" s="310"/>
      <c r="DT131" s="310"/>
      <c r="DU131" s="310"/>
      <c r="DV131" s="310"/>
      <c r="DW131" s="310"/>
      <c r="DX131" s="310"/>
      <c r="DY131" s="310"/>
      <c r="DZ131" s="310"/>
      <c r="EA131" s="310"/>
      <c r="EB131" s="310"/>
      <c r="EC131" s="310"/>
      <c r="ED131" s="310"/>
      <c r="EE131" s="310"/>
      <c r="EF131" s="310"/>
      <c r="EG131" s="310"/>
      <c r="EH131" s="310"/>
      <c r="EI131" s="310"/>
      <c r="EJ131" s="310"/>
      <c r="EK131" s="310"/>
      <c r="EL131" s="310"/>
      <c r="EM131" s="310"/>
      <c r="EN131" s="310"/>
      <c r="EO131" s="310"/>
      <c r="EP131" s="310"/>
      <c r="EQ131" s="310"/>
      <c r="ER131" s="310"/>
      <c r="ES131" s="310"/>
      <c r="ET131" s="310"/>
      <c r="EU131" s="310"/>
      <c r="EV131" s="310"/>
      <c r="EW131" s="310"/>
      <c r="EX131" s="310"/>
      <c r="EY131" s="310"/>
      <c r="EZ131" s="310"/>
      <c r="FA131" s="310"/>
      <c r="FB131" s="310"/>
      <c r="FC131" s="310"/>
      <c r="FD131" s="310"/>
      <c r="FE131" s="310"/>
      <c r="FF131" s="310"/>
      <c r="FG131" s="310"/>
      <c r="FH131" s="310"/>
      <c r="FI131" s="310"/>
      <c r="FJ131" s="310"/>
      <c r="FK131" s="310"/>
      <c r="FL131" s="310"/>
    </row>
    <row r="132" spans="1:16382" s="302" customFormat="1" ht="18" customHeight="1">
      <c r="A132" s="299" t="s">
        <v>298</v>
      </c>
      <c r="B132" s="304">
        <v>400000</v>
      </c>
      <c r="C132" s="301">
        <v>4.0373764689779629E-3</v>
      </c>
      <c r="E132" s="287"/>
      <c r="F132" s="287"/>
      <c r="G132" s="303"/>
      <c r="H132" s="303"/>
      <c r="I132" s="303"/>
      <c r="J132" s="303"/>
      <c r="K132" s="303"/>
      <c r="L132" s="303"/>
      <c r="M132" s="303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3"/>
      <c r="AU132" s="303"/>
      <c r="AV132" s="303"/>
      <c r="AW132" s="303"/>
      <c r="AX132" s="303"/>
      <c r="AY132" s="303"/>
      <c r="AZ132" s="303"/>
      <c r="BA132" s="303"/>
      <c r="BB132" s="303"/>
      <c r="BC132" s="303"/>
      <c r="BD132" s="303"/>
      <c r="BE132" s="303"/>
      <c r="BF132" s="303"/>
      <c r="BG132" s="303"/>
      <c r="BH132" s="303"/>
      <c r="BI132" s="303"/>
      <c r="BJ132" s="303"/>
      <c r="BK132" s="303"/>
      <c r="BL132" s="303"/>
      <c r="BM132" s="303"/>
      <c r="BN132" s="303"/>
      <c r="BO132" s="303"/>
      <c r="BP132" s="303"/>
      <c r="BQ132" s="303"/>
      <c r="BR132" s="303"/>
      <c r="BS132" s="303"/>
      <c r="BT132" s="303"/>
      <c r="BU132" s="303"/>
      <c r="BV132" s="303"/>
      <c r="BW132" s="303"/>
      <c r="BX132" s="303"/>
      <c r="BY132" s="303"/>
      <c r="BZ132" s="303"/>
      <c r="CA132" s="303"/>
      <c r="CB132" s="303"/>
      <c r="CC132" s="303"/>
      <c r="CD132" s="303"/>
      <c r="CE132" s="303"/>
      <c r="CF132" s="303"/>
      <c r="CG132" s="303"/>
      <c r="CH132" s="303"/>
      <c r="CI132" s="303"/>
      <c r="CJ132" s="303"/>
      <c r="CK132" s="303"/>
      <c r="CL132" s="303"/>
      <c r="CM132" s="303"/>
      <c r="CN132" s="303"/>
      <c r="CO132" s="303"/>
      <c r="CP132" s="303"/>
      <c r="CQ132" s="303"/>
      <c r="CR132" s="303"/>
      <c r="CS132" s="303"/>
      <c r="CT132" s="303"/>
      <c r="CU132" s="303"/>
      <c r="CV132" s="303"/>
      <c r="CW132" s="303"/>
      <c r="CX132" s="303"/>
      <c r="CY132" s="303"/>
      <c r="CZ132" s="303"/>
      <c r="DA132" s="303"/>
      <c r="DB132" s="303"/>
      <c r="DC132" s="303"/>
      <c r="DD132" s="303"/>
      <c r="DE132" s="303"/>
      <c r="DF132" s="303"/>
      <c r="DG132" s="303"/>
      <c r="DH132" s="303"/>
      <c r="DI132" s="303"/>
      <c r="DJ132" s="303"/>
      <c r="DK132" s="303"/>
      <c r="DL132" s="303"/>
      <c r="DM132" s="303"/>
      <c r="DN132" s="303"/>
      <c r="DO132" s="303"/>
      <c r="DP132" s="303"/>
      <c r="DQ132" s="303"/>
      <c r="DR132" s="303"/>
      <c r="DS132" s="303"/>
      <c r="DT132" s="303"/>
      <c r="DU132" s="303"/>
      <c r="DV132" s="303"/>
      <c r="DW132" s="303"/>
      <c r="DX132" s="303"/>
      <c r="DY132" s="303"/>
      <c r="DZ132" s="303"/>
      <c r="EA132" s="303"/>
      <c r="EB132" s="303"/>
      <c r="EC132" s="303"/>
      <c r="ED132" s="303"/>
      <c r="EE132" s="303"/>
      <c r="EF132" s="303"/>
      <c r="EG132" s="303"/>
      <c r="EH132" s="303"/>
      <c r="EI132" s="303"/>
      <c r="EJ132" s="303"/>
      <c r="EK132" s="303"/>
      <c r="EL132" s="303"/>
      <c r="EM132" s="303"/>
      <c r="EN132" s="303"/>
      <c r="EO132" s="303"/>
      <c r="EP132" s="303"/>
      <c r="EQ132" s="303"/>
      <c r="ER132" s="303"/>
      <c r="ES132" s="303"/>
      <c r="ET132" s="303"/>
      <c r="EU132" s="303"/>
      <c r="EV132" s="303"/>
      <c r="EW132" s="303"/>
      <c r="EX132" s="303"/>
      <c r="EY132" s="303"/>
      <c r="EZ132" s="303"/>
      <c r="FA132" s="303"/>
      <c r="FB132" s="303"/>
      <c r="FC132" s="303"/>
      <c r="FD132" s="303"/>
      <c r="FE132" s="303"/>
      <c r="FF132" s="303"/>
      <c r="FG132" s="303"/>
      <c r="FH132" s="303"/>
      <c r="FI132" s="303"/>
      <c r="FJ132" s="303"/>
      <c r="FK132" s="303"/>
      <c r="FL132" s="303"/>
    </row>
    <row r="133" spans="1:16382" s="302" customFormat="1" ht="18" customHeight="1">
      <c r="A133" s="299" t="s">
        <v>299</v>
      </c>
      <c r="B133" s="304">
        <v>200000</v>
      </c>
      <c r="C133" s="301">
        <v>2.0186882344889814E-3</v>
      </c>
      <c r="E133" s="287"/>
      <c r="F133" s="287"/>
      <c r="G133" s="303"/>
      <c r="H133" s="303"/>
      <c r="I133" s="303"/>
      <c r="J133" s="303"/>
      <c r="K133" s="303"/>
      <c r="L133" s="303"/>
      <c r="M133" s="303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3"/>
      <c r="AU133" s="303"/>
      <c r="AV133" s="303"/>
      <c r="AW133" s="303"/>
      <c r="AX133" s="303"/>
      <c r="AY133" s="303"/>
      <c r="AZ133" s="303"/>
      <c r="BA133" s="303"/>
      <c r="BB133" s="303"/>
      <c r="BC133" s="303"/>
      <c r="BD133" s="303"/>
      <c r="BE133" s="303"/>
      <c r="BF133" s="303"/>
      <c r="BG133" s="303"/>
      <c r="BH133" s="303"/>
      <c r="BI133" s="303"/>
      <c r="BJ133" s="303"/>
      <c r="BK133" s="303"/>
      <c r="BL133" s="303"/>
      <c r="BM133" s="303"/>
      <c r="BN133" s="303"/>
      <c r="BO133" s="303"/>
      <c r="BP133" s="303"/>
      <c r="BQ133" s="303"/>
      <c r="BR133" s="303"/>
      <c r="BS133" s="303"/>
      <c r="BT133" s="303"/>
      <c r="BU133" s="303"/>
      <c r="BV133" s="303"/>
      <c r="BW133" s="303"/>
      <c r="BX133" s="303"/>
      <c r="BY133" s="303"/>
      <c r="BZ133" s="303"/>
      <c r="CA133" s="303"/>
      <c r="CB133" s="303"/>
      <c r="CC133" s="303"/>
      <c r="CD133" s="303"/>
      <c r="CE133" s="303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  <c r="CR133" s="303"/>
      <c r="CS133" s="303"/>
      <c r="CT133" s="303"/>
      <c r="CU133" s="303"/>
      <c r="CV133" s="303"/>
      <c r="CW133" s="303"/>
      <c r="CX133" s="303"/>
      <c r="CY133" s="303"/>
      <c r="CZ133" s="303"/>
      <c r="DA133" s="303"/>
      <c r="DB133" s="303"/>
      <c r="DC133" s="303"/>
      <c r="DD133" s="303"/>
      <c r="DE133" s="303"/>
      <c r="DF133" s="303"/>
      <c r="DG133" s="303"/>
      <c r="DH133" s="303"/>
      <c r="DI133" s="303"/>
      <c r="DJ133" s="303"/>
      <c r="DK133" s="303"/>
      <c r="DL133" s="303"/>
      <c r="DM133" s="303"/>
      <c r="DN133" s="303"/>
      <c r="DO133" s="303"/>
      <c r="DP133" s="303"/>
      <c r="DQ133" s="303"/>
      <c r="DR133" s="303"/>
      <c r="DS133" s="303"/>
      <c r="DT133" s="303"/>
      <c r="DU133" s="303"/>
      <c r="DV133" s="303"/>
      <c r="DW133" s="303"/>
      <c r="DX133" s="303"/>
      <c r="DY133" s="303"/>
      <c r="DZ133" s="303"/>
      <c r="EA133" s="303"/>
      <c r="EB133" s="303"/>
      <c r="EC133" s="303"/>
      <c r="ED133" s="303"/>
      <c r="EE133" s="303"/>
      <c r="EF133" s="303"/>
      <c r="EG133" s="303"/>
      <c r="EH133" s="303"/>
      <c r="EI133" s="303"/>
      <c r="EJ133" s="303"/>
      <c r="EK133" s="303"/>
      <c r="EL133" s="303"/>
      <c r="EM133" s="303"/>
      <c r="EN133" s="303"/>
      <c r="EO133" s="303"/>
      <c r="EP133" s="303"/>
      <c r="EQ133" s="303"/>
      <c r="ER133" s="303"/>
      <c r="ES133" s="303"/>
      <c r="ET133" s="303"/>
      <c r="EU133" s="303"/>
      <c r="EV133" s="303"/>
      <c r="EW133" s="303"/>
      <c r="EX133" s="303"/>
      <c r="EY133" s="303"/>
      <c r="EZ133" s="303"/>
      <c r="FA133" s="303"/>
      <c r="FB133" s="303"/>
      <c r="FC133" s="303"/>
      <c r="FD133" s="303"/>
      <c r="FE133" s="303"/>
      <c r="FF133" s="303"/>
      <c r="FG133" s="303"/>
      <c r="FH133" s="303"/>
      <c r="FI133" s="303"/>
      <c r="FJ133" s="303"/>
      <c r="FK133" s="303"/>
      <c r="FL133" s="303"/>
    </row>
    <row r="134" spans="1:16382" s="302" customFormat="1" ht="18" customHeight="1">
      <c r="A134" s="299" t="s">
        <v>300</v>
      </c>
      <c r="B134" s="304">
        <v>4410000</v>
      </c>
      <c r="C134" s="301">
        <v>4.4512075570482042E-2</v>
      </c>
      <c r="E134" s="287"/>
      <c r="F134" s="287"/>
      <c r="G134" s="303"/>
      <c r="H134" s="303"/>
      <c r="I134" s="303"/>
      <c r="J134" s="303"/>
      <c r="K134" s="303"/>
      <c r="L134" s="303"/>
      <c r="M134" s="303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3"/>
      <c r="Y134" s="303"/>
      <c r="Z134" s="303"/>
      <c r="AA134" s="303"/>
      <c r="AB134" s="303"/>
      <c r="AC134" s="303"/>
      <c r="AD134" s="303"/>
      <c r="AE134" s="303"/>
      <c r="AF134" s="303"/>
      <c r="AG134" s="303"/>
      <c r="AH134" s="303"/>
      <c r="AI134" s="303"/>
      <c r="AJ134" s="303"/>
      <c r="AK134" s="303"/>
      <c r="AL134" s="303"/>
      <c r="AM134" s="303"/>
      <c r="AN134" s="303"/>
      <c r="AO134" s="303"/>
      <c r="AP134" s="303"/>
      <c r="AQ134" s="303"/>
      <c r="AR134" s="303"/>
      <c r="AS134" s="303"/>
      <c r="AT134" s="303"/>
      <c r="AU134" s="303"/>
      <c r="AV134" s="303"/>
      <c r="AW134" s="303"/>
      <c r="AX134" s="303"/>
      <c r="AY134" s="303"/>
      <c r="AZ134" s="303"/>
      <c r="BA134" s="303"/>
      <c r="BB134" s="303"/>
      <c r="BC134" s="303"/>
      <c r="BD134" s="303"/>
      <c r="BE134" s="303"/>
      <c r="BF134" s="303"/>
      <c r="BG134" s="303"/>
      <c r="BH134" s="303"/>
      <c r="BI134" s="303"/>
      <c r="BJ134" s="303"/>
      <c r="BK134" s="303"/>
      <c r="BL134" s="303"/>
      <c r="BM134" s="303"/>
      <c r="BN134" s="303"/>
      <c r="BO134" s="303"/>
      <c r="BP134" s="303"/>
      <c r="BQ134" s="303"/>
      <c r="BR134" s="303"/>
      <c r="BS134" s="303"/>
      <c r="BT134" s="303"/>
      <c r="BU134" s="303"/>
      <c r="BV134" s="303"/>
      <c r="BW134" s="303"/>
      <c r="BX134" s="303"/>
      <c r="BY134" s="303"/>
      <c r="BZ134" s="303"/>
      <c r="CA134" s="303"/>
      <c r="CB134" s="303"/>
      <c r="CC134" s="303"/>
      <c r="CD134" s="303"/>
      <c r="CE134" s="303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  <c r="CR134" s="303"/>
      <c r="CS134" s="303"/>
      <c r="CT134" s="303"/>
      <c r="CU134" s="303"/>
      <c r="CV134" s="303"/>
      <c r="CW134" s="303"/>
      <c r="CX134" s="303"/>
      <c r="CY134" s="303"/>
      <c r="CZ134" s="303"/>
      <c r="DA134" s="303"/>
      <c r="DB134" s="303"/>
      <c r="DC134" s="303"/>
      <c r="DD134" s="303"/>
      <c r="DE134" s="303"/>
      <c r="DF134" s="303"/>
      <c r="DG134" s="303"/>
      <c r="DH134" s="303"/>
      <c r="DI134" s="303"/>
      <c r="DJ134" s="303"/>
      <c r="DK134" s="303"/>
      <c r="DL134" s="303"/>
      <c r="DM134" s="303"/>
      <c r="DN134" s="303"/>
      <c r="DO134" s="303"/>
      <c r="DP134" s="303"/>
      <c r="DQ134" s="303"/>
      <c r="DR134" s="303"/>
      <c r="DS134" s="303"/>
      <c r="DT134" s="303"/>
      <c r="DU134" s="303"/>
      <c r="DV134" s="303"/>
      <c r="DW134" s="303"/>
      <c r="DX134" s="303"/>
      <c r="DY134" s="303"/>
      <c r="DZ134" s="303"/>
      <c r="EA134" s="303"/>
      <c r="EB134" s="303"/>
      <c r="EC134" s="303"/>
      <c r="ED134" s="303"/>
      <c r="EE134" s="303"/>
      <c r="EF134" s="303"/>
      <c r="EG134" s="303"/>
      <c r="EH134" s="303"/>
      <c r="EI134" s="303"/>
      <c r="EJ134" s="303"/>
      <c r="EK134" s="303"/>
      <c r="EL134" s="303"/>
      <c r="EM134" s="303"/>
      <c r="EN134" s="303"/>
      <c r="EO134" s="303"/>
      <c r="EP134" s="303"/>
      <c r="EQ134" s="303"/>
      <c r="ER134" s="303"/>
      <c r="ES134" s="303"/>
      <c r="ET134" s="303"/>
      <c r="EU134" s="303"/>
      <c r="EV134" s="303"/>
      <c r="EW134" s="303"/>
      <c r="EX134" s="303"/>
      <c r="EY134" s="303"/>
      <c r="EZ134" s="303"/>
      <c r="FA134" s="303"/>
      <c r="FB134" s="303"/>
      <c r="FC134" s="303"/>
      <c r="FD134" s="303"/>
      <c r="FE134" s="303"/>
      <c r="FF134" s="303"/>
      <c r="FG134" s="303"/>
      <c r="FH134" s="303"/>
      <c r="FI134" s="303"/>
      <c r="FJ134" s="303"/>
      <c r="FK134" s="303"/>
      <c r="FL134" s="303"/>
    </row>
    <row r="135" spans="1:16382" s="302" customFormat="1" ht="18" customHeight="1">
      <c r="A135" s="299" t="s">
        <v>301</v>
      </c>
      <c r="B135" s="304">
        <v>882000</v>
      </c>
      <c r="C135" s="301">
        <v>8.902415114096408E-3</v>
      </c>
      <c r="E135" s="287"/>
      <c r="F135" s="287"/>
      <c r="G135" s="303"/>
      <c r="H135" s="303"/>
      <c r="I135" s="303"/>
      <c r="J135" s="303"/>
      <c r="K135" s="303"/>
      <c r="L135" s="303"/>
      <c r="M135" s="303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C135" s="303"/>
      <c r="AD135" s="303"/>
      <c r="AE135" s="303"/>
      <c r="AF135" s="303"/>
      <c r="AG135" s="303"/>
      <c r="AH135" s="303"/>
      <c r="AI135" s="303"/>
      <c r="AJ135" s="303"/>
      <c r="AK135" s="303"/>
      <c r="AL135" s="303"/>
      <c r="AM135" s="303"/>
      <c r="AN135" s="303"/>
      <c r="AO135" s="303"/>
      <c r="AP135" s="303"/>
      <c r="AQ135" s="303"/>
      <c r="AR135" s="303"/>
      <c r="AS135" s="303"/>
      <c r="AT135" s="303"/>
      <c r="AU135" s="303"/>
      <c r="AV135" s="303"/>
      <c r="AW135" s="303"/>
      <c r="AX135" s="303"/>
      <c r="AY135" s="303"/>
      <c r="AZ135" s="303"/>
      <c r="BA135" s="303"/>
      <c r="BB135" s="303"/>
      <c r="BC135" s="303"/>
      <c r="BD135" s="303"/>
      <c r="BE135" s="303"/>
      <c r="BF135" s="303"/>
      <c r="BG135" s="303"/>
      <c r="BH135" s="303"/>
      <c r="BI135" s="303"/>
      <c r="BJ135" s="303"/>
      <c r="BK135" s="303"/>
      <c r="BL135" s="303"/>
      <c r="BM135" s="303"/>
      <c r="BN135" s="303"/>
      <c r="BO135" s="303"/>
      <c r="BP135" s="303"/>
      <c r="BQ135" s="303"/>
      <c r="BR135" s="303"/>
      <c r="BS135" s="303"/>
      <c r="BT135" s="303"/>
      <c r="BU135" s="303"/>
      <c r="BV135" s="303"/>
      <c r="BW135" s="303"/>
      <c r="BX135" s="303"/>
      <c r="BY135" s="303"/>
      <c r="BZ135" s="303"/>
      <c r="CA135" s="303"/>
      <c r="CB135" s="303"/>
      <c r="CC135" s="303"/>
      <c r="CD135" s="303"/>
      <c r="CE135" s="303"/>
      <c r="CF135" s="303"/>
      <c r="CG135" s="303"/>
      <c r="CH135" s="303"/>
      <c r="CI135" s="303"/>
      <c r="CJ135" s="303"/>
      <c r="CK135" s="303"/>
      <c r="CL135" s="303"/>
      <c r="CM135" s="303"/>
      <c r="CN135" s="303"/>
      <c r="CO135" s="303"/>
      <c r="CP135" s="303"/>
      <c r="CQ135" s="303"/>
      <c r="CR135" s="303"/>
      <c r="CS135" s="303"/>
      <c r="CT135" s="303"/>
      <c r="CU135" s="303"/>
      <c r="CV135" s="303"/>
      <c r="CW135" s="303"/>
      <c r="CX135" s="303"/>
      <c r="CY135" s="303"/>
      <c r="CZ135" s="303"/>
      <c r="DA135" s="303"/>
      <c r="DB135" s="303"/>
      <c r="DC135" s="303"/>
      <c r="DD135" s="303"/>
      <c r="DE135" s="303"/>
      <c r="DF135" s="303"/>
      <c r="DG135" s="303"/>
      <c r="DH135" s="303"/>
      <c r="DI135" s="303"/>
      <c r="DJ135" s="303"/>
      <c r="DK135" s="303"/>
      <c r="DL135" s="303"/>
      <c r="DM135" s="303"/>
      <c r="DN135" s="303"/>
      <c r="DO135" s="303"/>
      <c r="DP135" s="303"/>
      <c r="DQ135" s="303"/>
      <c r="DR135" s="303"/>
      <c r="DS135" s="303"/>
      <c r="DT135" s="303"/>
      <c r="DU135" s="303"/>
      <c r="DV135" s="303"/>
      <c r="DW135" s="303"/>
      <c r="DX135" s="303"/>
      <c r="DY135" s="303"/>
      <c r="DZ135" s="303"/>
      <c r="EA135" s="303"/>
      <c r="EB135" s="303"/>
      <c r="EC135" s="303"/>
      <c r="ED135" s="303"/>
      <c r="EE135" s="303"/>
      <c r="EF135" s="303"/>
      <c r="EG135" s="303"/>
      <c r="EH135" s="303"/>
      <c r="EI135" s="303"/>
      <c r="EJ135" s="303"/>
      <c r="EK135" s="303"/>
      <c r="EL135" s="303"/>
      <c r="EM135" s="303"/>
      <c r="EN135" s="303"/>
      <c r="EO135" s="303"/>
      <c r="EP135" s="303"/>
      <c r="EQ135" s="303"/>
      <c r="ER135" s="303"/>
      <c r="ES135" s="303"/>
      <c r="ET135" s="303"/>
      <c r="EU135" s="303"/>
      <c r="EV135" s="303"/>
      <c r="EW135" s="303"/>
      <c r="EX135" s="303"/>
      <c r="EY135" s="303"/>
      <c r="EZ135" s="303"/>
      <c r="FA135" s="303"/>
      <c r="FB135" s="303"/>
      <c r="FC135" s="303"/>
      <c r="FD135" s="303"/>
      <c r="FE135" s="303"/>
      <c r="FF135" s="303"/>
      <c r="FG135" s="303"/>
      <c r="FH135" s="303"/>
      <c r="FI135" s="303"/>
      <c r="FJ135" s="303"/>
      <c r="FK135" s="303"/>
      <c r="FL135" s="303"/>
    </row>
    <row r="136" spans="1:16382" s="302" customFormat="1" ht="18" customHeight="1">
      <c r="A136" s="299" t="s">
        <v>302</v>
      </c>
      <c r="B136" s="304">
        <v>4498000</v>
      </c>
      <c r="C136" s="301">
        <v>4.5400298393657196E-2</v>
      </c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  <c r="O136" s="311"/>
      <c r="P136" s="311"/>
      <c r="Q136" s="311"/>
      <c r="R136" s="311"/>
      <c r="S136" s="311"/>
      <c r="T136" s="311"/>
      <c r="U136" s="311"/>
      <c r="V136" s="311"/>
      <c r="W136" s="311"/>
      <c r="X136" s="311"/>
      <c r="Y136" s="311"/>
      <c r="Z136" s="311"/>
      <c r="AA136" s="311"/>
      <c r="AB136" s="311"/>
      <c r="AC136" s="311"/>
      <c r="AD136" s="311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1"/>
      <c r="AZ136" s="311"/>
      <c r="BA136" s="311"/>
      <c r="BB136" s="311"/>
      <c r="BC136" s="311"/>
      <c r="BD136" s="311"/>
      <c r="BE136" s="311"/>
      <c r="BF136" s="311"/>
      <c r="BG136" s="311"/>
      <c r="BH136" s="311"/>
      <c r="BI136" s="311"/>
      <c r="BJ136" s="311"/>
      <c r="BK136" s="311"/>
      <c r="BL136" s="311"/>
      <c r="BM136" s="311"/>
      <c r="BN136" s="311"/>
      <c r="BO136" s="311"/>
      <c r="BP136" s="311"/>
      <c r="BQ136" s="311"/>
      <c r="BR136" s="311"/>
      <c r="BS136" s="311"/>
      <c r="BT136" s="311"/>
      <c r="BU136" s="311"/>
      <c r="BV136" s="311"/>
      <c r="BW136" s="311"/>
      <c r="BX136" s="311"/>
      <c r="BY136" s="311"/>
      <c r="BZ136" s="311"/>
      <c r="CA136" s="311"/>
      <c r="CB136" s="311"/>
      <c r="CC136" s="311"/>
      <c r="CD136" s="311"/>
      <c r="CE136" s="311"/>
      <c r="CF136" s="311"/>
      <c r="CG136" s="311"/>
      <c r="CH136" s="311"/>
      <c r="CI136" s="311"/>
      <c r="CJ136" s="311"/>
      <c r="CK136" s="311"/>
      <c r="CL136" s="311"/>
      <c r="CM136" s="311"/>
      <c r="CN136" s="311"/>
      <c r="CO136" s="311"/>
      <c r="CP136" s="311"/>
      <c r="CQ136" s="311"/>
      <c r="CR136" s="311"/>
      <c r="CS136" s="311"/>
      <c r="CT136" s="311"/>
      <c r="CU136" s="311"/>
      <c r="CV136" s="311"/>
      <c r="CW136" s="311"/>
      <c r="CX136" s="311"/>
      <c r="CY136" s="311"/>
      <c r="CZ136" s="311"/>
      <c r="DA136" s="311"/>
      <c r="DB136" s="311"/>
      <c r="DC136" s="311"/>
      <c r="DD136" s="311"/>
      <c r="DE136" s="311"/>
      <c r="DF136" s="311"/>
      <c r="DG136" s="311"/>
      <c r="DH136" s="311"/>
      <c r="DI136" s="311"/>
      <c r="DJ136" s="311"/>
      <c r="DK136" s="311"/>
      <c r="DL136" s="311"/>
      <c r="DM136" s="311"/>
      <c r="DN136" s="311"/>
      <c r="DO136" s="311"/>
      <c r="DP136" s="311"/>
      <c r="DQ136" s="311"/>
      <c r="DR136" s="311"/>
      <c r="DS136" s="311"/>
      <c r="DT136" s="311"/>
      <c r="DU136" s="311"/>
      <c r="DV136" s="311"/>
      <c r="DW136" s="311"/>
      <c r="DX136" s="311"/>
      <c r="DY136" s="311"/>
      <c r="DZ136" s="311"/>
      <c r="EA136" s="311"/>
      <c r="EB136" s="311"/>
      <c r="EC136" s="311"/>
      <c r="ED136" s="311"/>
      <c r="EE136" s="311"/>
      <c r="EF136" s="311"/>
      <c r="EG136" s="311"/>
      <c r="EH136" s="311"/>
      <c r="EI136" s="311"/>
      <c r="EJ136" s="311"/>
      <c r="EK136" s="311"/>
      <c r="EL136" s="311"/>
      <c r="EM136" s="311"/>
      <c r="EN136" s="311"/>
      <c r="EO136" s="311"/>
      <c r="EP136" s="311"/>
      <c r="EQ136" s="311"/>
      <c r="ER136" s="311"/>
      <c r="ES136" s="311"/>
      <c r="ET136" s="311"/>
      <c r="EU136" s="311"/>
      <c r="EV136" s="311"/>
      <c r="EW136" s="311"/>
      <c r="EX136" s="311"/>
      <c r="EY136" s="311"/>
      <c r="EZ136" s="311"/>
      <c r="FA136" s="311"/>
      <c r="FB136" s="311"/>
      <c r="FC136" s="311"/>
      <c r="FD136" s="311"/>
      <c r="FE136" s="311"/>
      <c r="FF136" s="311"/>
      <c r="FG136" s="311"/>
      <c r="FH136" s="311"/>
      <c r="FI136" s="311"/>
      <c r="FJ136" s="311"/>
      <c r="FK136" s="311"/>
      <c r="FL136" s="311"/>
      <c r="FM136" s="311"/>
      <c r="FN136" s="311"/>
      <c r="FO136" s="311"/>
      <c r="FP136" s="311"/>
      <c r="FQ136" s="311"/>
      <c r="FR136" s="311"/>
      <c r="FS136" s="311"/>
      <c r="FT136" s="311"/>
      <c r="FU136" s="311"/>
      <c r="FV136" s="311"/>
      <c r="FW136" s="311"/>
      <c r="FX136" s="311"/>
      <c r="FY136" s="311"/>
      <c r="FZ136" s="311"/>
      <c r="GA136" s="311"/>
      <c r="GB136" s="311"/>
      <c r="GC136" s="311"/>
      <c r="GD136" s="311"/>
      <c r="GE136" s="311"/>
      <c r="GF136" s="311"/>
      <c r="GG136" s="311"/>
      <c r="GH136" s="311"/>
      <c r="GI136" s="311"/>
      <c r="GJ136" s="311"/>
      <c r="GK136" s="311"/>
      <c r="GL136" s="311"/>
      <c r="GM136" s="311"/>
      <c r="GN136" s="311"/>
      <c r="GO136" s="311"/>
      <c r="GP136" s="311"/>
      <c r="GQ136" s="311"/>
      <c r="GR136" s="311"/>
      <c r="GS136" s="311"/>
      <c r="GT136" s="311"/>
      <c r="GU136" s="311"/>
      <c r="GV136" s="311"/>
      <c r="GW136" s="311"/>
      <c r="GX136" s="311"/>
      <c r="GY136" s="311"/>
      <c r="GZ136" s="311"/>
      <c r="HA136" s="311"/>
      <c r="HB136" s="311"/>
      <c r="HC136" s="311"/>
      <c r="HD136" s="311"/>
      <c r="HE136" s="311"/>
      <c r="HF136" s="311"/>
      <c r="HG136" s="311"/>
      <c r="HH136" s="311"/>
      <c r="HI136" s="311"/>
      <c r="HJ136" s="311"/>
      <c r="HK136" s="311"/>
      <c r="HL136" s="311"/>
      <c r="HM136" s="311"/>
      <c r="HN136" s="311"/>
      <c r="HO136" s="311"/>
      <c r="HP136" s="311"/>
      <c r="HQ136" s="311"/>
      <c r="HR136" s="311"/>
      <c r="HS136" s="311"/>
      <c r="HT136" s="311"/>
      <c r="HU136" s="311"/>
      <c r="HV136" s="311"/>
      <c r="HW136" s="311"/>
      <c r="HX136" s="311"/>
      <c r="HY136" s="311"/>
      <c r="HZ136" s="311"/>
      <c r="IA136" s="311"/>
      <c r="IB136" s="311"/>
      <c r="IC136" s="311"/>
      <c r="ID136" s="311"/>
      <c r="IE136" s="311"/>
      <c r="IF136" s="311"/>
      <c r="IG136" s="311"/>
      <c r="IH136" s="311"/>
      <c r="II136" s="311"/>
      <c r="IJ136" s="311"/>
      <c r="IK136" s="311"/>
      <c r="IL136" s="311"/>
      <c r="IM136" s="311"/>
      <c r="IN136" s="311"/>
      <c r="IO136" s="311"/>
      <c r="IP136" s="311"/>
      <c r="IQ136" s="311"/>
      <c r="IR136" s="311"/>
      <c r="IS136" s="311"/>
      <c r="IT136" s="311"/>
      <c r="IU136" s="311"/>
      <c r="IV136" s="311"/>
      <c r="IW136" s="311"/>
      <c r="IX136" s="311"/>
      <c r="IY136" s="311"/>
      <c r="IZ136" s="311"/>
      <c r="JA136" s="311"/>
      <c r="JB136" s="311"/>
      <c r="JC136" s="311"/>
      <c r="JD136" s="311"/>
      <c r="JE136" s="311"/>
      <c r="JF136" s="311"/>
      <c r="JG136" s="311"/>
      <c r="JH136" s="311"/>
      <c r="JI136" s="311"/>
      <c r="JJ136" s="311"/>
      <c r="JK136" s="311"/>
      <c r="JL136" s="311"/>
      <c r="JM136" s="311"/>
      <c r="JN136" s="311"/>
      <c r="JO136" s="311"/>
      <c r="JP136" s="311"/>
      <c r="JQ136" s="311"/>
      <c r="JR136" s="311"/>
      <c r="JS136" s="311"/>
      <c r="JT136" s="311"/>
      <c r="JU136" s="311"/>
      <c r="JV136" s="311"/>
      <c r="JW136" s="311"/>
      <c r="JX136" s="311"/>
      <c r="JY136" s="311"/>
      <c r="JZ136" s="311"/>
      <c r="KA136" s="311"/>
      <c r="KB136" s="311"/>
      <c r="KC136" s="311"/>
      <c r="KD136" s="311"/>
      <c r="KE136" s="311"/>
      <c r="KF136" s="311"/>
      <c r="KG136" s="311"/>
      <c r="KH136" s="311"/>
      <c r="KI136" s="311"/>
      <c r="KJ136" s="311"/>
      <c r="KK136" s="311"/>
      <c r="KL136" s="311"/>
      <c r="KM136" s="311"/>
      <c r="KN136" s="311"/>
      <c r="KO136" s="311"/>
      <c r="KP136" s="311"/>
      <c r="KQ136" s="311"/>
      <c r="KR136" s="311"/>
      <c r="KS136" s="311"/>
      <c r="KT136" s="311"/>
      <c r="KU136" s="311"/>
      <c r="KV136" s="311"/>
      <c r="KW136" s="311"/>
      <c r="KX136" s="311"/>
      <c r="KY136" s="311"/>
      <c r="KZ136" s="311"/>
      <c r="LA136" s="311"/>
      <c r="LB136" s="311"/>
      <c r="LC136" s="311"/>
      <c r="LD136" s="311"/>
      <c r="LE136" s="311"/>
      <c r="LF136" s="311"/>
      <c r="LG136" s="311"/>
      <c r="LH136" s="311"/>
      <c r="LI136" s="311"/>
      <c r="LJ136" s="311"/>
      <c r="LK136" s="311"/>
      <c r="LL136" s="311"/>
      <c r="LM136" s="311"/>
      <c r="LN136" s="311"/>
      <c r="LO136" s="311"/>
      <c r="LP136" s="311"/>
      <c r="LQ136" s="311"/>
      <c r="LR136" s="311"/>
      <c r="LS136" s="311"/>
      <c r="LT136" s="311"/>
      <c r="LU136" s="311"/>
      <c r="LV136" s="311"/>
      <c r="LW136" s="311"/>
      <c r="LX136" s="311"/>
      <c r="LY136" s="311"/>
      <c r="LZ136" s="311"/>
      <c r="MA136" s="311"/>
      <c r="MB136" s="311"/>
      <c r="MC136" s="311"/>
      <c r="MD136" s="311"/>
      <c r="ME136" s="311"/>
      <c r="MF136" s="311"/>
      <c r="MG136" s="311"/>
      <c r="MH136" s="311"/>
      <c r="MI136" s="311"/>
      <c r="MJ136" s="311"/>
      <c r="MK136" s="311"/>
      <c r="ML136" s="311"/>
      <c r="MM136" s="311"/>
      <c r="MN136" s="311"/>
      <c r="MO136" s="311"/>
      <c r="MP136" s="311"/>
      <c r="MQ136" s="311"/>
      <c r="MR136" s="311"/>
      <c r="MS136" s="311"/>
      <c r="MT136" s="311"/>
      <c r="MU136" s="311"/>
      <c r="MV136" s="311"/>
      <c r="MW136" s="311"/>
      <c r="MX136" s="311"/>
      <c r="MY136" s="311"/>
      <c r="MZ136" s="311"/>
      <c r="NA136" s="311"/>
      <c r="NB136" s="311"/>
      <c r="NC136" s="311"/>
      <c r="ND136" s="311"/>
      <c r="NE136" s="311"/>
      <c r="NF136" s="311"/>
      <c r="NG136" s="311"/>
      <c r="NH136" s="311"/>
      <c r="NI136" s="311"/>
      <c r="NJ136" s="311"/>
      <c r="NK136" s="311"/>
      <c r="NL136" s="311"/>
      <c r="NM136" s="311"/>
      <c r="NN136" s="311"/>
      <c r="NO136" s="311"/>
      <c r="NP136" s="311"/>
      <c r="NQ136" s="311"/>
      <c r="NR136" s="311"/>
      <c r="NS136" s="311"/>
      <c r="NT136" s="311"/>
      <c r="NU136" s="311"/>
      <c r="NV136" s="311"/>
      <c r="NW136" s="311"/>
      <c r="NX136" s="311"/>
      <c r="NY136" s="311"/>
      <c r="NZ136" s="311"/>
      <c r="OA136" s="311"/>
      <c r="OB136" s="311"/>
      <c r="OC136" s="311"/>
      <c r="OD136" s="311"/>
      <c r="OE136" s="311"/>
      <c r="OF136" s="311"/>
      <c r="OG136" s="311"/>
      <c r="OH136" s="311"/>
      <c r="OI136" s="311"/>
      <c r="OJ136" s="311"/>
      <c r="OK136" s="311"/>
      <c r="OL136" s="311"/>
      <c r="OM136" s="311"/>
      <c r="ON136" s="311"/>
      <c r="OO136" s="311"/>
      <c r="OP136" s="311"/>
      <c r="OQ136" s="311"/>
      <c r="OR136" s="311"/>
      <c r="OS136" s="311"/>
      <c r="OT136" s="311"/>
      <c r="OU136" s="311"/>
      <c r="OV136" s="311"/>
      <c r="OW136" s="311"/>
      <c r="OX136" s="311"/>
      <c r="OY136" s="311"/>
      <c r="OZ136" s="311"/>
      <c r="PA136" s="311"/>
      <c r="PB136" s="311"/>
      <c r="PC136" s="311"/>
      <c r="PD136" s="311"/>
      <c r="PE136" s="311"/>
      <c r="PF136" s="311"/>
      <c r="PG136" s="311"/>
      <c r="PH136" s="311"/>
      <c r="PI136" s="311"/>
      <c r="PJ136" s="311"/>
      <c r="PK136" s="311"/>
      <c r="PL136" s="311"/>
      <c r="PM136" s="311"/>
      <c r="PN136" s="311"/>
      <c r="PO136" s="311"/>
      <c r="PP136" s="311"/>
      <c r="PQ136" s="311"/>
      <c r="PR136" s="311"/>
      <c r="PS136" s="311"/>
      <c r="PT136" s="311"/>
      <c r="PU136" s="311"/>
      <c r="PV136" s="311"/>
      <c r="PW136" s="311"/>
      <c r="PX136" s="311"/>
      <c r="PY136" s="311"/>
      <c r="PZ136" s="311"/>
      <c r="QA136" s="311"/>
      <c r="QB136" s="311"/>
      <c r="QC136" s="311"/>
      <c r="QD136" s="311"/>
      <c r="QE136" s="311"/>
      <c r="QF136" s="311"/>
      <c r="QG136" s="311"/>
      <c r="QH136" s="311"/>
      <c r="QI136" s="311"/>
      <c r="QJ136" s="311"/>
      <c r="QK136" s="311"/>
      <c r="QL136" s="311"/>
      <c r="QM136" s="311"/>
      <c r="QN136" s="311"/>
      <c r="QO136" s="311"/>
      <c r="QP136" s="311"/>
      <c r="QQ136" s="311"/>
      <c r="QR136" s="311"/>
      <c r="QS136" s="311"/>
      <c r="QT136" s="311"/>
      <c r="QU136" s="311"/>
      <c r="QV136" s="311"/>
      <c r="QW136" s="311"/>
      <c r="QX136" s="311"/>
      <c r="QY136" s="311"/>
      <c r="QZ136" s="311"/>
      <c r="RA136" s="311"/>
      <c r="RB136" s="311"/>
      <c r="RC136" s="311"/>
      <c r="RD136" s="311"/>
      <c r="RE136" s="311"/>
      <c r="RF136" s="311"/>
      <c r="RG136" s="311"/>
      <c r="RH136" s="311"/>
      <c r="RI136" s="311"/>
      <c r="RJ136" s="311"/>
      <c r="RK136" s="311"/>
      <c r="RL136" s="311"/>
      <c r="RM136" s="311"/>
      <c r="RN136" s="311"/>
      <c r="RO136" s="311"/>
      <c r="RP136" s="311"/>
      <c r="RQ136" s="311"/>
      <c r="RR136" s="311"/>
      <c r="RS136" s="311"/>
      <c r="RT136" s="311"/>
      <c r="RU136" s="311"/>
      <c r="RV136" s="311"/>
      <c r="RW136" s="311"/>
      <c r="RX136" s="311"/>
      <c r="RY136" s="311"/>
      <c r="RZ136" s="311"/>
      <c r="SA136" s="311"/>
      <c r="SB136" s="311"/>
      <c r="SC136" s="311"/>
      <c r="SD136" s="311"/>
      <c r="SE136" s="311"/>
      <c r="SF136" s="311"/>
      <c r="SG136" s="311"/>
      <c r="SH136" s="311"/>
      <c r="SI136" s="311"/>
      <c r="SJ136" s="311"/>
      <c r="SK136" s="311"/>
      <c r="SL136" s="311"/>
      <c r="SM136" s="311"/>
      <c r="SN136" s="311"/>
      <c r="SO136" s="311"/>
      <c r="SP136" s="311"/>
      <c r="SQ136" s="311"/>
      <c r="SR136" s="311"/>
      <c r="SS136" s="311"/>
      <c r="ST136" s="311"/>
      <c r="SU136" s="311"/>
      <c r="SV136" s="311"/>
      <c r="SW136" s="311"/>
      <c r="SX136" s="311"/>
      <c r="SY136" s="311"/>
      <c r="SZ136" s="311"/>
      <c r="TA136" s="311"/>
      <c r="TB136" s="311"/>
      <c r="TC136" s="311"/>
      <c r="TD136" s="311"/>
      <c r="TE136" s="311"/>
      <c r="TF136" s="311"/>
      <c r="TG136" s="311"/>
      <c r="TH136" s="311"/>
      <c r="TI136" s="311"/>
      <c r="TJ136" s="311"/>
      <c r="TK136" s="311"/>
      <c r="TL136" s="311"/>
      <c r="TM136" s="311"/>
      <c r="TN136" s="311"/>
      <c r="TO136" s="311"/>
      <c r="TP136" s="311"/>
      <c r="TQ136" s="311"/>
      <c r="TR136" s="311"/>
      <c r="TS136" s="311"/>
      <c r="TT136" s="311"/>
      <c r="TU136" s="311"/>
      <c r="TV136" s="311"/>
      <c r="TW136" s="311"/>
      <c r="TX136" s="311"/>
      <c r="TY136" s="311"/>
      <c r="TZ136" s="311"/>
      <c r="UA136" s="311"/>
      <c r="UB136" s="311"/>
      <c r="UC136" s="311"/>
      <c r="UD136" s="311"/>
      <c r="UE136" s="311"/>
      <c r="UF136" s="311"/>
      <c r="UG136" s="311"/>
      <c r="UH136" s="311"/>
      <c r="UI136" s="311"/>
      <c r="UJ136" s="311"/>
      <c r="UK136" s="311"/>
      <c r="UL136" s="311"/>
      <c r="UM136" s="311"/>
      <c r="UN136" s="311"/>
      <c r="UO136" s="311"/>
      <c r="UP136" s="311"/>
      <c r="UQ136" s="311"/>
      <c r="UR136" s="311"/>
      <c r="US136" s="311"/>
      <c r="UT136" s="311"/>
      <c r="UU136" s="311"/>
      <c r="UV136" s="311"/>
      <c r="UW136" s="311"/>
      <c r="UX136" s="311"/>
      <c r="UY136" s="311"/>
      <c r="UZ136" s="311"/>
      <c r="VA136" s="311"/>
      <c r="VB136" s="311"/>
      <c r="VC136" s="311"/>
      <c r="VD136" s="311"/>
      <c r="VE136" s="311"/>
      <c r="VF136" s="311"/>
      <c r="VG136" s="311"/>
      <c r="VH136" s="311"/>
      <c r="VI136" s="311"/>
      <c r="VJ136" s="311"/>
      <c r="VK136" s="311"/>
      <c r="VL136" s="311"/>
      <c r="VM136" s="311"/>
      <c r="VN136" s="311"/>
      <c r="VO136" s="311"/>
      <c r="VP136" s="311"/>
      <c r="VQ136" s="311"/>
      <c r="VR136" s="311"/>
      <c r="VS136" s="311"/>
      <c r="VT136" s="311"/>
      <c r="VU136" s="311"/>
      <c r="VV136" s="311"/>
      <c r="VW136" s="311"/>
      <c r="VX136" s="311"/>
      <c r="VY136" s="311"/>
      <c r="VZ136" s="311"/>
      <c r="WA136" s="311"/>
      <c r="WB136" s="311"/>
      <c r="WC136" s="311"/>
      <c r="WD136" s="311"/>
      <c r="WE136" s="311"/>
      <c r="WF136" s="311"/>
      <c r="WG136" s="311"/>
      <c r="WH136" s="311"/>
      <c r="WI136" s="311"/>
      <c r="WJ136" s="311"/>
      <c r="WK136" s="311"/>
      <c r="WL136" s="311"/>
      <c r="WM136" s="311"/>
      <c r="WN136" s="311"/>
      <c r="WO136" s="311"/>
      <c r="WP136" s="311"/>
      <c r="WQ136" s="311"/>
      <c r="WR136" s="311"/>
      <c r="WS136" s="311"/>
      <c r="WT136" s="311"/>
      <c r="WU136" s="311"/>
      <c r="WV136" s="311"/>
      <c r="WW136" s="311"/>
      <c r="WX136" s="311"/>
      <c r="WY136" s="311"/>
      <c r="WZ136" s="311"/>
      <c r="XA136" s="311"/>
      <c r="XB136" s="311"/>
      <c r="XC136" s="311"/>
      <c r="XD136" s="311"/>
      <c r="XE136" s="311"/>
      <c r="XF136" s="311"/>
      <c r="XG136" s="311"/>
      <c r="XH136" s="311"/>
      <c r="XI136" s="311"/>
      <c r="XJ136" s="311"/>
      <c r="XK136" s="311"/>
      <c r="XL136" s="311"/>
      <c r="XM136" s="311"/>
      <c r="XN136" s="311"/>
      <c r="XO136" s="311"/>
      <c r="XP136" s="311"/>
      <c r="XQ136" s="311"/>
      <c r="XR136" s="311"/>
      <c r="XS136" s="311"/>
      <c r="XT136" s="311"/>
      <c r="XU136" s="311"/>
      <c r="XV136" s="311"/>
      <c r="XW136" s="311"/>
      <c r="XX136" s="311"/>
      <c r="XY136" s="311"/>
      <c r="XZ136" s="311"/>
      <c r="YA136" s="311"/>
      <c r="YB136" s="311"/>
      <c r="YC136" s="311"/>
      <c r="YD136" s="311"/>
      <c r="YE136" s="311"/>
      <c r="YF136" s="311"/>
      <c r="YG136" s="311"/>
      <c r="YH136" s="311"/>
      <c r="YI136" s="311"/>
      <c r="YJ136" s="311"/>
      <c r="YK136" s="311"/>
      <c r="YL136" s="311"/>
      <c r="YM136" s="311"/>
      <c r="YN136" s="311"/>
      <c r="YO136" s="311"/>
      <c r="YP136" s="311"/>
      <c r="YQ136" s="311"/>
      <c r="YR136" s="311"/>
      <c r="YS136" s="311"/>
      <c r="YT136" s="311"/>
      <c r="YU136" s="311"/>
      <c r="YV136" s="311"/>
      <c r="YW136" s="311"/>
      <c r="YX136" s="311"/>
      <c r="YY136" s="311"/>
      <c r="YZ136" s="311"/>
      <c r="ZA136" s="311"/>
      <c r="ZB136" s="311"/>
      <c r="ZC136" s="311"/>
      <c r="ZD136" s="311"/>
      <c r="ZE136" s="311"/>
      <c r="ZF136" s="311"/>
      <c r="ZG136" s="311"/>
      <c r="ZH136" s="311"/>
      <c r="ZI136" s="311"/>
      <c r="ZJ136" s="311"/>
      <c r="ZK136" s="311"/>
      <c r="ZL136" s="311"/>
      <c r="ZM136" s="311"/>
      <c r="ZN136" s="311"/>
      <c r="ZO136" s="311"/>
      <c r="ZP136" s="311"/>
      <c r="ZQ136" s="311"/>
      <c r="ZR136" s="311"/>
      <c r="ZS136" s="311"/>
      <c r="ZT136" s="311"/>
      <c r="ZU136" s="311"/>
      <c r="ZV136" s="311"/>
      <c r="ZW136" s="311"/>
      <c r="ZX136" s="311"/>
      <c r="ZY136" s="311"/>
      <c r="ZZ136" s="311"/>
      <c r="AAA136" s="311"/>
      <c r="AAB136" s="311"/>
      <c r="AAC136" s="311"/>
      <c r="AAD136" s="311"/>
      <c r="AAE136" s="311"/>
      <c r="AAF136" s="311"/>
      <c r="AAG136" s="311"/>
      <c r="AAH136" s="311"/>
      <c r="AAI136" s="311"/>
      <c r="AAJ136" s="311"/>
      <c r="AAK136" s="311"/>
      <c r="AAL136" s="311"/>
      <c r="AAM136" s="311"/>
      <c r="AAN136" s="311"/>
      <c r="AAO136" s="311"/>
      <c r="AAP136" s="311"/>
      <c r="AAQ136" s="311"/>
      <c r="AAR136" s="311"/>
      <c r="AAS136" s="311"/>
      <c r="AAT136" s="311"/>
      <c r="AAU136" s="311"/>
      <c r="AAV136" s="311"/>
      <c r="AAW136" s="311"/>
      <c r="AAX136" s="311"/>
      <c r="AAY136" s="311"/>
      <c r="AAZ136" s="311"/>
      <c r="ABA136" s="311"/>
      <c r="ABB136" s="311"/>
      <c r="ABC136" s="311"/>
      <c r="ABD136" s="311"/>
      <c r="ABE136" s="311"/>
      <c r="ABF136" s="311"/>
      <c r="ABG136" s="311"/>
      <c r="ABH136" s="311"/>
      <c r="ABI136" s="311"/>
      <c r="ABJ136" s="311"/>
      <c r="ABK136" s="311"/>
      <c r="ABL136" s="311"/>
      <c r="ABM136" s="311"/>
      <c r="ABN136" s="311"/>
      <c r="ABO136" s="311"/>
      <c r="ABP136" s="311"/>
      <c r="ABQ136" s="311"/>
      <c r="ABR136" s="311"/>
      <c r="ABS136" s="311"/>
      <c r="ABT136" s="311"/>
      <c r="ABU136" s="311"/>
      <c r="ABV136" s="311"/>
      <c r="ABW136" s="311"/>
      <c r="ABX136" s="311"/>
      <c r="ABY136" s="311"/>
      <c r="ABZ136" s="311"/>
      <c r="ACA136" s="311"/>
      <c r="ACB136" s="311"/>
      <c r="ACC136" s="311"/>
      <c r="ACD136" s="311"/>
      <c r="ACE136" s="311"/>
      <c r="ACF136" s="311"/>
      <c r="ACG136" s="311"/>
      <c r="ACH136" s="311"/>
      <c r="ACI136" s="311"/>
      <c r="ACJ136" s="311"/>
      <c r="ACK136" s="311"/>
      <c r="ACL136" s="311"/>
      <c r="ACM136" s="311"/>
      <c r="ACN136" s="311"/>
      <c r="ACO136" s="311"/>
      <c r="ACP136" s="311"/>
      <c r="ACQ136" s="311"/>
      <c r="ACR136" s="311"/>
      <c r="ACS136" s="311"/>
      <c r="ACT136" s="311"/>
      <c r="ACU136" s="311"/>
      <c r="ACV136" s="311"/>
      <c r="ACW136" s="311"/>
      <c r="ACX136" s="311"/>
      <c r="ACY136" s="311"/>
      <c r="ACZ136" s="311"/>
      <c r="ADA136" s="311"/>
      <c r="ADB136" s="311"/>
      <c r="ADC136" s="311"/>
      <c r="ADD136" s="311"/>
      <c r="ADE136" s="311"/>
      <c r="ADF136" s="311"/>
      <c r="ADG136" s="311"/>
      <c r="ADH136" s="311"/>
      <c r="ADI136" s="311"/>
      <c r="ADJ136" s="311"/>
      <c r="ADK136" s="311"/>
      <c r="ADL136" s="311"/>
      <c r="ADM136" s="311"/>
      <c r="ADN136" s="311"/>
      <c r="ADO136" s="311"/>
      <c r="ADP136" s="311"/>
      <c r="ADQ136" s="311"/>
      <c r="ADR136" s="311"/>
      <c r="ADS136" s="311"/>
      <c r="ADT136" s="311"/>
      <c r="ADU136" s="311"/>
      <c r="ADV136" s="311"/>
      <c r="ADW136" s="311"/>
      <c r="ADX136" s="311"/>
      <c r="ADY136" s="311"/>
      <c r="ADZ136" s="311"/>
      <c r="AEA136" s="311"/>
      <c r="AEB136" s="311"/>
      <c r="AEC136" s="311"/>
      <c r="AED136" s="311"/>
      <c r="AEE136" s="311"/>
      <c r="AEF136" s="311"/>
      <c r="AEG136" s="311"/>
      <c r="AEH136" s="311"/>
      <c r="AEI136" s="311"/>
      <c r="AEJ136" s="311"/>
      <c r="AEK136" s="311"/>
      <c r="AEL136" s="311"/>
      <c r="AEM136" s="311"/>
      <c r="AEN136" s="311"/>
      <c r="AEO136" s="311"/>
      <c r="AEP136" s="311"/>
      <c r="AEQ136" s="311"/>
      <c r="AER136" s="311"/>
      <c r="AES136" s="311"/>
      <c r="AET136" s="311"/>
      <c r="AEU136" s="311"/>
      <c r="AEV136" s="311"/>
      <c r="AEW136" s="311"/>
      <c r="AEX136" s="311"/>
      <c r="AEY136" s="311"/>
      <c r="AEZ136" s="311"/>
      <c r="AFA136" s="311"/>
      <c r="AFB136" s="311"/>
      <c r="AFC136" s="311"/>
      <c r="AFD136" s="311"/>
      <c r="AFE136" s="311"/>
      <c r="AFF136" s="311"/>
      <c r="AFG136" s="311"/>
      <c r="AFH136" s="311"/>
      <c r="AFI136" s="311"/>
      <c r="AFJ136" s="311"/>
      <c r="AFK136" s="311"/>
      <c r="AFL136" s="311"/>
      <c r="AFM136" s="311"/>
      <c r="AFN136" s="311"/>
      <c r="AFO136" s="311"/>
      <c r="AFP136" s="311"/>
      <c r="AFQ136" s="311"/>
      <c r="AFR136" s="311"/>
      <c r="AFS136" s="311"/>
      <c r="AFT136" s="311"/>
      <c r="AFU136" s="311"/>
      <c r="AFV136" s="311"/>
      <c r="AFW136" s="311"/>
      <c r="AFX136" s="311"/>
      <c r="AFY136" s="311"/>
      <c r="AFZ136" s="311"/>
      <c r="AGA136" s="311"/>
      <c r="AGB136" s="311"/>
      <c r="AGC136" s="311"/>
      <c r="AGD136" s="311"/>
      <c r="AGE136" s="311"/>
      <c r="AGF136" s="311"/>
      <c r="AGG136" s="311"/>
      <c r="AGH136" s="311"/>
      <c r="AGI136" s="311"/>
      <c r="AGJ136" s="311"/>
      <c r="AGK136" s="311"/>
      <c r="AGL136" s="311"/>
      <c r="AGM136" s="311"/>
      <c r="AGN136" s="311"/>
      <c r="AGO136" s="311"/>
      <c r="AGP136" s="311"/>
      <c r="AGQ136" s="311"/>
      <c r="AGR136" s="311"/>
      <c r="AGS136" s="311"/>
      <c r="AGT136" s="311"/>
      <c r="AGU136" s="311"/>
      <c r="AGV136" s="311"/>
      <c r="AGW136" s="311"/>
      <c r="AGX136" s="311"/>
      <c r="AGY136" s="311"/>
      <c r="AGZ136" s="311"/>
      <c r="AHA136" s="311"/>
      <c r="AHB136" s="311"/>
      <c r="AHC136" s="311"/>
      <c r="AHD136" s="311"/>
      <c r="AHE136" s="311"/>
      <c r="AHF136" s="311"/>
      <c r="AHG136" s="311"/>
      <c r="AHH136" s="311"/>
      <c r="AHI136" s="311"/>
      <c r="AHJ136" s="311"/>
      <c r="AHK136" s="311"/>
      <c r="AHL136" s="311"/>
      <c r="AHM136" s="311"/>
      <c r="AHN136" s="311"/>
      <c r="AHO136" s="311"/>
      <c r="AHP136" s="311"/>
      <c r="AHQ136" s="311"/>
      <c r="AHR136" s="311"/>
      <c r="AHS136" s="311"/>
      <c r="AHT136" s="311"/>
      <c r="AHU136" s="311"/>
      <c r="AHV136" s="311"/>
      <c r="AHW136" s="311"/>
      <c r="AHX136" s="311"/>
      <c r="AHY136" s="311"/>
      <c r="AHZ136" s="311"/>
      <c r="AIA136" s="311"/>
      <c r="AIB136" s="311"/>
      <c r="AIC136" s="311"/>
      <c r="AID136" s="311"/>
      <c r="AIE136" s="311"/>
      <c r="AIF136" s="311"/>
      <c r="AIG136" s="311"/>
      <c r="AIH136" s="311"/>
      <c r="AII136" s="311"/>
      <c r="AIJ136" s="311"/>
      <c r="AIK136" s="311"/>
      <c r="AIL136" s="311"/>
      <c r="AIM136" s="311"/>
      <c r="AIN136" s="311"/>
      <c r="AIO136" s="311"/>
      <c r="AIP136" s="311"/>
      <c r="AIQ136" s="311"/>
      <c r="AIR136" s="311"/>
      <c r="AIS136" s="311"/>
      <c r="AIT136" s="311"/>
      <c r="AIU136" s="311"/>
      <c r="AIV136" s="311"/>
      <c r="AIW136" s="311"/>
      <c r="AIX136" s="311"/>
      <c r="AIY136" s="311"/>
      <c r="AIZ136" s="311"/>
      <c r="AJA136" s="311"/>
      <c r="AJB136" s="311"/>
      <c r="AJC136" s="311"/>
      <c r="AJD136" s="311"/>
      <c r="AJE136" s="311"/>
      <c r="AJF136" s="311"/>
      <c r="AJG136" s="311"/>
      <c r="AJH136" s="311"/>
      <c r="AJI136" s="311"/>
      <c r="AJJ136" s="311"/>
      <c r="AJK136" s="311"/>
      <c r="AJL136" s="311"/>
      <c r="AJM136" s="311"/>
      <c r="AJN136" s="311"/>
      <c r="AJO136" s="311"/>
      <c r="AJP136" s="311"/>
      <c r="AJQ136" s="311"/>
      <c r="AJR136" s="311"/>
      <c r="AJS136" s="311"/>
      <c r="AJT136" s="311"/>
      <c r="AJU136" s="311"/>
      <c r="AJV136" s="311"/>
      <c r="AJW136" s="311"/>
      <c r="AJX136" s="311"/>
      <c r="AJY136" s="311"/>
      <c r="AJZ136" s="311"/>
      <c r="AKA136" s="311"/>
      <c r="AKB136" s="311"/>
      <c r="AKC136" s="311"/>
      <c r="AKD136" s="311"/>
      <c r="AKE136" s="311"/>
      <c r="AKF136" s="311"/>
      <c r="AKG136" s="311"/>
      <c r="AKH136" s="311"/>
      <c r="AKI136" s="311"/>
      <c r="AKJ136" s="311"/>
      <c r="AKK136" s="311"/>
      <c r="AKL136" s="311"/>
      <c r="AKM136" s="311"/>
      <c r="AKN136" s="311"/>
      <c r="AKO136" s="311"/>
      <c r="AKP136" s="311"/>
      <c r="AKQ136" s="311"/>
      <c r="AKR136" s="311"/>
      <c r="AKS136" s="311"/>
      <c r="AKT136" s="311"/>
      <c r="AKU136" s="311"/>
      <c r="AKV136" s="311"/>
      <c r="AKW136" s="311"/>
      <c r="AKX136" s="311"/>
      <c r="AKY136" s="311"/>
      <c r="AKZ136" s="311"/>
      <c r="ALA136" s="311"/>
      <c r="ALB136" s="311"/>
      <c r="ALC136" s="311"/>
      <c r="ALD136" s="311"/>
      <c r="ALE136" s="311"/>
      <c r="ALF136" s="311"/>
      <c r="ALG136" s="311"/>
      <c r="ALH136" s="311"/>
      <c r="ALI136" s="311"/>
      <c r="ALJ136" s="311"/>
      <c r="ALK136" s="311"/>
      <c r="ALL136" s="311"/>
      <c r="ALM136" s="311"/>
      <c r="ALN136" s="311"/>
      <c r="ALO136" s="311"/>
      <c r="ALP136" s="311"/>
      <c r="ALQ136" s="311"/>
      <c r="ALR136" s="311"/>
      <c r="ALS136" s="311"/>
      <c r="ALT136" s="311"/>
      <c r="ALU136" s="311"/>
      <c r="ALV136" s="311"/>
      <c r="ALW136" s="311"/>
      <c r="ALX136" s="311"/>
      <c r="ALY136" s="311"/>
      <c r="ALZ136" s="311"/>
      <c r="AMA136" s="311"/>
      <c r="AMB136" s="311"/>
      <c r="AMC136" s="311"/>
      <c r="AMD136" s="311"/>
      <c r="AME136" s="311"/>
      <c r="AMF136" s="311"/>
      <c r="AMG136" s="311"/>
      <c r="AMH136" s="311"/>
      <c r="AMI136" s="311"/>
      <c r="AMJ136" s="311"/>
      <c r="AMK136" s="311"/>
      <c r="AML136" s="311"/>
      <c r="AMM136" s="311"/>
      <c r="AMN136" s="311"/>
      <c r="AMO136" s="311"/>
      <c r="AMP136" s="311"/>
      <c r="AMQ136" s="311"/>
      <c r="AMR136" s="311"/>
      <c r="AMS136" s="311"/>
      <c r="AMT136" s="311"/>
      <c r="AMU136" s="311"/>
      <c r="AMV136" s="311"/>
      <c r="AMW136" s="311"/>
      <c r="AMX136" s="311"/>
      <c r="AMY136" s="311"/>
      <c r="AMZ136" s="311"/>
      <c r="ANA136" s="311"/>
      <c r="ANB136" s="311"/>
      <c r="ANC136" s="311"/>
      <c r="AND136" s="311"/>
      <c r="ANE136" s="311"/>
      <c r="ANF136" s="311"/>
      <c r="ANG136" s="311"/>
      <c r="ANH136" s="311"/>
      <c r="ANI136" s="311"/>
      <c r="ANJ136" s="311"/>
      <c r="ANK136" s="311"/>
      <c r="ANL136" s="311"/>
      <c r="ANM136" s="311"/>
      <c r="ANN136" s="311"/>
      <c r="ANO136" s="311"/>
      <c r="ANP136" s="311"/>
      <c r="ANQ136" s="311"/>
      <c r="ANR136" s="311"/>
      <c r="ANS136" s="311"/>
      <c r="ANT136" s="311"/>
      <c r="ANU136" s="311"/>
      <c r="ANV136" s="311"/>
      <c r="ANW136" s="311"/>
      <c r="ANX136" s="311"/>
      <c r="ANY136" s="311"/>
      <c r="ANZ136" s="311"/>
      <c r="AOA136" s="311"/>
      <c r="AOB136" s="311"/>
      <c r="AOC136" s="311"/>
      <c r="AOD136" s="311"/>
      <c r="AOE136" s="311"/>
      <c r="AOF136" s="311"/>
      <c r="AOG136" s="311"/>
      <c r="AOH136" s="311"/>
      <c r="AOI136" s="311"/>
      <c r="AOJ136" s="311"/>
      <c r="AOK136" s="311"/>
      <c r="AOL136" s="311"/>
      <c r="AOM136" s="311"/>
      <c r="AON136" s="311"/>
      <c r="AOO136" s="311"/>
      <c r="AOP136" s="311"/>
      <c r="AOQ136" s="311"/>
      <c r="AOR136" s="311"/>
      <c r="AOS136" s="311"/>
      <c r="AOT136" s="311"/>
      <c r="AOU136" s="311"/>
      <c r="AOV136" s="311"/>
      <c r="AOW136" s="311"/>
      <c r="AOX136" s="311"/>
      <c r="AOY136" s="311"/>
      <c r="AOZ136" s="311"/>
      <c r="APA136" s="311"/>
      <c r="APB136" s="311"/>
      <c r="APC136" s="311"/>
      <c r="APD136" s="311"/>
      <c r="APE136" s="311"/>
      <c r="APF136" s="311"/>
      <c r="APG136" s="311"/>
      <c r="APH136" s="311"/>
      <c r="API136" s="311"/>
      <c r="APJ136" s="311"/>
      <c r="APK136" s="311"/>
      <c r="APL136" s="311"/>
      <c r="APM136" s="311"/>
      <c r="APN136" s="311"/>
      <c r="APO136" s="311"/>
      <c r="APP136" s="311"/>
      <c r="APQ136" s="311"/>
      <c r="APR136" s="311"/>
      <c r="APS136" s="311"/>
      <c r="APT136" s="311"/>
      <c r="APU136" s="311"/>
      <c r="APV136" s="311"/>
      <c r="APW136" s="311"/>
      <c r="APX136" s="311"/>
      <c r="APY136" s="311"/>
      <c r="APZ136" s="311"/>
      <c r="AQA136" s="311"/>
      <c r="AQB136" s="311"/>
      <c r="AQC136" s="311"/>
      <c r="AQD136" s="311"/>
      <c r="AQE136" s="311"/>
      <c r="AQF136" s="311"/>
      <c r="AQG136" s="311"/>
      <c r="AQH136" s="311"/>
      <c r="AQI136" s="311"/>
      <c r="AQJ136" s="311"/>
      <c r="AQK136" s="311"/>
      <c r="AQL136" s="311"/>
      <c r="AQM136" s="311"/>
      <c r="AQN136" s="311"/>
      <c r="AQO136" s="311"/>
      <c r="AQP136" s="311"/>
      <c r="AQQ136" s="311"/>
      <c r="AQR136" s="311"/>
      <c r="AQS136" s="311"/>
      <c r="AQT136" s="311"/>
      <c r="AQU136" s="311"/>
      <c r="AQV136" s="311"/>
      <c r="AQW136" s="311"/>
      <c r="AQX136" s="311"/>
      <c r="AQY136" s="311"/>
      <c r="AQZ136" s="311"/>
      <c r="ARA136" s="311"/>
      <c r="ARB136" s="311"/>
      <c r="ARC136" s="311"/>
      <c r="ARD136" s="311"/>
      <c r="ARE136" s="311"/>
      <c r="ARF136" s="311"/>
      <c r="ARG136" s="311"/>
      <c r="ARH136" s="311"/>
      <c r="ARI136" s="311"/>
      <c r="ARJ136" s="311"/>
      <c r="ARK136" s="311"/>
      <c r="ARL136" s="311"/>
      <c r="ARM136" s="311"/>
      <c r="ARN136" s="311"/>
      <c r="ARO136" s="311"/>
      <c r="ARP136" s="311"/>
      <c r="ARQ136" s="311"/>
      <c r="ARR136" s="311"/>
      <c r="ARS136" s="311"/>
      <c r="ART136" s="311"/>
      <c r="ARU136" s="311"/>
      <c r="ARV136" s="311"/>
      <c r="ARW136" s="311"/>
      <c r="ARX136" s="311"/>
      <c r="ARY136" s="311"/>
      <c r="ARZ136" s="311"/>
      <c r="ASA136" s="311"/>
      <c r="ASB136" s="311"/>
      <c r="ASC136" s="311"/>
      <c r="ASD136" s="311"/>
      <c r="ASE136" s="311"/>
      <c r="ASF136" s="311"/>
      <c r="ASG136" s="311"/>
      <c r="ASH136" s="311"/>
      <c r="ASI136" s="311"/>
      <c r="ASJ136" s="311"/>
      <c r="ASK136" s="311"/>
      <c r="ASL136" s="311"/>
      <c r="ASM136" s="311"/>
      <c r="ASN136" s="311"/>
      <c r="ASO136" s="311"/>
      <c r="ASP136" s="311"/>
      <c r="ASQ136" s="311"/>
      <c r="ASR136" s="311"/>
      <c r="ASS136" s="311"/>
      <c r="AST136" s="311"/>
      <c r="ASU136" s="311"/>
      <c r="ASV136" s="311"/>
      <c r="ASW136" s="311"/>
      <c r="ASX136" s="311"/>
      <c r="ASY136" s="311"/>
      <c r="ASZ136" s="311"/>
      <c r="ATA136" s="311"/>
      <c r="ATB136" s="311"/>
      <c r="ATC136" s="311"/>
      <c r="ATD136" s="311"/>
      <c r="ATE136" s="311"/>
      <c r="ATF136" s="311"/>
      <c r="ATG136" s="311"/>
      <c r="ATH136" s="311"/>
      <c r="ATI136" s="311"/>
      <c r="ATJ136" s="311"/>
      <c r="ATK136" s="311"/>
      <c r="ATL136" s="311"/>
      <c r="ATM136" s="311"/>
      <c r="ATN136" s="311"/>
      <c r="ATO136" s="311"/>
      <c r="ATP136" s="311"/>
      <c r="ATQ136" s="311"/>
      <c r="ATR136" s="311"/>
      <c r="ATS136" s="311"/>
      <c r="ATT136" s="311"/>
      <c r="ATU136" s="311"/>
      <c r="ATV136" s="311"/>
      <c r="ATW136" s="311"/>
      <c r="ATX136" s="311"/>
      <c r="ATY136" s="311"/>
      <c r="ATZ136" s="311"/>
      <c r="AUA136" s="311"/>
      <c r="AUB136" s="311"/>
      <c r="AUC136" s="311"/>
      <c r="AUD136" s="311"/>
      <c r="AUE136" s="311"/>
      <c r="AUF136" s="311"/>
      <c r="AUG136" s="311"/>
      <c r="AUH136" s="311"/>
      <c r="AUI136" s="311"/>
      <c r="AUJ136" s="311"/>
      <c r="AUK136" s="311"/>
      <c r="AUL136" s="311"/>
      <c r="AUM136" s="311"/>
      <c r="AUN136" s="311"/>
      <c r="AUO136" s="311"/>
      <c r="AUP136" s="311"/>
      <c r="AUQ136" s="311"/>
      <c r="AUR136" s="311"/>
      <c r="AUS136" s="311"/>
      <c r="AUT136" s="311"/>
      <c r="AUU136" s="311"/>
      <c r="AUV136" s="311"/>
      <c r="AUW136" s="311"/>
      <c r="AUX136" s="311"/>
      <c r="AUY136" s="311"/>
      <c r="AUZ136" s="311"/>
      <c r="AVA136" s="311"/>
      <c r="AVB136" s="311"/>
      <c r="AVC136" s="311"/>
      <c r="AVD136" s="311"/>
      <c r="AVE136" s="311"/>
      <c r="AVF136" s="311"/>
      <c r="AVG136" s="311"/>
      <c r="AVH136" s="311"/>
      <c r="AVI136" s="311"/>
      <c r="AVJ136" s="311"/>
      <c r="AVK136" s="311"/>
      <c r="AVL136" s="311"/>
      <c r="AVM136" s="311"/>
      <c r="AVN136" s="311"/>
      <c r="AVO136" s="311"/>
      <c r="AVP136" s="311"/>
      <c r="AVQ136" s="311"/>
      <c r="AVR136" s="311"/>
      <c r="AVS136" s="311"/>
      <c r="AVT136" s="311"/>
      <c r="AVU136" s="311"/>
      <c r="AVV136" s="311"/>
      <c r="AVW136" s="311"/>
      <c r="AVX136" s="311"/>
      <c r="AVY136" s="311"/>
      <c r="AVZ136" s="311"/>
      <c r="AWA136" s="311"/>
      <c r="AWB136" s="311"/>
      <c r="AWC136" s="311"/>
      <c r="AWD136" s="311"/>
      <c r="AWE136" s="311"/>
      <c r="AWF136" s="311"/>
      <c r="AWG136" s="311"/>
      <c r="AWH136" s="311"/>
      <c r="AWI136" s="311"/>
      <c r="AWJ136" s="311"/>
      <c r="AWK136" s="311"/>
      <c r="AWL136" s="311"/>
      <c r="AWM136" s="311"/>
      <c r="AWN136" s="311"/>
      <c r="AWO136" s="311"/>
      <c r="AWP136" s="311"/>
      <c r="AWQ136" s="311"/>
      <c r="AWR136" s="311"/>
      <c r="AWS136" s="311"/>
      <c r="AWT136" s="311"/>
      <c r="AWU136" s="311"/>
      <c r="AWV136" s="311"/>
      <c r="AWW136" s="311"/>
      <c r="AWX136" s="311"/>
      <c r="AWY136" s="311"/>
      <c r="AWZ136" s="311"/>
      <c r="AXA136" s="311"/>
      <c r="AXB136" s="311"/>
      <c r="AXC136" s="311"/>
      <c r="AXD136" s="311"/>
      <c r="AXE136" s="311"/>
      <c r="AXF136" s="311"/>
      <c r="AXG136" s="311"/>
      <c r="AXH136" s="311"/>
      <c r="AXI136" s="311"/>
      <c r="AXJ136" s="311"/>
      <c r="AXK136" s="311"/>
      <c r="AXL136" s="311"/>
      <c r="AXM136" s="311"/>
      <c r="AXN136" s="311"/>
      <c r="AXO136" s="311"/>
      <c r="AXP136" s="311"/>
      <c r="AXQ136" s="311"/>
      <c r="AXR136" s="311"/>
      <c r="AXS136" s="311"/>
      <c r="AXT136" s="311"/>
      <c r="AXU136" s="311"/>
      <c r="AXV136" s="311"/>
      <c r="AXW136" s="311"/>
      <c r="AXX136" s="311"/>
      <c r="AXY136" s="311"/>
      <c r="AXZ136" s="311"/>
      <c r="AYA136" s="311"/>
      <c r="AYB136" s="311"/>
      <c r="AYC136" s="311"/>
      <c r="AYD136" s="311"/>
      <c r="AYE136" s="311"/>
      <c r="AYF136" s="311"/>
      <c r="AYG136" s="311"/>
      <c r="AYH136" s="311"/>
      <c r="AYI136" s="311"/>
      <c r="AYJ136" s="311"/>
      <c r="AYK136" s="311"/>
      <c r="AYL136" s="311"/>
      <c r="AYM136" s="311"/>
      <c r="AYN136" s="311"/>
      <c r="AYO136" s="311"/>
      <c r="AYP136" s="311"/>
      <c r="AYQ136" s="311"/>
      <c r="AYR136" s="311"/>
      <c r="AYS136" s="311"/>
      <c r="AYT136" s="311"/>
      <c r="AYU136" s="311"/>
      <c r="AYV136" s="311"/>
      <c r="AYW136" s="311"/>
      <c r="AYX136" s="311"/>
      <c r="AYY136" s="311"/>
      <c r="AYZ136" s="311"/>
      <c r="AZA136" s="311"/>
      <c r="AZB136" s="311"/>
      <c r="AZC136" s="311"/>
      <c r="AZD136" s="311"/>
      <c r="AZE136" s="311"/>
      <c r="AZF136" s="311"/>
      <c r="AZG136" s="311"/>
      <c r="AZH136" s="311"/>
      <c r="AZI136" s="311"/>
      <c r="AZJ136" s="311"/>
      <c r="AZK136" s="311"/>
      <c r="AZL136" s="311"/>
      <c r="AZM136" s="311"/>
      <c r="AZN136" s="311"/>
      <c r="AZO136" s="311"/>
      <c r="AZP136" s="311"/>
      <c r="AZQ136" s="311"/>
      <c r="AZR136" s="311"/>
      <c r="AZS136" s="311"/>
      <c r="AZT136" s="311"/>
      <c r="AZU136" s="311"/>
      <c r="AZV136" s="311"/>
      <c r="AZW136" s="311"/>
      <c r="AZX136" s="311"/>
      <c r="AZY136" s="311"/>
      <c r="AZZ136" s="311"/>
      <c r="BAA136" s="311"/>
      <c r="BAB136" s="311"/>
      <c r="BAC136" s="311"/>
      <c r="BAD136" s="311"/>
      <c r="BAE136" s="311"/>
      <c r="BAF136" s="311"/>
      <c r="BAG136" s="311"/>
      <c r="BAH136" s="311"/>
      <c r="BAI136" s="311"/>
      <c r="BAJ136" s="311"/>
      <c r="BAK136" s="311"/>
      <c r="BAL136" s="311"/>
      <c r="BAM136" s="311"/>
      <c r="BAN136" s="311"/>
      <c r="BAO136" s="311"/>
      <c r="BAP136" s="311"/>
      <c r="BAQ136" s="311"/>
      <c r="BAR136" s="311"/>
      <c r="BAS136" s="311"/>
      <c r="BAT136" s="311"/>
      <c r="BAU136" s="311"/>
      <c r="BAV136" s="311"/>
      <c r="BAW136" s="311"/>
      <c r="BAX136" s="311"/>
      <c r="BAY136" s="311"/>
      <c r="BAZ136" s="311"/>
      <c r="BBA136" s="311"/>
      <c r="BBB136" s="311"/>
      <c r="BBC136" s="311"/>
      <c r="BBD136" s="311"/>
      <c r="BBE136" s="311"/>
      <c r="BBF136" s="311"/>
      <c r="BBG136" s="311"/>
      <c r="BBH136" s="311"/>
      <c r="BBI136" s="311"/>
      <c r="BBJ136" s="311"/>
      <c r="BBK136" s="311"/>
      <c r="BBL136" s="311"/>
      <c r="BBM136" s="311"/>
      <c r="BBN136" s="311"/>
      <c r="BBO136" s="311"/>
      <c r="BBP136" s="311"/>
      <c r="BBQ136" s="311"/>
      <c r="BBR136" s="311"/>
      <c r="BBS136" s="311"/>
      <c r="BBT136" s="311"/>
      <c r="BBU136" s="311"/>
      <c r="BBV136" s="311"/>
      <c r="BBW136" s="311"/>
      <c r="BBX136" s="311"/>
      <c r="BBY136" s="311"/>
      <c r="BBZ136" s="311"/>
      <c r="BCA136" s="311"/>
      <c r="BCB136" s="311"/>
      <c r="BCC136" s="311"/>
      <c r="BCD136" s="311"/>
      <c r="BCE136" s="311"/>
      <c r="BCF136" s="311"/>
      <c r="BCG136" s="311"/>
      <c r="BCH136" s="311"/>
      <c r="BCI136" s="311"/>
      <c r="BCJ136" s="311"/>
      <c r="BCK136" s="311"/>
      <c r="BCL136" s="311"/>
      <c r="BCM136" s="311"/>
      <c r="BCN136" s="311"/>
      <c r="BCO136" s="311"/>
      <c r="BCP136" s="311"/>
      <c r="BCQ136" s="311"/>
      <c r="BCR136" s="311"/>
      <c r="BCS136" s="311"/>
      <c r="BCT136" s="311"/>
      <c r="BCU136" s="311"/>
      <c r="BCV136" s="311"/>
      <c r="BCW136" s="311"/>
      <c r="BCX136" s="311"/>
      <c r="BCY136" s="311"/>
      <c r="BCZ136" s="311"/>
      <c r="BDA136" s="311"/>
      <c r="BDB136" s="311"/>
      <c r="BDC136" s="311"/>
      <c r="BDD136" s="311"/>
      <c r="BDE136" s="311"/>
      <c r="BDF136" s="311"/>
      <c r="BDG136" s="311"/>
      <c r="BDH136" s="311"/>
      <c r="BDI136" s="311"/>
      <c r="BDJ136" s="311"/>
      <c r="BDK136" s="311"/>
      <c r="BDL136" s="311"/>
      <c r="BDM136" s="311"/>
      <c r="BDN136" s="311"/>
      <c r="BDO136" s="311"/>
      <c r="BDP136" s="311"/>
      <c r="BDQ136" s="311"/>
      <c r="BDR136" s="311"/>
      <c r="BDS136" s="311"/>
      <c r="BDT136" s="311"/>
      <c r="BDU136" s="311"/>
      <c r="BDV136" s="311"/>
      <c r="BDW136" s="311"/>
      <c r="BDX136" s="311"/>
      <c r="BDY136" s="311"/>
      <c r="BDZ136" s="311"/>
      <c r="BEA136" s="311"/>
      <c r="BEB136" s="311"/>
      <c r="BEC136" s="311"/>
      <c r="BED136" s="311"/>
      <c r="BEE136" s="311"/>
      <c r="BEF136" s="311"/>
      <c r="BEG136" s="311"/>
      <c r="BEH136" s="311"/>
      <c r="BEI136" s="311"/>
      <c r="BEJ136" s="311"/>
      <c r="BEK136" s="311"/>
      <c r="BEL136" s="311"/>
      <c r="BEM136" s="311"/>
      <c r="BEN136" s="311"/>
      <c r="BEO136" s="311"/>
      <c r="BEP136" s="311"/>
      <c r="BEQ136" s="311"/>
      <c r="BER136" s="311"/>
      <c r="BES136" s="311"/>
      <c r="BET136" s="311"/>
      <c r="BEU136" s="311"/>
      <c r="BEV136" s="311"/>
      <c r="BEW136" s="311"/>
      <c r="BEX136" s="311"/>
      <c r="BEY136" s="311"/>
      <c r="BEZ136" s="311"/>
      <c r="BFA136" s="311"/>
      <c r="BFB136" s="311"/>
      <c r="BFC136" s="311"/>
      <c r="BFD136" s="311"/>
      <c r="BFE136" s="311"/>
      <c r="BFF136" s="311"/>
      <c r="BFG136" s="311"/>
      <c r="BFH136" s="311"/>
      <c r="BFI136" s="311"/>
      <c r="BFJ136" s="311"/>
      <c r="BFK136" s="311"/>
      <c r="BFL136" s="311"/>
      <c r="BFM136" s="311"/>
      <c r="BFN136" s="311"/>
      <c r="BFO136" s="311"/>
      <c r="BFP136" s="311"/>
      <c r="BFQ136" s="311"/>
      <c r="BFR136" s="311"/>
      <c r="BFS136" s="311"/>
      <c r="BFT136" s="311"/>
      <c r="BFU136" s="311"/>
      <c r="BFV136" s="311"/>
      <c r="BFW136" s="311"/>
      <c r="BFX136" s="311"/>
      <c r="BFY136" s="311"/>
      <c r="BFZ136" s="311"/>
      <c r="BGA136" s="311"/>
      <c r="BGB136" s="311"/>
      <c r="BGC136" s="311"/>
      <c r="BGD136" s="311"/>
      <c r="BGE136" s="311"/>
      <c r="BGF136" s="311"/>
      <c r="BGG136" s="311"/>
      <c r="BGH136" s="311"/>
      <c r="BGI136" s="311"/>
      <c r="BGJ136" s="311"/>
      <c r="BGK136" s="311"/>
      <c r="BGL136" s="311"/>
      <c r="BGM136" s="311"/>
      <c r="BGN136" s="311"/>
      <c r="BGO136" s="311"/>
      <c r="BGP136" s="311"/>
      <c r="BGQ136" s="311"/>
      <c r="BGR136" s="311"/>
      <c r="BGS136" s="311"/>
      <c r="BGT136" s="311"/>
      <c r="BGU136" s="311"/>
      <c r="BGV136" s="311"/>
      <c r="BGW136" s="311"/>
      <c r="BGX136" s="311"/>
      <c r="BGY136" s="311"/>
      <c r="BGZ136" s="311"/>
      <c r="BHA136" s="311"/>
      <c r="BHB136" s="311"/>
      <c r="BHC136" s="311"/>
      <c r="BHD136" s="311"/>
      <c r="BHE136" s="311"/>
      <c r="BHF136" s="311"/>
      <c r="BHG136" s="311"/>
      <c r="BHH136" s="311"/>
      <c r="BHI136" s="311"/>
      <c r="BHJ136" s="311"/>
      <c r="BHK136" s="311"/>
      <c r="BHL136" s="311"/>
      <c r="BHM136" s="311"/>
      <c r="BHN136" s="311"/>
      <c r="BHO136" s="311"/>
      <c r="BHP136" s="311"/>
      <c r="BHQ136" s="311"/>
      <c r="BHR136" s="311"/>
      <c r="BHS136" s="311"/>
      <c r="BHT136" s="311"/>
      <c r="BHU136" s="311"/>
      <c r="BHV136" s="311"/>
      <c r="BHW136" s="311"/>
      <c r="BHX136" s="311"/>
      <c r="BHY136" s="311"/>
      <c r="BHZ136" s="311"/>
      <c r="BIA136" s="311"/>
      <c r="BIB136" s="311"/>
      <c r="BIC136" s="311"/>
      <c r="BID136" s="311"/>
      <c r="BIE136" s="311"/>
      <c r="BIF136" s="311"/>
      <c r="BIG136" s="311"/>
      <c r="BIH136" s="311"/>
      <c r="BII136" s="311"/>
      <c r="BIJ136" s="311"/>
      <c r="BIK136" s="311"/>
      <c r="BIL136" s="311"/>
      <c r="BIM136" s="311"/>
      <c r="BIN136" s="311"/>
      <c r="BIO136" s="311"/>
      <c r="BIP136" s="311"/>
      <c r="BIQ136" s="311"/>
      <c r="BIR136" s="311"/>
      <c r="BIS136" s="311"/>
      <c r="BIT136" s="311"/>
      <c r="BIU136" s="311"/>
      <c r="BIV136" s="311"/>
      <c r="BIW136" s="311"/>
      <c r="BIX136" s="311"/>
      <c r="BIY136" s="311"/>
      <c r="BIZ136" s="311"/>
      <c r="BJA136" s="311"/>
      <c r="BJB136" s="311"/>
      <c r="BJC136" s="311"/>
      <c r="BJD136" s="311"/>
      <c r="BJE136" s="311"/>
      <c r="BJF136" s="311"/>
      <c r="BJG136" s="311"/>
      <c r="BJH136" s="311"/>
      <c r="BJI136" s="311"/>
      <c r="BJJ136" s="311"/>
      <c r="BJK136" s="311"/>
      <c r="BJL136" s="311"/>
      <c r="BJM136" s="311"/>
      <c r="BJN136" s="311"/>
      <c r="BJO136" s="311"/>
      <c r="BJP136" s="311"/>
      <c r="BJQ136" s="311"/>
      <c r="BJR136" s="311"/>
      <c r="BJS136" s="311"/>
      <c r="BJT136" s="311"/>
      <c r="BJU136" s="311"/>
      <c r="BJV136" s="311"/>
      <c r="BJW136" s="311"/>
      <c r="BJX136" s="311"/>
      <c r="BJY136" s="311"/>
      <c r="BJZ136" s="311"/>
      <c r="BKA136" s="311"/>
      <c r="BKB136" s="311"/>
      <c r="BKC136" s="311"/>
      <c r="BKD136" s="311"/>
      <c r="BKE136" s="311"/>
      <c r="BKF136" s="311"/>
      <c r="BKG136" s="311"/>
      <c r="BKH136" s="311"/>
      <c r="BKI136" s="311"/>
      <c r="BKJ136" s="311"/>
      <c r="BKK136" s="311"/>
      <c r="BKL136" s="311"/>
      <c r="BKM136" s="311"/>
      <c r="BKN136" s="311"/>
      <c r="BKO136" s="311"/>
      <c r="BKP136" s="311"/>
      <c r="BKQ136" s="311"/>
      <c r="BKR136" s="311"/>
      <c r="BKS136" s="311"/>
      <c r="BKT136" s="311"/>
      <c r="BKU136" s="311"/>
      <c r="BKV136" s="311"/>
      <c r="BKW136" s="311"/>
      <c r="BKX136" s="311"/>
      <c r="BKY136" s="311"/>
      <c r="BKZ136" s="311"/>
      <c r="BLA136" s="311"/>
      <c r="BLB136" s="311"/>
      <c r="BLC136" s="311"/>
      <c r="BLD136" s="311"/>
      <c r="BLE136" s="311"/>
      <c r="BLF136" s="311"/>
      <c r="BLG136" s="311"/>
      <c r="BLH136" s="311"/>
      <c r="BLI136" s="311"/>
      <c r="BLJ136" s="311"/>
      <c r="BLK136" s="311"/>
      <c r="BLL136" s="311"/>
      <c r="BLM136" s="311"/>
      <c r="BLN136" s="311"/>
      <c r="BLO136" s="311"/>
      <c r="BLP136" s="311"/>
      <c r="BLQ136" s="311"/>
      <c r="BLR136" s="311"/>
      <c r="BLS136" s="311"/>
      <c r="BLT136" s="311"/>
      <c r="BLU136" s="311"/>
      <c r="BLV136" s="311"/>
      <c r="BLW136" s="311"/>
      <c r="BLX136" s="311"/>
      <c r="BLY136" s="311"/>
      <c r="BLZ136" s="311"/>
      <c r="BMA136" s="311"/>
      <c r="BMB136" s="311"/>
      <c r="BMC136" s="311"/>
      <c r="BMD136" s="311"/>
      <c r="BME136" s="311"/>
      <c r="BMF136" s="311"/>
      <c r="BMG136" s="311"/>
      <c r="BMH136" s="311"/>
      <c r="BMI136" s="311"/>
      <c r="BMJ136" s="311"/>
      <c r="BMK136" s="311"/>
      <c r="BML136" s="311"/>
      <c r="BMM136" s="311"/>
      <c r="BMN136" s="311"/>
      <c r="BMO136" s="311"/>
      <c r="BMP136" s="311"/>
      <c r="BMQ136" s="311"/>
      <c r="BMR136" s="311"/>
      <c r="BMS136" s="311"/>
      <c r="BMT136" s="311"/>
      <c r="BMU136" s="311"/>
      <c r="BMV136" s="311"/>
      <c r="BMW136" s="311"/>
      <c r="BMX136" s="311"/>
      <c r="BMY136" s="311"/>
      <c r="BMZ136" s="311"/>
      <c r="BNA136" s="311"/>
      <c r="BNB136" s="311"/>
      <c r="BNC136" s="311"/>
      <c r="BND136" s="311"/>
      <c r="BNE136" s="311"/>
      <c r="BNF136" s="311"/>
      <c r="BNG136" s="311"/>
      <c r="BNH136" s="311"/>
      <c r="BNI136" s="311"/>
      <c r="BNJ136" s="311"/>
      <c r="BNK136" s="311"/>
      <c r="BNL136" s="311"/>
      <c r="BNM136" s="311"/>
      <c r="BNN136" s="311"/>
      <c r="BNO136" s="311"/>
      <c r="BNP136" s="311"/>
      <c r="BNQ136" s="311"/>
      <c r="BNR136" s="311"/>
      <c r="BNS136" s="311"/>
      <c r="BNT136" s="311"/>
      <c r="BNU136" s="311"/>
      <c r="BNV136" s="311"/>
      <c r="BNW136" s="311"/>
      <c r="BNX136" s="311"/>
      <c r="BNY136" s="311"/>
      <c r="BNZ136" s="311"/>
      <c r="BOA136" s="311"/>
      <c r="BOB136" s="311"/>
      <c r="BOC136" s="311"/>
      <c r="BOD136" s="311"/>
      <c r="BOE136" s="311"/>
      <c r="BOF136" s="311"/>
      <c r="BOG136" s="311"/>
      <c r="BOH136" s="311"/>
      <c r="BOI136" s="311"/>
      <c r="BOJ136" s="311"/>
      <c r="BOK136" s="311"/>
      <c r="BOL136" s="311"/>
      <c r="BOM136" s="311"/>
      <c r="BON136" s="311"/>
      <c r="BOO136" s="311"/>
      <c r="BOP136" s="311"/>
      <c r="BOQ136" s="311"/>
      <c r="BOR136" s="311"/>
      <c r="BOS136" s="311"/>
      <c r="BOT136" s="311"/>
      <c r="BOU136" s="311"/>
      <c r="BOV136" s="311"/>
      <c r="BOW136" s="311"/>
      <c r="BOX136" s="311"/>
      <c r="BOY136" s="311"/>
      <c r="BOZ136" s="311"/>
      <c r="BPA136" s="311"/>
      <c r="BPB136" s="311"/>
      <c r="BPC136" s="311"/>
      <c r="BPD136" s="311"/>
      <c r="BPE136" s="311"/>
      <c r="BPF136" s="311"/>
      <c r="BPG136" s="311"/>
      <c r="BPH136" s="311"/>
      <c r="BPI136" s="311"/>
      <c r="BPJ136" s="311"/>
      <c r="BPK136" s="311"/>
      <c r="BPL136" s="311"/>
      <c r="BPM136" s="311"/>
      <c r="BPN136" s="311"/>
      <c r="BPO136" s="311"/>
      <c r="BPP136" s="311"/>
      <c r="BPQ136" s="311"/>
      <c r="BPR136" s="311"/>
      <c r="BPS136" s="311"/>
      <c r="BPT136" s="311"/>
      <c r="BPU136" s="311"/>
      <c r="BPV136" s="311"/>
      <c r="BPW136" s="311"/>
      <c r="BPX136" s="311"/>
      <c r="BPY136" s="311"/>
      <c r="BPZ136" s="311"/>
      <c r="BQA136" s="311"/>
      <c r="BQB136" s="311"/>
      <c r="BQC136" s="311"/>
      <c r="BQD136" s="311"/>
      <c r="BQE136" s="311"/>
      <c r="BQF136" s="311"/>
      <c r="BQG136" s="311"/>
      <c r="BQH136" s="311"/>
      <c r="BQI136" s="311"/>
      <c r="BQJ136" s="311"/>
      <c r="BQK136" s="311"/>
      <c r="BQL136" s="311"/>
      <c r="BQM136" s="311"/>
      <c r="BQN136" s="311"/>
      <c r="BQO136" s="311"/>
      <c r="BQP136" s="311"/>
      <c r="BQQ136" s="311"/>
      <c r="BQR136" s="311"/>
      <c r="BQS136" s="311"/>
      <c r="BQT136" s="311"/>
      <c r="BQU136" s="311"/>
      <c r="BQV136" s="311"/>
      <c r="BQW136" s="311"/>
      <c r="BQX136" s="311"/>
      <c r="BQY136" s="311"/>
      <c r="BQZ136" s="311"/>
      <c r="BRA136" s="311"/>
      <c r="BRB136" s="311"/>
      <c r="BRC136" s="311"/>
      <c r="BRD136" s="311"/>
      <c r="BRE136" s="311"/>
      <c r="BRF136" s="311"/>
      <c r="BRG136" s="311"/>
      <c r="BRH136" s="311"/>
      <c r="BRI136" s="311"/>
      <c r="BRJ136" s="311"/>
      <c r="BRK136" s="311"/>
      <c r="BRL136" s="311"/>
      <c r="BRM136" s="311"/>
      <c r="BRN136" s="311"/>
      <c r="BRO136" s="311"/>
      <c r="BRP136" s="311"/>
      <c r="BRQ136" s="311"/>
      <c r="BRR136" s="311"/>
      <c r="BRS136" s="311"/>
      <c r="BRT136" s="311"/>
      <c r="BRU136" s="311"/>
      <c r="BRV136" s="311"/>
      <c r="BRW136" s="311"/>
      <c r="BRX136" s="311"/>
      <c r="BRY136" s="311"/>
      <c r="BRZ136" s="311"/>
      <c r="BSA136" s="311"/>
      <c r="BSB136" s="311"/>
      <c r="BSC136" s="311"/>
      <c r="BSD136" s="311"/>
      <c r="BSE136" s="311"/>
      <c r="BSF136" s="311"/>
      <c r="BSG136" s="311"/>
      <c r="BSH136" s="311"/>
      <c r="BSI136" s="311"/>
      <c r="BSJ136" s="311"/>
      <c r="BSK136" s="311"/>
      <c r="BSL136" s="311"/>
      <c r="BSM136" s="311"/>
      <c r="BSN136" s="311"/>
      <c r="BSO136" s="311"/>
      <c r="BSP136" s="311"/>
      <c r="BSQ136" s="311"/>
      <c r="BSR136" s="311"/>
      <c r="BSS136" s="311"/>
      <c r="BST136" s="311"/>
      <c r="BSU136" s="311"/>
      <c r="BSV136" s="311"/>
      <c r="BSW136" s="311"/>
      <c r="BSX136" s="311"/>
      <c r="BSY136" s="311"/>
      <c r="BSZ136" s="311"/>
      <c r="BTA136" s="311"/>
      <c r="BTB136" s="311"/>
      <c r="BTC136" s="311"/>
      <c r="BTD136" s="311"/>
      <c r="BTE136" s="311"/>
      <c r="BTF136" s="311"/>
      <c r="BTG136" s="311"/>
      <c r="BTH136" s="311"/>
      <c r="BTI136" s="311"/>
      <c r="BTJ136" s="311"/>
      <c r="BTK136" s="311"/>
      <c r="BTL136" s="311"/>
      <c r="BTM136" s="311"/>
      <c r="BTN136" s="311"/>
      <c r="BTO136" s="311"/>
      <c r="BTP136" s="311"/>
      <c r="BTQ136" s="311"/>
      <c r="BTR136" s="311"/>
      <c r="BTS136" s="311"/>
      <c r="BTT136" s="311"/>
      <c r="BTU136" s="311"/>
      <c r="BTV136" s="311"/>
      <c r="BTW136" s="311"/>
      <c r="BTX136" s="311"/>
      <c r="BTY136" s="311"/>
      <c r="BTZ136" s="311"/>
      <c r="BUA136" s="311"/>
      <c r="BUB136" s="311"/>
      <c r="BUC136" s="311"/>
      <c r="BUD136" s="311"/>
      <c r="BUE136" s="311"/>
      <c r="BUF136" s="311"/>
      <c r="BUG136" s="311"/>
      <c r="BUH136" s="311"/>
      <c r="BUI136" s="311"/>
      <c r="BUJ136" s="311"/>
      <c r="BUK136" s="311"/>
      <c r="BUL136" s="311"/>
      <c r="BUM136" s="311"/>
      <c r="BUN136" s="311"/>
      <c r="BUO136" s="311"/>
      <c r="BUP136" s="311"/>
      <c r="BUQ136" s="311"/>
      <c r="BUR136" s="311"/>
      <c r="BUS136" s="311"/>
      <c r="BUT136" s="311"/>
      <c r="BUU136" s="311"/>
      <c r="BUV136" s="311"/>
      <c r="BUW136" s="311"/>
      <c r="BUX136" s="311"/>
      <c r="BUY136" s="311"/>
      <c r="BUZ136" s="311"/>
      <c r="BVA136" s="311"/>
      <c r="BVB136" s="311"/>
      <c r="BVC136" s="311"/>
      <c r="BVD136" s="311"/>
      <c r="BVE136" s="311"/>
      <c r="BVF136" s="311"/>
      <c r="BVG136" s="311"/>
      <c r="BVH136" s="311"/>
      <c r="BVI136" s="311"/>
      <c r="BVJ136" s="311"/>
      <c r="BVK136" s="311"/>
      <c r="BVL136" s="311"/>
      <c r="BVM136" s="311"/>
      <c r="BVN136" s="311"/>
      <c r="BVO136" s="311"/>
      <c r="BVP136" s="311"/>
      <c r="BVQ136" s="311"/>
      <c r="BVR136" s="311"/>
      <c r="BVS136" s="311"/>
      <c r="BVT136" s="311"/>
      <c r="BVU136" s="311"/>
      <c r="BVV136" s="311"/>
      <c r="BVW136" s="311"/>
      <c r="BVX136" s="311"/>
      <c r="BVY136" s="311"/>
      <c r="BVZ136" s="311"/>
      <c r="BWA136" s="311"/>
      <c r="BWB136" s="311"/>
      <c r="BWC136" s="311"/>
      <c r="BWD136" s="311"/>
      <c r="BWE136" s="311"/>
      <c r="BWF136" s="311"/>
      <c r="BWG136" s="311"/>
      <c r="BWH136" s="311"/>
      <c r="BWI136" s="311"/>
      <c r="BWJ136" s="311"/>
      <c r="BWK136" s="311"/>
      <c r="BWL136" s="311"/>
      <c r="BWM136" s="311"/>
      <c r="BWN136" s="311"/>
      <c r="BWO136" s="311"/>
      <c r="BWP136" s="311"/>
      <c r="BWQ136" s="311"/>
      <c r="BWR136" s="311"/>
      <c r="BWS136" s="311"/>
      <c r="BWT136" s="311"/>
      <c r="BWU136" s="311"/>
      <c r="BWV136" s="311"/>
      <c r="BWW136" s="311"/>
      <c r="BWX136" s="311"/>
      <c r="BWY136" s="311"/>
      <c r="BWZ136" s="311"/>
      <c r="BXA136" s="311"/>
      <c r="BXB136" s="311"/>
      <c r="BXC136" s="311"/>
      <c r="BXD136" s="311"/>
      <c r="BXE136" s="311"/>
      <c r="BXF136" s="311"/>
      <c r="BXG136" s="311"/>
      <c r="BXH136" s="311"/>
      <c r="BXI136" s="311"/>
      <c r="BXJ136" s="311"/>
      <c r="BXK136" s="311"/>
      <c r="BXL136" s="311"/>
      <c r="BXM136" s="311"/>
      <c r="BXN136" s="311"/>
      <c r="BXO136" s="311"/>
      <c r="BXP136" s="311"/>
      <c r="BXQ136" s="311"/>
      <c r="BXR136" s="311"/>
      <c r="BXS136" s="311"/>
      <c r="BXT136" s="311"/>
      <c r="BXU136" s="311"/>
      <c r="BXV136" s="311"/>
      <c r="BXW136" s="311"/>
      <c r="BXX136" s="311"/>
      <c r="BXY136" s="311"/>
      <c r="BXZ136" s="311"/>
      <c r="BYA136" s="311"/>
      <c r="BYB136" s="311"/>
      <c r="BYC136" s="311"/>
      <c r="BYD136" s="311"/>
      <c r="BYE136" s="311"/>
      <c r="BYF136" s="311"/>
      <c r="BYG136" s="311"/>
      <c r="BYH136" s="311"/>
      <c r="BYI136" s="311"/>
      <c r="BYJ136" s="311"/>
      <c r="BYK136" s="311"/>
      <c r="BYL136" s="311"/>
      <c r="BYM136" s="311"/>
      <c r="BYN136" s="311"/>
      <c r="BYO136" s="311"/>
      <c r="BYP136" s="311"/>
      <c r="BYQ136" s="311"/>
      <c r="BYR136" s="311"/>
      <c r="BYS136" s="311"/>
      <c r="BYT136" s="311"/>
      <c r="BYU136" s="311"/>
      <c r="BYV136" s="311"/>
      <c r="BYW136" s="311"/>
      <c r="BYX136" s="311"/>
      <c r="BYY136" s="311"/>
      <c r="BYZ136" s="311"/>
      <c r="BZA136" s="311"/>
      <c r="BZB136" s="311"/>
      <c r="BZC136" s="311"/>
      <c r="BZD136" s="311"/>
      <c r="BZE136" s="311"/>
      <c r="BZF136" s="311"/>
      <c r="BZG136" s="311"/>
      <c r="BZH136" s="311"/>
      <c r="BZI136" s="311"/>
      <c r="BZJ136" s="311"/>
      <c r="BZK136" s="311"/>
      <c r="BZL136" s="311"/>
      <c r="BZM136" s="311"/>
      <c r="BZN136" s="311"/>
      <c r="BZO136" s="311"/>
      <c r="BZP136" s="311"/>
      <c r="BZQ136" s="311"/>
      <c r="BZR136" s="311"/>
      <c r="BZS136" s="311"/>
      <c r="BZT136" s="311"/>
      <c r="BZU136" s="311"/>
      <c r="BZV136" s="311"/>
      <c r="BZW136" s="311"/>
      <c r="BZX136" s="311"/>
      <c r="BZY136" s="311"/>
      <c r="BZZ136" s="311"/>
      <c r="CAA136" s="311"/>
      <c r="CAB136" s="311"/>
      <c r="CAC136" s="311"/>
      <c r="CAD136" s="311"/>
      <c r="CAE136" s="311"/>
      <c r="CAF136" s="311"/>
      <c r="CAG136" s="311"/>
      <c r="CAH136" s="311"/>
      <c r="CAI136" s="311"/>
      <c r="CAJ136" s="311"/>
      <c r="CAK136" s="311"/>
      <c r="CAL136" s="311"/>
      <c r="CAM136" s="311"/>
      <c r="CAN136" s="311"/>
      <c r="CAO136" s="311"/>
      <c r="CAP136" s="311"/>
      <c r="CAQ136" s="311"/>
      <c r="CAR136" s="311"/>
      <c r="CAS136" s="311"/>
      <c r="CAT136" s="311"/>
      <c r="CAU136" s="311"/>
      <c r="CAV136" s="311"/>
      <c r="CAW136" s="311"/>
      <c r="CAX136" s="311"/>
      <c r="CAY136" s="311"/>
      <c r="CAZ136" s="311"/>
      <c r="CBA136" s="311"/>
      <c r="CBB136" s="311"/>
      <c r="CBC136" s="311"/>
      <c r="CBD136" s="311"/>
      <c r="CBE136" s="311"/>
      <c r="CBF136" s="311"/>
      <c r="CBG136" s="311"/>
      <c r="CBH136" s="311"/>
      <c r="CBI136" s="311"/>
      <c r="CBJ136" s="311"/>
      <c r="CBK136" s="311"/>
      <c r="CBL136" s="311"/>
      <c r="CBM136" s="311"/>
      <c r="CBN136" s="311"/>
      <c r="CBO136" s="311"/>
      <c r="CBP136" s="311"/>
      <c r="CBQ136" s="311"/>
      <c r="CBR136" s="311"/>
      <c r="CBS136" s="311"/>
      <c r="CBT136" s="311"/>
      <c r="CBU136" s="311"/>
      <c r="CBV136" s="311"/>
      <c r="CBW136" s="311"/>
      <c r="CBX136" s="311"/>
      <c r="CBY136" s="311"/>
      <c r="CBZ136" s="311"/>
      <c r="CCA136" s="311"/>
      <c r="CCB136" s="311"/>
      <c r="CCC136" s="311"/>
      <c r="CCD136" s="311"/>
      <c r="CCE136" s="311"/>
      <c r="CCF136" s="311"/>
      <c r="CCG136" s="311"/>
      <c r="CCH136" s="311"/>
      <c r="CCI136" s="311"/>
      <c r="CCJ136" s="311"/>
      <c r="CCK136" s="311"/>
      <c r="CCL136" s="311"/>
      <c r="CCM136" s="311"/>
      <c r="CCN136" s="311"/>
      <c r="CCO136" s="311"/>
      <c r="CCP136" s="311"/>
      <c r="CCQ136" s="311"/>
      <c r="CCR136" s="311"/>
      <c r="CCS136" s="311"/>
      <c r="CCT136" s="311"/>
      <c r="CCU136" s="311"/>
      <c r="CCV136" s="311"/>
      <c r="CCW136" s="311"/>
      <c r="CCX136" s="311"/>
      <c r="CCY136" s="311"/>
      <c r="CCZ136" s="311"/>
      <c r="CDA136" s="311"/>
      <c r="CDB136" s="311"/>
      <c r="CDC136" s="311"/>
      <c r="CDD136" s="311"/>
      <c r="CDE136" s="311"/>
      <c r="CDF136" s="311"/>
      <c r="CDG136" s="311"/>
      <c r="CDH136" s="311"/>
      <c r="CDI136" s="311"/>
      <c r="CDJ136" s="311"/>
      <c r="CDK136" s="311"/>
      <c r="CDL136" s="311"/>
      <c r="CDM136" s="311"/>
      <c r="CDN136" s="311"/>
      <c r="CDO136" s="311"/>
      <c r="CDP136" s="311"/>
      <c r="CDQ136" s="311"/>
      <c r="CDR136" s="311"/>
      <c r="CDS136" s="311"/>
      <c r="CDT136" s="311"/>
      <c r="CDU136" s="311"/>
      <c r="CDV136" s="311"/>
      <c r="CDW136" s="311"/>
      <c r="CDX136" s="311"/>
      <c r="CDY136" s="311"/>
      <c r="CDZ136" s="311"/>
      <c r="CEA136" s="311"/>
      <c r="CEB136" s="311"/>
      <c r="CEC136" s="311"/>
      <c r="CED136" s="311"/>
      <c r="CEE136" s="311"/>
      <c r="CEF136" s="311"/>
      <c r="CEG136" s="311"/>
      <c r="CEH136" s="311"/>
      <c r="CEI136" s="311"/>
      <c r="CEJ136" s="311"/>
      <c r="CEK136" s="311"/>
      <c r="CEL136" s="311"/>
      <c r="CEM136" s="311"/>
      <c r="CEN136" s="311"/>
      <c r="CEO136" s="311"/>
      <c r="CEP136" s="311"/>
      <c r="CEQ136" s="311"/>
      <c r="CER136" s="311"/>
      <c r="CES136" s="311"/>
      <c r="CET136" s="311"/>
      <c r="CEU136" s="311"/>
      <c r="CEV136" s="311"/>
      <c r="CEW136" s="311"/>
      <c r="CEX136" s="311"/>
      <c r="CEY136" s="311"/>
      <c r="CEZ136" s="311"/>
      <c r="CFA136" s="311"/>
      <c r="CFB136" s="311"/>
      <c r="CFC136" s="311"/>
      <c r="CFD136" s="311"/>
      <c r="CFE136" s="311"/>
      <c r="CFF136" s="311"/>
      <c r="CFG136" s="311"/>
      <c r="CFH136" s="311"/>
      <c r="CFI136" s="311"/>
      <c r="CFJ136" s="311"/>
      <c r="CFK136" s="311"/>
      <c r="CFL136" s="311"/>
      <c r="CFM136" s="311"/>
      <c r="CFN136" s="311"/>
      <c r="CFO136" s="311"/>
      <c r="CFP136" s="311"/>
      <c r="CFQ136" s="311"/>
      <c r="CFR136" s="311"/>
      <c r="CFS136" s="311"/>
      <c r="CFT136" s="311"/>
      <c r="CFU136" s="311"/>
      <c r="CFV136" s="311"/>
      <c r="CFW136" s="311"/>
      <c r="CFX136" s="311"/>
      <c r="CFY136" s="311"/>
      <c r="CFZ136" s="311"/>
      <c r="CGA136" s="311"/>
      <c r="CGB136" s="311"/>
      <c r="CGC136" s="311"/>
      <c r="CGD136" s="311"/>
      <c r="CGE136" s="311"/>
      <c r="CGF136" s="311"/>
      <c r="CGG136" s="311"/>
      <c r="CGH136" s="311"/>
      <c r="CGI136" s="311"/>
      <c r="CGJ136" s="311"/>
      <c r="CGK136" s="311"/>
      <c r="CGL136" s="311"/>
      <c r="CGM136" s="311"/>
      <c r="CGN136" s="311"/>
      <c r="CGO136" s="311"/>
      <c r="CGP136" s="311"/>
      <c r="CGQ136" s="311"/>
      <c r="CGR136" s="311"/>
      <c r="CGS136" s="311"/>
      <c r="CGT136" s="311"/>
      <c r="CGU136" s="311"/>
      <c r="CGV136" s="311"/>
      <c r="CGW136" s="311"/>
      <c r="CGX136" s="311"/>
      <c r="CGY136" s="311"/>
      <c r="CGZ136" s="311"/>
      <c r="CHA136" s="311"/>
      <c r="CHB136" s="311"/>
      <c r="CHC136" s="311"/>
      <c r="CHD136" s="311"/>
      <c r="CHE136" s="311"/>
      <c r="CHF136" s="311"/>
      <c r="CHG136" s="311"/>
      <c r="CHH136" s="311"/>
      <c r="CHI136" s="311"/>
      <c r="CHJ136" s="311"/>
      <c r="CHK136" s="311"/>
      <c r="CHL136" s="311"/>
      <c r="CHM136" s="311"/>
      <c r="CHN136" s="311"/>
      <c r="CHO136" s="311"/>
      <c r="CHP136" s="311"/>
      <c r="CHQ136" s="311"/>
      <c r="CHR136" s="311"/>
      <c r="CHS136" s="311"/>
      <c r="CHT136" s="311"/>
      <c r="CHU136" s="311"/>
      <c r="CHV136" s="311"/>
      <c r="CHW136" s="311"/>
      <c r="CHX136" s="311"/>
      <c r="CHY136" s="311"/>
      <c r="CHZ136" s="311"/>
      <c r="CIA136" s="311"/>
      <c r="CIB136" s="311"/>
      <c r="CIC136" s="311"/>
      <c r="CID136" s="311"/>
      <c r="CIE136" s="311"/>
      <c r="CIF136" s="311"/>
      <c r="CIG136" s="311"/>
      <c r="CIH136" s="311"/>
      <c r="CII136" s="311"/>
      <c r="CIJ136" s="311"/>
      <c r="CIK136" s="311"/>
      <c r="CIL136" s="311"/>
      <c r="CIM136" s="311"/>
      <c r="CIN136" s="311"/>
      <c r="CIO136" s="311"/>
      <c r="CIP136" s="311"/>
      <c r="CIQ136" s="311"/>
      <c r="CIR136" s="311"/>
      <c r="CIS136" s="311"/>
      <c r="CIT136" s="311"/>
      <c r="CIU136" s="311"/>
      <c r="CIV136" s="311"/>
      <c r="CIW136" s="311"/>
      <c r="CIX136" s="311"/>
      <c r="CIY136" s="311"/>
      <c r="CIZ136" s="311"/>
      <c r="CJA136" s="311"/>
      <c r="CJB136" s="311"/>
      <c r="CJC136" s="311"/>
      <c r="CJD136" s="311"/>
      <c r="CJE136" s="311"/>
      <c r="CJF136" s="311"/>
      <c r="CJG136" s="311"/>
      <c r="CJH136" s="311"/>
      <c r="CJI136" s="311"/>
      <c r="CJJ136" s="311"/>
      <c r="CJK136" s="311"/>
      <c r="CJL136" s="311"/>
      <c r="CJM136" s="311"/>
      <c r="CJN136" s="311"/>
      <c r="CJO136" s="311"/>
      <c r="CJP136" s="311"/>
      <c r="CJQ136" s="311"/>
      <c r="CJR136" s="311"/>
      <c r="CJS136" s="311"/>
      <c r="CJT136" s="311"/>
      <c r="CJU136" s="311"/>
      <c r="CJV136" s="311"/>
      <c r="CJW136" s="311"/>
      <c r="CJX136" s="311"/>
      <c r="CJY136" s="311"/>
      <c r="CJZ136" s="311"/>
      <c r="CKA136" s="311"/>
      <c r="CKB136" s="311"/>
      <c r="CKC136" s="311"/>
      <c r="CKD136" s="311"/>
      <c r="CKE136" s="311"/>
      <c r="CKF136" s="311"/>
      <c r="CKG136" s="311"/>
      <c r="CKH136" s="311"/>
      <c r="CKI136" s="311"/>
      <c r="CKJ136" s="311"/>
      <c r="CKK136" s="311"/>
      <c r="CKL136" s="311"/>
      <c r="CKM136" s="311"/>
      <c r="CKN136" s="311"/>
      <c r="CKO136" s="311"/>
      <c r="CKP136" s="311"/>
      <c r="CKQ136" s="311"/>
      <c r="CKR136" s="311"/>
      <c r="CKS136" s="311"/>
      <c r="CKT136" s="311"/>
      <c r="CKU136" s="311"/>
      <c r="CKV136" s="311"/>
      <c r="CKW136" s="311"/>
      <c r="CKX136" s="311"/>
      <c r="CKY136" s="311"/>
      <c r="CKZ136" s="311"/>
      <c r="CLA136" s="311"/>
      <c r="CLB136" s="311"/>
      <c r="CLC136" s="311"/>
      <c r="CLD136" s="311"/>
      <c r="CLE136" s="311"/>
      <c r="CLF136" s="311"/>
      <c r="CLG136" s="311"/>
      <c r="CLH136" s="311"/>
      <c r="CLI136" s="311"/>
      <c r="CLJ136" s="311"/>
      <c r="CLK136" s="311"/>
      <c r="CLL136" s="311"/>
      <c r="CLM136" s="311"/>
      <c r="CLN136" s="311"/>
      <c r="CLO136" s="311"/>
      <c r="CLP136" s="311"/>
      <c r="CLQ136" s="311"/>
      <c r="CLR136" s="311"/>
      <c r="CLS136" s="311"/>
      <c r="CLT136" s="311"/>
      <c r="CLU136" s="311"/>
      <c r="CLV136" s="311"/>
      <c r="CLW136" s="311"/>
      <c r="CLX136" s="311"/>
      <c r="CLY136" s="311"/>
      <c r="CLZ136" s="311"/>
      <c r="CMA136" s="311"/>
      <c r="CMB136" s="311"/>
      <c r="CMC136" s="311"/>
      <c r="CMD136" s="311"/>
      <c r="CME136" s="311"/>
      <c r="CMF136" s="311"/>
      <c r="CMG136" s="311"/>
      <c r="CMH136" s="311"/>
      <c r="CMI136" s="311"/>
      <c r="CMJ136" s="311"/>
      <c r="CMK136" s="311"/>
      <c r="CML136" s="311"/>
      <c r="CMM136" s="311"/>
      <c r="CMN136" s="311"/>
      <c r="CMO136" s="311"/>
      <c r="CMP136" s="311"/>
      <c r="CMQ136" s="311"/>
      <c r="CMR136" s="311"/>
      <c r="CMS136" s="311"/>
      <c r="CMT136" s="311"/>
      <c r="CMU136" s="311"/>
      <c r="CMV136" s="311"/>
      <c r="CMW136" s="311"/>
      <c r="CMX136" s="311"/>
      <c r="CMY136" s="311"/>
      <c r="CMZ136" s="311"/>
      <c r="CNA136" s="311"/>
      <c r="CNB136" s="311"/>
      <c r="CNC136" s="311"/>
      <c r="CND136" s="311"/>
      <c r="CNE136" s="311"/>
      <c r="CNF136" s="311"/>
      <c r="CNG136" s="311"/>
      <c r="CNH136" s="311"/>
      <c r="CNI136" s="311"/>
      <c r="CNJ136" s="311"/>
      <c r="CNK136" s="311"/>
      <c r="CNL136" s="311"/>
      <c r="CNM136" s="311"/>
      <c r="CNN136" s="311"/>
      <c r="CNO136" s="311"/>
      <c r="CNP136" s="311"/>
      <c r="CNQ136" s="311"/>
      <c r="CNR136" s="311"/>
      <c r="CNS136" s="311"/>
      <c r="CNT136" s="311"/>
      <c r="CNU136" s="311"/>
      <c r="CNV136" s="311"/>
      <c r="CNW136" s="311"/>
      <c r="CNX136" s="311"/>
      <c r="CNY136" s="311"/>
      <c r="CNZ136" s="311"/>
      <c r="COA136" s="311"/>
      <c r="COB136" s="311"/>
      <c r="COC136" s="311"/>
      <c r="COD136" s="311"/>
      <c r="COE136" s="311"/>
      <c r="COF136" s="311"/>
      <c r="COG136" s="311"/>
      <c r="COH136" s="311"/>
      <c r="COI136" s="311"/>
      <c r="COJ136" s="311"/>
      <c r="COK136" s="311"/>
      <c r="COL136" s="311"/>
      <c r="COM136" s="311"/>
      <c r="CON136" s="311"/>
      <c r="COO136" s="311"/>
      <c r="COP136" s="311"/>
      <c r="COQ136" s="311"/>
      <c r="COR136" s="311"/>
      <c r="COS136" s="311"/>
      <c r="COT136" s="311"/>
      <c r="COU136" s="311"/>
      <c r="COV136" s="311"/>
      <c r="COW136" s="311"/>
      <c r="COX136" s="311"/>
      <c r="COY136" s="311"/>
      <c r="COZ136" s="311"/>
      <c r="CPA136" s="311"/>
      <c r="CPB136" s="311"/>
      <c r="CPC136" s="311"/>
      <c r="CPD136" s="311"/>
      <c r="CPE136" s="311"/>
      <c r="CPF136" s="311"/>
      <c r="CPG136" s="311"/>
      <c r="CPH136" s="311"/>
      <c r="CPI136" s="311"/>
      <c r="CPJ136" s="311"/>
      <c r="CPK136" s="311"/>
      <c r="CPL136" s="311"/>
      <c r="CPM136" s="311"/>
      <c r="CPN136" s="311"/>
      <c r="CPO136" s="311"/>
      <c r="CPP136" s="311"/>
      <c r="CPQ136" s="311"/>
      <c r="CPR136" s="311"/>
      <c r="CPS136" s="311"/>
      <c r="CPT136" s="311"/>
      <c r="CPU136" s="311"/>
      <c r="CPV136" s="311"/>
      <c r="CPW136" s="311"/>
      <c r="CPX136" s="311"/>
      <c r="CPY136" s="311"/>
      <c r="CPZ136" s="311"/>
      <c r="CQA136" s="311"/>
      <c r="CQB136" s="311"/>
      <c r="CQC136" s="311"/>
      <c r="CQD136" s="311"/>
      <c r="CQE136" s="311"/>
      <c r="CQF136" s="311"/>
      <c r="CQG136" s="311"/>
      <c r="CQH136" s="311"/>
      <c r="CQI136" s="311"/>
      <c r="CQJ136" s="311"/>
      <c r="CQK136" s="311"/>
      <c r="CQL136" s="311"/>
      <c r="CQM136" s="311"/>
      <c r="CQN136" s="311"/>
      <c r="CQO136" s="311"/>
      <c r="CQP136" s="311"/>
      <c r="CQQ136" s="311"/>
      <c r="CQR136" s="311"/>
      <c r="CQS136" s="311"/>
      <c r="CQT136" s="311"/>
      <c r="CQU136" s="311"/>
      <c r="CQV136" s="311"/>
      <c r="CQW136" s="311"/>
      <c r="CQX136" s="311"/>
      <c r="CQY136" s="311"/>
      <c r="CQZ136" s="311"/>
      <c r="CRA136" s="311"/>
      <c r="CRB136" s="311"/>
      <c r="CRC136" s="311"/>
      <c r="CRD136" s="311"/>
      <c r="CRE136" s="311"/>
      <c r="CRF136" s="311"/>
      <c r="CRG136" s="311"/>
      <c r="CRH136" s="311"/>
      <c r="CRI136" s="311"/>
      <c r="CRJ136" s="311"/>
      <c r="CRK136" s="311"/>
      <c r="CRL136" s="311"/>
      <c r="CRM136" s="311"/>
      <c r="CRN136" s="311"/>
      <c r="CRO136" s="311"/>
      <c r="CRP136" s="311"/>
      <c r="CRQ136" s="311"/>
      <c r="CRR136" s="311"/>
      <c r="CRS136" s="311"/>
      <c r="CRT136" s="311"/>
      <c r="CRU136" s="311"/>
      <c r="CRV136" s="311"/>
      <c r="CRW136" s="311"/>
      <c r="CRX136" s="311"/>
      <c r="CRY136" s="311"/>
      <c r="CRZ136" s="311"/>
      <c r="CSA136" s="311"/>
      <c r="CSB136" s="311"/>
      <c r="CSC136" s="311"/>
      <c r="CSD136" s="311"/>
      <c r="CSE136" s="311"/>
      <c r="CSF136" s="311"/>
      <c r="CSG136" s="311"/>
      <c r="CSH136" s="311"/>
      <c r="CSI136" s="311"/>
      <c r="CSJ136" s="311"/>
      <c r="CSK136" s="311"/>
      <c r="CSL136" s="311"/>
      <c r="CSM136" s="311"/>
      <c r="CSN136" s="311"/>
      <c r="CSO136" s="311"/>
      <c r="CSP136" s="311"/>
      <c r="CSQ136" s="311"/>
      <c r="CSR136" s="311"/>
      <c r="CSS136" s="311"/>
      <c r="CST136" s="311"/>
      <c r="CSU136" s="311"/>
      <c r="CSV136" s="311"/>
      <c r="CSW136" s="311"/>
      <c r="CSX136" s="311"/>
      <c r="CSY136" s="311"/>
      <c r="CSZ136" s="311"/>
      <c r="CTA136" s="311"/>
      <c r="CTB136" s="311"/>
      <c r="CTC136" s="311"/>
      <c r="CTD136" s="311"/>
      <c r="CTE136" s="311"/>
      <c r="CTF136" s="311"/>
      <c r="CTG136" s="311"/>
      <c r="CTH136" s="311"/>
      <c r="CTI136" s="311"/>
      <c r="CTJ136" s="311"/>
      <c r="CTK136" s="311"/>
      <c r="CTL136" s="311"/>
      <c r="CTM136" s="311"/>
      <c r="CTN136" s="311"/>
      <c r="CTO136" s="311"/>
      <c r="CTP136" s="311"/>
      <c r="CTQ136" s="311"/>
      <c r="CTR136" s="311"/>
      <c r="CTS136" s="311"/>
      <c r="CTT136" s="311"/>
      <c r="CTU136" s="311"/>
      <c r="CTV136" s="311"/>
      <c r="CTW136" s="311"/>
      <c r="CTX136" s="311"/>
      <c r="CTY136" s="311"/>
      <c r="CTZ136" s="311"/>
      <c r="CUA136" s="311"/>
      <c r="CUB136" s="311"/>
      <c r="CUC136" s="311"/>
      <c r="CUD136" s="311"/>
      <c r="CUE136" s="311"/>
      <c r="CUF136" s="311"/>
      <c r="CUG136" s="311"/>
      <c r="CUH136" s="311"/>
      <c r="CUI136" s="311"/>
      <c r="CUJ136" s="311"/>
      <c r="CUK136" s="311"/>
      <c r="CUL136" s="311"/>
      <c r="CUM136" s="311"/>
      <c r="CUN136" s="311"/>
      <c r="CUO136" s="311"/>
      <c r="CUP136" s="311"/>
      <c r="CUQ136" s="311"/>
      <c r="CUR136" s="311"/>
      <c r="CUS136" s="311"/>
      <c r="CUT136" s="311"/>
      <c r="CUU136" s="311"/>
      <c r="CUV136" s="311"/>
      <c r="CUW136" s="311"/>
      <c r="CUX136" s="311"/>
      <c r="CUY136" s="311"/>
      <c r="CUZ136" s="311"/>
      <c r="CVA136" s="311"/>
      <c r="CVB136" s="311"/>
      <c r="CVC136" s="311"/>
      <c r="CVD136" s="311"/>
      <c r="CVE136" s="311"/>
      <c r="CVF136" s="311"/>
      <c r="CVG136" s="311"/>
      <c r="CVH136" s="311"/>
      <c r="CVI136" s="311"/>
      <c r="CVJ136" s="311"/>
      <c r="CVK136" s="311"/>
      <c r="CVL136" s="311"/>
      <c r="CVM136" s="311"/>
      <c r="CVN136" s="311"/>
      <c r="CVO136" s="311"/>
      <c r="CVP136" s="311"/>
      <c r="CVQ136" s="311"/>
      <c r="CVR136" s="311"/>
      <c r="CVS136" s="311"/>
      <c r="CVT136" s="311"/>
      <c r="CVU136" s="311"/>
      <c r="CVV136" s="311"/>
      <c r="CVW136" s="311"/>
      <c r="CVX136" s="311"/>
      <c r="CVY136" s="311"/>
      <c r="CVZ136" s="311"/>
      <c r="CWA136" s="311"/>
      <c r="CWB136" s="311"/>
      <c r="CWC136" s="311"/>
      <c r="CWD136" s="311"/>
      <c r="CWE136" s="311"/>
      <c r="CWF136" s="311"/>
      <c r="CWG136" s="311"/>
      <c r="CWH136" s="311"/>
      <c r="CWI136" s="311"/>
      <c r="CWJ136" s="311"/>
      <c r="CWK136" s="311"/>
      <c r="CWL136" s="311"/>
      <c r="CWM136" s="311"/>
      <c r="CWN136" s="311"/>
      <c r="CWO136" s="311"/>
      <c r="CWP136" s="311"/>
      <c r="CWQ136" s="311"/>
      <c r="CWR136" s="311"/>
      <c r="CWS136" s="311"/>
      <c r="CWT136" s="311"/>
      <c r="CWU136" s="311"/>
      <c r="CWV136" s="311"/>
      <c r="CWW136" s="311"/>
      <c r="CWX136" s="311"/>
      <c r="CWY136" s="311"/>
      <c r="CWZ136" s="311"/>
      <c r="CXA136" s="311"/>
      <c r="CXB136" s="311"/>
      <c r="CXC136" s="311"/>
      <c r="CXD136" s="311"/>
      <c r="CXE136" s="311"/>
      <c r="CXF136" s="311"/>
      <c r="CXG136" s="311"/>
      <c r="CXH136" s="311"/>
      <c r="CXI136" s="311"/>
      <c r="CXJ136" s="311"/>
      <c r="CXK136" s="311"/>
      <c r="CXL136" s="311"/>
      <c r="CXM136" s="311"/>
      <c r="CXN136" s="311"/>
      <c r="CXO136" s="311"/>
      <c r="CXP136" s="311"/>
      <c r="CXQ136" s="311"/>
      <c r="CXR136" s="311"/>
      <c r="CXS136" s="311"/>
      <c r="CXT136" s="311"/>
      <c r="CXU136" s="311"/>
      <c r="CXV136" s="311"/>
      <c r="CXW136" s="311"/>
      <c r="CXX136" s="311"/>
      <c r="CXY136" s="311"/>
      <c r="CXZ136" s="311"/>
      <c r="CYA136" s="311"/>
      <c r="CYB136" s="311"/>
      <c r="CYC136" s="311"/>
      <c r="CYD136" s="311"/>
      <c r="CYE136" s="311"/>
      <c r="CYF136" s="311"/>
      <c r="CYG136" s="311"/>
      <c r="CYH136" s="311"/>
      <c r="CYI136" s="311"/>
      <c r="CYJ136" s="311"/>
      <c r="CYK136" s="311"/>
      <c r="CYL136" s="311"/>
      <c r="CYM136" s="311"/>
      <c r="CYN136" s="311"/>
      <c r="CYO136" s="311"/>
      <c r="CYP136" s="311"/>
      <c r="CYQ136" s="311"/>
      <c r="CYR136" s="311"/>
      <c r="CYS136" s="311"/>
      <c r="CYT136" s="311"/>
      <c r="CYU136" s="311"/>
      <c r="CYV136" s="311"/>
      <c r="CYW136" s="311"/>
      <c r="CYX136" s="311"/>
      <c r="CYY136" s="311"/>
      <c r="CYZ136" s="311"/>
      <c r="CZA136" s="311"/>
      <c r="CZB136" s="311"/>
      <c r="CZC136" s="311"/>
      <c r="CZD136" s="311"/>
      <c r="CZE136" s="311"/>
      <c r="CZF136" s="311"/>
      <c r="CZG136" s="311"/>
      <c r="CZH136" s="311"/>
      <c r="CZI136" s="311"/>
      <c r="CZJ136" s="311"/>
      <c r="CZK136" s="311"/>
      <c r="CZL136" s="311"/>
      <c r="CZM136" s="311"/>
      <c r="CZN136" s="311"/>
      <c r="CZO136" s="311"/>
      <c r="CZP136" s="311"/>
      <c r="CZQ136" s="311"/>
      <c r="CZR136" s="311"/>
      <c r="CZS136" s="311"/>
      <c r="CZT136" s="311"/>
      <c r="CZU136" s="311"/>
      <c r="CZV136" s="311"/>
      <c r="CZW136" s="311"/>
      <c r="CZX136" s="311"/>
      <c r="CZY136" s="311"/>
      <c r="CZZ136" s="311"/>
      <c r="DAA136" s="311"/>
      <c r="DAB136" s="311"/>
      <c r="DAC136" s="311"/>
      <c r="DAD136" s="311"/>
      <c r="DAE136" s="311"/>
      <c r="DAF136" s="311"/>
      <c r="DAG136" s="311"/>
      <c r="DAH136" s="311"/>
      <c r="DAI136" s="311"/>
      <c r="DAJ136" s="311"/>
      <c r="DAK136" s="311"/>
      <c r="DAL136" s="311"/>
      <c r="DAM136" s="311"/>
      <c r="DAN136" s="311"/>
      <c r="DAO136" s="311"/>
      <c r="DAP136" s="311"/>
      <c r="DAQ136" s="311"/>
      <c r="DAR136" s="311"/>
      <c r="DAS136" s="311"/>
      <c r="DAT136" s="311"/>
      <c r="DAU136" s="311"/>
      <c r="DAV136" s="311"/>
      <c r="DAW136" s="311"/>
      <c r="DAX136" s="311"/>
      <c r="DAY136" s="311"/>
      <c r="DAZ136" s="311"/>
      <c r="DBA136" s="311"/>
      <c r="DBB136" s="311"/>
      <c r="DBC136" s="311"/>
      <c r="DBD136" s="311"/>
      <c r="DBE136" s="311"/>
      <c r="DBF136" s="311"/>
      <c r="DBG136" s="311"/>
      <c r="DBH136" s="311"/>
      <c r="DBI136" s="311"/>
      <c r="DBJ136" s="311"/>
      <c r="DBK136" s="311"/>
      <c r="DBL136" s="311"/>
      <c r="DBM136" s="311"/>
      <c r="DBN136" s="311"/>
      <c r="DBO136" s="311"/>
      <c r="DBP136" s="311"/>
      <c r="DBQ136" s="311"/>
      <c r="DBR136" s="311"/>
      <c r="DBS136" s="311"/>
      <c r="DBT136" s="311"/>
      <c r="DBU136" s="311"/>
      <c r="DBV136" s="311"/>
      <c r="DBW136" s="311"/>
      <c r="DBX136" s="311"/>
      <c r="DBY136" s="311"/>
      <c r="DBZ136" s="311"/>
      <c r="DCA136" s="311"/>
      <c r="DCB136" s="311"/>
      <c r="DCC136" s="311"/>
      <c r="DCD136" s="311"/>
      <c r="DCE136" s="311"/>
      <c r="DCF136" s="311"/>
      <c r="DCG136" s="311"/>
      <c r="DCH136" s="311"/>
      <c r="DCI136" s="311"/>
      <c r="DCJ136" s="311"/>
      <c r="DCK136" s="311"/>
      <c r="DCL136" s="311"/>
      <c r="DCM136" s="311"/>
      <c r="DCN136" s="311"/>
      <c r="DCO136" s="311"/>
      <c r="DCP136" s="311"/>
      <c r="DCQ136" s="311"/>
      <c r="DCR136" s="311"/>
      <c r="DCS136" s="311"/>
      <c r="DCT136" s="311"/>
      <c r="DCU136" s="311"/>
      <c r="DCV136" s="311"/>
      <c r="DCW136" s="311"/>
      <c r="DCX136" s="311"/>
      <c r="DCY136" s="311"/>
      <c r="DCZ136" s="311"/>
      <c r="DDA136" s="311"/>
      <c r="DDB136" s="311"/>
      <c r="DDC136" s="311"/>
      <c r="DDD136" s="311"/>
      <c r="DDE136" s="311"/>
      <c r="DDF136" s="311"/>
      <c r="DDG136" s="311"/>
      <c r="DDH136" s="311"/>
      <c r="DDI136" s="311"/>
      <c r="DDJ136" s="311"/>
      <c r="DDK136" s="311"/>
      <c r="DDL136" s="311"/>
      <c r="DDM136" s="311"/>
      <c r="DDN136" s="311"/>
      <c r="DDO136" s="311"/>
      <c r="DDP136" s="311"/>
      <c r="DDQ136" s="311"/>
      <c r="DDR136" s="311"/>
      <c r="DDS136" s="311"/>
      <c r="DDT136" s="311"/>
      <c r="DDU136" s="311"/>
      <c r="DDV136" s="311"/>
      <c r="DDW136" s="311"/>
      <c r="DDX136" s="311"/>
      <c r="DDY136" s="311"/>
      <c r="DDZ136" s="311"/>
      <c r="DEA136" s="311"/>
      <c r="DEB136" s="311"/>
      <c r="DEC136" s="311"/>
      <c r="DED136" s="311"/>
      <c r="DEE136" s="311"/>
      <c r="DEF136" s="311"/>
      <c r="DEG136" s="311"/>
      <c r="DEH136" s="311"/>
      <c r="DEI136" s="311"/>
      <c r="DEJ136" s="311"/>
      <c r="DEK136" s="311"/>
      <c r="DEL136" s="311"/>
      <c r="DEM136" s="311"/>
      <c r="DEN136" s="311"/>
      <c r="DEO136" s="311"/>
      <c r="DEP136" s="311"/>
      <c r="DEQ136" s="311"/>
      <c r="DER136" s="311"/>
      <c r="DES136" s="311"/>
      <c r="DET136" s="311"/>
      <c r="DEU136" s="311"/>
      <c r="DEV136" s="311"/>
      <c r="DEW136" s="311"/>
      <c r="DEX136" s="311"/>
      <c r="DEY136" s="311"/>
      <c r="DEZ136" s="311"/>
      <c r="DFA136" s="311"/>
      <c r="DFB136" s="311"/>
      <c r="DFC136" s="311"/>
      <c r="DFD136" s="311"/>
      <c r="DFE136" s="311"/>
      <c r="DFF136" s="311"/>
      <c r="DFG136" s="311"/>
      <c r="DFH136" s="311"/>
      <c r="DFI136" s="311"/>
      <c r="DFJ136" s="311"/>
      <c r="DFK136" s="311"/>
      <c r="DFL136" s="311"/>
      <c r="DFM136" s="311"/>
      <c r="DFN136" s="311"/>
      <c r="DFO136" s="311"/>
      <c r="DFP136" s="311"/>
      <c r="DFQ136" s="311"/>
      <c r="DFR136" s="311"/>
      <c r="DFS136" s="311"/>
      <c r="DFT136" s="311"/>
      <c r="DFU136" s="311"/>
      <c r="DFV136" s="311"/>
      <c r="DFW136" s="311"/>
      <c r="DFX136" s="311"/>
      <c r="DFY136" s="311"/>
      <c r="DFZ136" s="311"/>
      <c r="DGA136" s="311"/>
      <c r="DGB136" s="311"/>
      <c r="DGC136" s="311"/>
      <c r="DGD136" s="311"/>
      <c r="DGE136" s="311"/>
      <c r="DGF136" s="311"/>
      <c r="DGG136" s="311"/>
      <c r="DGH136" s="311"/>
      <c r="DGI136" s="311"/>
      <c r="DGJ136" s="311"/>
      <c r="DGK136" s="311"/>
      <c r="DGL136" s="311"/>
      <c r="DGM136" s="311"/>
      <c r="DGN136" s="311"/>
      <c r="DGO136" s="311"/>
      <c r="DGP136" s="311"/>
      <c r="DGQ136" s="311"/>
      <c r="DGR136" s="311"/>
      <c r="DGS136" s="311"/>
      <c r="DGT136" s="311"/>
      <c r="DGU136" s="311"/>
      <c r="DGV136" s="311"/>
      <c r="DGW136" s="311"/>
      <c r="DGX136" s="311"/>
      <c r="DGY136" s="311"/>
      <c r="DGZ136" s="311"/>
      <c r="DHA136" s="311"/>
      <c r="DHB136" s="311"/>
      <c r="DHC136" s="311"/>
      <c r="DHD136" s="311"/>
      <c r="DHE136" s="311"/>
      <c r="DHF136" s="311"/>
      <c r="DHG136" s="311"/>
      <c r="DHH136" s="311"/>
      <c r="DHI136" s="311"/>
      <c r="DHJ136" s="311"/>
      <c r="DHK136" s="311"/>
      <c r="DHL136" s="311"/>
      <c r="DHM136" s="311"/>
      <c r="DHN136" s="311"/>
      <c r="DHO136" s="311"/>
      <c r="DHP136" s="311"/>
      <c r="DHQ136" s="311"/>
      <c r="DHR136" s="311"/>
      <c r="DHS136" s="311"/>
      <c r="DHT136" s="311"/>
      <c r="DHU136" s="311"/>
      <c r="DHV136" s="311"/>
      <c r="DHW136" s="311"/>
      <c r="DHX136" s="311"/>
      <c r="DHY136" s="311"/>
      <c r="DHZ136" s="311"/>
      <c r="DIA136" s="311"/>
      <c r="DIB136" s="311"/>
      <c r="DIC136" s="311"/>
      <c r="DID136" s="311"/>
      <c r="DIE136" s="311"/>
      <c r="DIF136" s="311"/>
      <c r="DIG136" s="311"/>
      <c r="DIH136" s="311"/>
      <c r="DII136" s="311"/>
      <c r="DIJ136" s="311"/>
      <c r="DIK136" s="311"/>
      <c r="DIL136" s="311"/>
      <c r="DIM136" s="311"/>
      <c r="DIN136" s="311"/>
      <c r="DIO136" s="311"/>
      <c r="DIP136" s="311"/>
      <c r="DIQ136" s="311"/>
      <c r="DIR136" s="311"/>
      <c r="DIS136" s="311"/>
      <c r="DIT136" s="311"/>
      <c r="DIU136" s="311"/>
      <c r="DIV136" s="311"/>
      <c r="DIW136" s="311"/>
      <c r="DIX136" s="311"/>
      <c r="DIY136" s="311"/>
      <c r="DIZ136" s="311"/>
      <c r="DJA136" s="311"/>
      <c r="DJB136" s="311"/>
      <c r="DJC136" s="311"/>
      <c r="DJD136" s="311"/>
      <c r="DJE136" s="311"/>
      <c r="DJF136" s="311"/>
      <c r="DJG136" s="311"/>
      <c r="DJH136" s="311"/>
      <c r="DJI136" s="311"/>
      <c r="DJJ136" s="311"/>
      <c r="DJK136" s="311"/>
      <c r="DJL136" s="311"/>
      <c r="DJM136" s="311"/>
      <c r="DJN136" s="311"/>
      <c r="DJO136" s="311"/>
      <c r="DJP136" s="311"/>
      <c r="DJQ136" s="311"/>
      <c r="DJR136" s="311"/>
      <c r="DJS136" s="311"/>
      <c r="DJT136" s="311"/>
      <c r="DJU136" s="311"/>
      <c r="DJV136" s="311"/>
      <c r="DJW136" s="311"/>
      <c r="DJX136" s="311"/>
      <c r="DJY136" s="311"/>
      <c r="DJZ136" s="311"/>
      <c r="DKA136" s="311"/>
      <c r="DKB136" s="311"/>
      <c r="DKC136" s="311"/>
      <c r="DKD136" s="311"/>
      <c r="DKE136" s="311"/>
      <c r="DKF136" s="311"/>
      <c r="DKG136" s="311"/>
      <c r="DKH136" s="311"/>
      <c r="DKI136" s="311"/>
      <c r="DKJ136" s="311"/>
      <c r="DKK136" s="311"/>
      <c r="DKL136" s="311"/>
      <c r="DKM136" s="311"/>
      <c r="DKN136" s="311"/>
      <c r="DKO136" s="311"/>
      <c r="DKP136" s="311"/>
      <c r="DKQ136" s="311"/>
      <c r="DKR136" s="311"/>
      <c r="DKS136" s="311"/>
      <c r="DKT136" s="311"/>
      <c r="DKU136" s="311"/>
      <c r="DKV136" s="311"/>
      <c r="DKW136" s="311"/>
      <c r="DKX136" s="311"/>
      <c r="DKY136" s="311"/>
      <c r="DKZ136" s="311"/>
      <c r="DLA136" s="311"/>
      <c r="DLB136" s="311"/>
      <c r="DLC136" s="311"/>
      <c r="DLD136" s="311"/>
      <c r="DLE136" s="311"/>
      <c r="DLF136" s="311"/>
      <c r="DLG136" s="311"/>
      <c r="DLH136" s="311"/>
      <c r="DLI136" s="311"/>
      <c r="DLJ136" s="311"/>
      <c r="DLK136" s="311"/>
      <c r="DLL136" s="311"/>
      <c r="DLM136" s="311"/>
      <c r="DLN136" s="311"/>
      <c r="DLO136" s="311"/>
      <c r="DLP136" s="311"/>
      <c r="DLQ136" s="311"/>
      <c r="DLR136" s="311"/>
      <c r="DLS136" s="311"/>
      <c r="DLT136" s="311"/>
      <c r="DLU136" s="311"/>
      <c r="DLV136" s="311"/>
      <c r="DLW136" s="311"/>
      <c r="DLX136" s="311"/>
      <c r="DLY136" s="311"/>
      <c r="DLZ136" s="311"/>
      <c r="DMA136" s="311"/>
      <c r="DMB136" s="311"/>
      <c r="DMC136" s="311"/>
      <c r="DMD136" s="311"/>
      <c r="DME136" s="311"/>
      <c r="DMF136" s="311"/>
      <c r="DMG136" s="311"/>
      <c r="DMH136" s="311"/>
      <c r="DMI136" s="311"/>
      <c r="DMJ136" s="311"/>
      <c r="DMK136" s="311"/>
      <c r="DML136" s="311"/>
      <c r="DMM136" s="311"/>
      <c r="DMN136" s="311"/>
      <c r="DMO136" s="311"/>
      <c r="DMP136" s="311"/>
      <c r="DMQ136" s="311"/>
      <c r="DMR136" s="311"/>
      <c r="DMS136" s="311"/>
      <c r="DMT136" s="311"/>
      <c r="DMU136" s="311"/>
      <c r="DMV136" s="311"/>
      <c r="DMW136" s="311"/>
      <c r="DMX136" s="311"/>
      <c r="DMY136" s="311"/>
      <c r="DMZ136" s="311"/>
      <c r="DNA136" s="311"/>
      <c r="DNB136" s="311"/>
      <c r="DNC136" s="311"/>
      <c r="DND136" s="311"/>
      <c r="DNE136" s="311"/>
      <c r="DNF136" s="311"/>
      <c r="DNG136" s="311"/>
      <c r="DNH136" s="311"/>
      <c r="DNI136" s="311"/>
      <c r="DNJ136" s="311"/>
      <c r="DNK136" s="311"/>
      <c r="DNL136" s="311"/>
      <c r="DNM136" s="311"/>
      <c r="DNN136" s="311"/>
      <c r="DNO136" s="311"/>
      <c r="DNP136" s="311"/>
      <c r="DNQ136" s="311"/>
      <c r="DNR136" s="311"/>
      <c r="DNS136" s="311"/>
      <c r="DNT136" s="311"/>
      <c r="DNU136" s="311"/>
      <c r="DNV136" s="311"/>
      <c r="DNW136" s="311"/>
      <c r="DNX136" s="311"/>
      <c r="DNY136" s="311"/>
      <c r="DNZ136" s="311"/>
      <c r="DOA136" s="311"/>
      <c r="DOB136" s="311"/>
      <c r="DOC136" s="311"/>
      <c r="DOD136" s="311"/>
      <c r="DOE136" s="311"/>
      <c r="DOF136" s="311"/>
      <c r="DOG136" s="311"/>
      <c r="DOH136" s="311"/>
      <c r="DOI136" s="311"/>
      <c r="DOJ136" s="311"/>
      <c r="DOK136" s="311"/>
      <c r="DOL136" s="311"/>
      <c r="DOM136" s="311"/>
      <c r="DON136" s="311"/>
      <c r="DOO136" s="311"/>
      <c r="DOP136" s="311"/>
      <c r="DOQ136" s="311"/>
      <c r="DOR136" s="311"/>
      <c r="DOS136" s="311"/>
      <c r="DOT136" s="311"/>
      <c r="DOU136" s="311"/>
      <c r="DOV136" s="311"/>
      <c r="DOW136" s="311"/>
      <c r="DOX136" s="311"/>
      <c r="DOY136" s="311"/>
      <c r="DOZ136" s="311"/>
      <c r="DPA136" s="311"/>
      <c r="DPB136" s="311"/>
      <c r="DPC136" s="311"/>
      <c r="DPD136" s="311"/>
      <c r="DPE136" s="311"/>
      <c r="DPF136" s="311"/>
      <c r="DPG136" s="311"/>
      <c r="DPH136" s="311"/>
      <c r="DPI136" s="311"/>
      <c r="DPJ136" s="311"/>
      <c r="DPK136" s="311"/>
      <c r="DPL136" s="311"/>
      <c r="DPM136" s="311"/>
      <c r="DPN136" s="311"/>
      <c r="DPO136" s="311"/>
      <c r="DPP136" s="311"/>
      <c r="DPQ136" s="311"/>
      <c r="DPR136" s="311"/>
      <c r="DPS136" s="311"/>
      <c r="DPT136" s="311"/>
      <c r="DPU136" s="311"/>
      <c r="DPV136" s="311"/>
      <c r="DPW136" s="311"/>
      <c r="DPX136" s="311"/>
      <c r="DPY136" s="311"/>
      <c r="DPZ136" s="311"/>
      <c r="DQA136" s="311"/>
      <c r="DQB136" s="311"/>
      <c r="DQC136" s="311"/>
      <c r="DQD136" s="311"/>
      <c r="DQE136" s="311"/>
      <c r="DQF136" s="311"/>
      <c r="DQG136" s="311"/>
      <c r="DQH136" s="311"/>
      <c r="DQI136" s="311"/>
      <c r="DQJ136" s="311"/>
      <c r="DQK136" s="311"/>
      <c r="DQL136" s="311"/>
      <c r="DQM136" s="311"/>
      <c r="DQN136" s="311"/>
      <c r="DQO136" s="311"/>
      <c r="DQP136" s="311"/>
      <c r="DQQ136" s="311"/>
      <c r="DQR136" s="311"/>
      <c r="DQS136" s="311"/>
      <c r="DQT136" s="311"/>
      <c r="DQU136" s="311"/>
      <c r="DQV136" s="311"/>
      <c r="DQW136" s="311"/>
      <c r="DQX136" s="311"/>
      <c r="DQY136" s="311"/>
      <c r="DQZ136" s="311"/>
      <c r="DRA136" s="311"/>
      <c r="DRB136" s="311"/>
      <c r="DRC136" s="311"/>
      <c r="DRD136" s="311"/>
      <c r="DRE136" s="311"/>
      <c r="DRF136" s="311"/>
      <c r="DRG136" s="311"/>
      <c r="DRH136" s="311"/>
      <c r="DRI136" s="311"/>
      <c r="DRJ136" s="311"/>
      <c r="DRK136" s="311"/>
      <c r="DRL136" s="311"/>
      <c r="DRM136" s="311"/>
      <c r="DRN136" s="311"/>
      <c r="DRO136" s="311"/>
      <c r="DRP136" s="311"/>
      <c r="DRQ136" s="311"/>
      <c r="DRR136" s="311"/>
      <c r="DRS136" s="311"/>
      <c r="DRT136" s="311"/>
      <c r="DRU136" s="311"/>
      <c r="DRV136" s="311"/>
      <c r="DRW136" s="311"/>
      <c r="DRX136" s="311"/>
      <c r="DRY136" s="311"/>
      <c r="DRZ136" s="311"/>
      <c r="DSA136" s="311"/>
      <c r="DSB136" s="311"/>
      <c r="DSC136" s="311"/>
      <c r="DSD136" s="311"/>
      <c r="DSE136" s="311"/>
      <c r="DSF136" s="311"/>
      <c r="DSG136" s="311"/>
      <c r="DSH136" s="311"/>
      <c r="DSI136" s="311"/>
      <c r="DSJ136" s="311"/>
      <c r="DSK136" s="311"/>
      <c r="DSL136" s="311"/>
      <c r="DSM136" s="311"/>
      <c r="DSN136" s="311"/>
      <c r="DSO136" s="311"/>
      <c r="DSP136" s="311"/>
      <c r="DSQ136" s="311"/>
      <c r="DSR136" s="311"/>
      <c r="DSS136" s="311"/>
      <c r="DST136" s="311"/>
      <c r="DSU136" s="311"/>
      <c r="DSV136" s="311"/>
      <c r="DSW136" s="311"/>
      <c r="DSX136" s="311"/>
      <c r="DSY136" s="311"/>
      <c r="DSZ136" s="311"/>
      <c r="DTA136" s="311"/>
      <c r="DTB136" s="311"/>
      <c r="DTC136" s="311"/>
      <c r="DTD136" s="311"/>
      <c r="DTE136" s="311"/>
      <c r="DTF136" s="311"/>
      <c r="DTG136" s="311"/>
      <c r="DTH136" s="311"/>
      <c r="DTI136" s="311"/>
      <c r="DTJ136" s="311"/>
      <c r="DTK136" s="311"/>
      <c r="DTL136" s="311"/>
      <c r="DTM136" s="311"/>
      <c r="DTN136" s="311"/>
      <c r="DTO136" s="311"/>
      <c r="DTP136" s="311"/>
      <c r="DTQ136" s="311"/>
      <c r="DTR136" s="311"/>
      <c r="DTS136" s="311"/>
      <c r="DTT136" s="311"/>
      <c r="DTU136" s="311"/>
      <c r="DTV136" s="311"/>
      <c r="DTW136" s="311"/>
      <c r="DTX136" s="311"/>
      <c r="DTY136" s="311"/>
      <c r="DTZ136" s="311"/>
      <c r="DUA136" s="311"/>
      <c r="DUB136" s="311"/>
      <c r="DUC136" s="311"/>
      <c r="DUD136" s="311"/>
      <c r="DUE136" s="311"/>
      <c r="DUF136" s="311"/>
      <c r="DUG136" s="311"/>
      <c r="DUH136" s="311"/>
      <c r="DUI136" s="311"/>
      <c r="DUJ136" s="311"/>
      <c r="DUK136" s="311"/>
      <c r="DUL136" s="311"/>
      <c r="DUM136" s="311"/>
      <c r="DUN136" s="311"/>
      <c r="DUO136" s="311"/>
      <c r="DUP136" s="311"/>
      <c r="DUQ136" s="311"/>
      <c r="DUR136" s="311"/>
      <c r="DUS136" s="311"/>
      <c r="DUT136" s="311"/>
      <c r="DUU136" s="311"/>
      <c r="DUV136" s="311"/>
      <c r="DUW136" s="311"/>
      <c r="DUX136" s="311"/>
      <c r="DUY136" s="311"/>
      <c r="DUZ136" s="311"/>
      <c r="DVA136" s="311"/>
      <c r="DVB136" s="311"/>
      <c r="DVC136" s="311"/>
      <c r="DVD136" s="311"/>
      <c r="DVE136" s="311"/>
      <c r="DVF136" s="311"/>
      <c r="DVG136" s="311"/>
      <c r="DVH136" s="311"/>
      <c r="DVI136" s="311"/>
      <c r="DVJ136" s="311"/>
      <c r="DVK136" s="311"/>
      <c r="DVL136" s="311"/>
      <c r="DVM136" s="311"/>
      <c r="DVN136" s="311"/>
      <c r="DVO136" s="311"/>
      <c r="DVP136" s="311"/>
      <c r="DVQ136" s="311"/>
      <c r="DVR136" s="311"/>
      <c r="DVS136" s="311"/>
      <c r="DVT136" s="311"/>
      <c r="DVU136" s="311"/>
      <c r="DVV136" s="311"/>
      <c r="DVW136" s="311"/>
      <c r="DVX136" s="311"/>
      <c r="DVY136" s="311"/>
      <c r="DVZ136" s="311"/>
      <c r="DWA136" s="311"/>
      <c r="DWB136" s="311"/>
      <c r="DWC136" s="311"/>
      <c r="DWD136" s="311"/>
      <c r="DWE136" s="311"/>
      <c r="DWF136" s="311"/>
      <c r="DWG136" s="311"/>
      <c r="DWH136" s="311"/>
      <c r="DWI136" s="311"/>
      <c r="DWJ136" s="311"/>
      <c r="DWK136" s="311"/>
      <c r="DWL136" s="311"/>
      <c r="DWM136" s="311"/>
      <c r="DWN136" s="311"/>
      <c r="DWO136" s="311"/>
      <c r="DWP136" s="311"/>
      <c r="DWQ136" s="311"/>
      <c r="DWR136" s="311"/>
      <c r="DWS136" s="311"/>
      <c r="DWT136" s="311"/>
      <c r="DWU136" s="311"/>
      <c r="DWV136" s="311"/>
      <c r="DWW136" s="311"/>
      <c r="DWX136" s="311"/>
      <c r="DWY136" s="311"/>
      <c r="DWZ136" s="311"/>
      <c r="DXA136" s="311"/>
      <c r="DXB136" s="311"/>
      <c r="DXC136" s="311"/>
      <c r="DXD136" s="311"/>
      <c r="DXE136" s="311"/>
      <c r="DXF136" s="311"/>
      <c r="DXG136" s="311"/>
      <c r="DXH136" s="311"/>
      <c r="DXI136" s="311"/>
      <c r="DXJ136" s="311"/>
      <c r="DXK136" s="311"/>
      <c r="DXL136" s="311"/>
      <c r="DXM136" s="311"/>
      <c r="DXN136" s="311"/>
      <c r="DXO136" s="311"/>
      <c r="DXP136" s="311"/>
      <c r="DXQ136" s="311"/>
      <c r="DXR136" s="311"/>
      <c r="DXS136" s="311"/>
      <c r="DXT136" s="311"/>
      <c r="DXU136" s="311"/>
      <c r="DXV136" s="311"/>
      <c r="DXW136" s="311"/>
      <c r="DXX136" s="311"/>
      <c r="DXY136" s="311"/>
      <c r="DXZ136" s="311"/>
      <c r="DYA136" s="311"/>
      <c r="DYB136" s="311"/>
      <c r="DYC136" s="311"/>
      <c r="DYD136" s="311"/>
      <c r="DYE136" s="311"/>
      <c r="DYF136" s="311"/>
      <c r="DYG136" s="311"/>
      <c r="DYH136" s="311"/>
      <c r="DYI136" s="311"/>
      <c r="DYJ136" s="311"/>
      <c r="DYK136" s="311"/>
      <c r="DYL136" s="311"/>
      <c r="DYM136" s="311"/>
      <c r="DYN136" s="311"/>
      <c r="DYO136" s="311"/>
      <c r="DYP136" s="311"/>
      <c r="DYQ136" s="311"/>
      <c r="DYR136" s="311"/>
      <c r="DYS136" s="311"/>
      <c r="DYT136" s="311"/>
      <c r="DYU136" s="311"/>
      <c r="DYV136" s="311"/>
      <c r="DYW136" s="311"/>
      <c r="DYX136" s="311"/>
      <c r="DYY136" s="311"/>
      <c r="DYZ136" s="311"/>
      <c r="DZA136" s="311"/>
      <c r="DZB136" s="311"/>
      <c r="DZC136" s="311"/>
      <c r="DZD136" s="311"/>
      <c r="DZE136" s="311"/>
      <c r="DZF136" s="311"/>
      <c r="DZG136" s="311"/>
      <c r="DZH136" s="311"/>
      <c r="DZI136" s="311"/>
      <c r="DZJ136" s="311"/>
      <c r="DZK136" s="311"/>
      <c r="DZL136" s="311"/>
      <c r="DZM136" s="311"/>
      <c r="DZN136" s="311"/>
      <c r="DZO136" s="311"/>
      <c r="DZP136" s="311"/>
      <c r="DZQ136" s="311"/>
      <c r="DZR136" s="311"/>
      <c r="DZS136" s="311"/>
      <c r="DZT136" s="311"/>
      <c r="DZU136" s="311"/>
      <c r="DZV136" s="311"/>
      <c r="DZW136" s="311"/>
      <c r="DZX136" s="311"/>
      <c r="DZY136" s="311"/>
      <c r="DZZ136" s="311"/>
      <c r="EAA136" s="311"/>
      <c r="EAB136" s="311"/>
      <c r="EAC136" s="311"/>
      <c r="EAD136" s="311"/>
      <c r="EAE136" s="311"/>
      <c r="EAF136" s="311"/>
      <c r="EAG136" s="311"/>
      <c r="EAH136" s="311"/>
      <c r="EAI136" s="311"/>
      <c r="EAJ136" s="311"/>
      <c r="EAK136" s="311"/>
      <c r="EAL136" s="311"/>
      <c r="EAM136" s="311"/>
      <c r="EAN136" s="311"/>
      <c r="EAO136" s="311"/>
      <c r="EAP136" s="311"/>
      <c r="EAQ136" s="311"/>
      <c r="EAR136" s="311"/>
      <c r="EAS136" s="311"/>
      <c r="EAT136" s="311"/>
      <c r="EAU136" s="311"/>
      <c r="EAV136" s="311"/>
      <c r="EAW136" s="311"/>
      <c r="EAX136" s="311"/>
      <c r="EAY136" s="311"/>
      <c r="EAZ136" s="311"/>
      <c r="EBA136" s="311"/>
      <c r="EBB136" s="311"/>
      <c r="EBC136" s="311"/>
      <c r="EBD136" s="311"/>
      <c r="EBE136" s="311"/>
      <c r="EBF136" s="311"/>
      <c r="EBG136" s="311"/>
      <c r="EBH136" s="311"/>
      <c r="EBI136" s="311"/>
      <c r="EBJ136" s="311"/>
      <c r="EBK136" s="311"/>
      <c r="EBL136" s="311"/>
      <c r="EBM136" s="311"/>
      <c r="EBN136" s="311"/>
      <c r="EBO136" s="311"/>
      <c r="EBP136" s="311"/>
      <c r="EBQ136" s="311"/>
      <c r="EBR136" s="311"/>
      <c r="EBS136" s="311"/>
      <c r="EBT136" s="311"/>
      <c r="EBU136" s="311"/>
      <c r="EBV136" s="311"/>
      <c r="EBW136" s="311"/>
      <c r="EBX136" s="311"/>
      <c r="EBY136" s="311"/>
      <c r="EBZ136" s="311"/>
      <c r="ECA136" s="311"/>
      <c r="ECB136" s="311"/>
      <c r="ECC136" s="311"/>
      <c r="ECD136" s="311"/>
      <c r="ECE136" s="311"/>
      <c r="ECF136" s="311"/>
      <c r="ECG136" s="311"/>
      <c r="ECH136" s="311"/>
      <c r="ECI136" s="311"/>
      <c r="ECJ136" s="311"/>
      <c r="ECK136" s="311"/>
      <c r="ECL136" s="311"/>
      <c r="ECM136" s="311"/>
      <c r="ECN136" s="311"/>
      <c r="ECO136" s="311"/>
      <c r="ECP136" s="311"/>
      <c r="ECQ136" s="311"/>
      <c r="ECR136" s="311"/>
      <c r="ECS136" s="311"/>
      <c r="ECT136" s="311"/>
      <c r="ECU136" s="311"/>
      <c r="ECV136" s="311"/>
      <c r="ECW136" s="311"/>
      <c r="ECX136" s="311"/>
      <c r="ECY136" s="311"/>
      <c r="ECZ136" s="311"/>
      <c r="EDA136" s="311"/>
      <c r="EDB136" s="311"/>
      <c r="EDC136" s="311"/>
      <c r="EDD136" s="311"/>
      <c r="EDE136" s="311"/>
      <c r="EDF136" s="311"/>
      <c r="EDG136" s="311"/>
      <c r="EDH136" s="311"/>
      <c r="EDI136" s="311"/>
      <c r="EDJ136" s="311"/>
      <c r="EDK136" s="311"/>
      <c r="EDL136" s="311"/>
      <c r="EDM136" s="311"/>
      <c r="EDN136" s="311"/>
      <c r="EDO136" s="311"/>
      <c r="EDP136" s="311"/>
      <c r="EDQ136" s="311"/>
      <c r="EDR136" s="311"/>
      <c r="EDS136" s="311"/>
      <c r="EDT136" s="311"/>
      <c r="EDU136" s="311"/>
      <c r="EDV136" s="311"/>
      <c r="EDW136" s="311"/>
      <c r="EDX136" s="311"/>
      <c r="EDY136" s="311"/>
      <c r="EDZ136" s="311"/>
      <c r="EEA136" s="311"/>
      <c r="EEB136" s="311"/>
      <c r="EEC136" s="311"/>
      <c r="EED136" s="311"/>
      <c r="EEE136" s="311"/>
      <c r="EEF136" s="311"/>
      <c r="EEG136" s="311"/>
      <c r="EEH136" s="311"/>
      <c r="EEI136" s="311"/>
      <c r="EEJ136" s="311"/>
      <c r="EEK136" s="311"/>
      <c r="EEL136" s="311"/>
      <c r="EEM136" s="311"/>
      <c r="EEN136" s="311"/>
      <c r="EEO136" s="311"/>
      <c r="EEP136" s="311"/>
      <c r="EEQ136" s="311"/>
      <c r="EER136" s="311"/>
      <c r="EES136" s="311"/>
      <c r="EET136" s="311"/>
      <c r="EEU136" s="311"/>
      <c r="EEV136" s="311"/>
      <c r="EEW136" s="311"/>
      <c r="EEX136" s="311"/>
      <c r="EEY136" s="311"/>
      <c r="EEZ136" s="311"/>
      <c r="EFA136" s="311"/>
      <c r="EFB136" s="311"/>
      <c r="EFC136" s="311"/>
      <c r="EFD136" s="311"/>
      <c r="EFE136" s="311"/>
      <c r="EFF136" s="311"/>
      <c r="EFG136" s="311"/>
      <c r="EFH136" s="311"/>
      <c r="EFI136" s="311"/>
      <c r="EFJ136" s="311"/>
      <c r="EFK136" s="311"/>
      <c r="EFL136" s="311"/>
      <c r="EFM136" s="311"/>
      <c r="EFN136" s="311"/>
      <c r="EFO136" s="311"/>
      <c r="EFP136" s="311"/>
      <c r="EFQ136" s="311"/>
      <c r="EFR136" s="311"/>
      <c r="EFS136" s="311"/>
      <c r="EFT136" s="311"/>
      <c r="EFU136" s="311"/>
      <c r="EFV136" s="311"/>
      <c r="EFW136" s="311"/>
      <c r="EFX136" s="311"/>
      <c r="EFY136" s="311"/>
      <c r="EFZ136" s="311"/>
      <c r="EGA136" s="311"/>
      <c r="EGB136" s="311"/>
      <c r="EGC136" s="311"/>
      <c r="EGD136" s="311"/>
      <c r="EGE136" s="311"/>
      <c r="EGF136" s="311"/>
      <c r="EGG136" s="311"/>
      <c r="EGH136" s="311"/>
      <c r="EGI136" s="311"/>
      <c r="EGJ136" s="311"/>
      <c r="EGK136" s="311"/>
      <c r="EGL136" s="311"/>
      <c r="EGM136" s="311"/>
      <c r="EGN136" s="311"/>
      <c r="EGO136" s="311"/>
      <c r="EGP136" s="311"/>
      <c r="EGQ136" s="311"/>
      <c r="EGR136" s="311"/>
      <c r="EGS136" s="311"/>
      <c r="EGT136" s="311"/>
      <c r="EGU136" s="311"/>
      <c r="EGV136" s="311"/>
      <c r="EGW136" s="311"/>
      <c r="EGX136" s="311"/>
      <c r="EGY136" s="311"/>
      <c r="EGZ136" s="311"/>
      <c r="EHA136" s="311"/>
      <c r="EHB136" s="311"/>
      <c r="EHC136" s="311"/>
      <c r="EHD136" s="311"/>
      <c r="EHE136" s="311"/>
      <c r="EHF136" s="311"/>
      <c r="EHG136" s="311"/>
      <c r="EHH136" s="311"/>
      <c r="EHI136" s="311"/>
      <c r="EHJ136" s="311"/>
      <c r="EHK136" s="311"/>
      <c r="EHL136" s="311"/>
      <c r="EHM136" s="311"/>
      <c r="EHN136" s="311"/>
      <c r="EHO136" s="311"/>
      <c r="EHP136" s="311"/>
      <c r="EHQ136" s="311"/>
      <c r="EHR136" s="311"/>
      <c r="EHS136" s="311"/>
      <c r="EHT136" s="311"/>
      <c r="EHU136" s="311"/>
      <c r="EHV136" s="311"/>
      <c r="EHW136" s="311"/>
      <c r="EHX136" s="311"/>
      <c r="EHY136" s="311"/>
      <c r="EHZ136" s="311"/>
      <c r="EIA136" s="311"/>
      <c r="EIB136" s="311"/>
      <c r="EIC136" s="311"/>
      <c r="EID136" s="311"/>
      <c r="EIE136" s="311"/>
      <c r="EIF136" s="311"/>
      <c r="EIG136" s="311"/>
      <c r="EIH136" s="311"/>
      <c r="EII136" s="311"/>
      <c r="EIJ136" s="311"/>
      <c r="EIK136" s="311"/>
      <c r="EIL136" s="311"/>
      <c r="EIM136" s="311"/>
      <c r="EIN136" s="311"/>
      <c r="EIO136" s="311"/>
      <c r="EIP136" s="311"/>
      <c r="EIQ136" s="311"/>
      <c r="EIR136" s="311"/>
      <c r="EIS136" s="311"/>
      <c r="EIT136" s="311"/>
      <c r="EIU136" s="311"/>
      <c r="EIV136" s="311"/>
      <c r="EIW136" s="311"/>
      <c r="EIX136" s="311"/>
      <c r="EIY136" s="311"/>
      <c r="EIZ136" s="311"/>
      <c r="EJA136" s="311"/>
      <c r="EJB136" s="311"/>
      <c r="EJC136" s="311"/>
      <c r="EJD136" s="311"/>
      <c r="EJE136" s="311"/>
      <c r="EJF136" s="311"/>
      <c r="EJG136" s="311"/>
      <c r="EJH136" s="311"/>
      <c r="EJI136" s="311"/>
      <c r="EJJ136" s="311"/>
      <c r="EJK136" s="311"/>
      <c r="EJL136" s="311"/>
      <c r="EJM136" s="311"/>
      <c r="EJN136" s="311"/>
      <c r="EJO136" s="311"/>
      <c r="EJP136" s="311"/>
      <c r="EJQ136" s="311"/>
      <c r="EJR136" s="311"/>
      <c r="EJS136" s="311"/>
      <c r="EJT136" s="311"/>
      <c r="EJU136" s="311"/>
      <c r="EJV136" s="311"/>
      <c r="EJW136" s="311"/>
      <c r="EJX136" s="311"/>
      <c r="EJY136" s="311"/>
      <c r="EJZ136" s="311"/>
      <c r="EKA136" s="311"/>
      <c r="EKB136" s="311"/>
      <c r="EKC136" s="311"/>
      <c r="EKD136" s="311"/>
      <c r="EKE136" s="311"/>
      <c r="EKF136" s="311"/>
      <c r="EKG136" s="311"/>
      <c r="EKH136" s="311"/>
      <c r="EKI136" s="311"/>
      <c r="EKJ136" s="311"/>
      <c r="EKK136" s="311"/>
      <c r="EKL136" s="311"/>
      <c r="EKM136" s="311"/>
      <c r="EKN136" s="311"/>
      <c r="EKO136" s="311"/>
      <c r="EKP136" s="311"/>
      <c r="EKQ136" s="311"/>
      <c r="EKR136" s="311"/>
      <c r="EKS136" s="311"/>
      <c r="EKT136" s="311"/>
      <c r="EKU136" s="311"/>
      <c r="EKV136" s="311"/>
      <c r="EKW136" s="311"/>
      <c r="EKX136" s="311"/>
      <c r="EKY136" s="311"/>
      <c r="EKZ136" s="311"/>
      <c r="ELA136" s="311"/>
      <c r="ELB136" s="311"/>
      <c r="ELC136" s="311"/>
      <c r="ELD136" s="311"/>
      <c r="ELE136" s="311"/>
      <c r="ELF136" s="311"/>
      <c r="ELG136" s="311"/>
      <c r="ELH136" s="311"/>
      <c r="ELI136" s="311"/>
      <c r="ELJ136" s="311"/>
      <c r="ELK136" s="311"/>
      <c r="ELL136" s="311"/>
      <c r="ELM136" s="311"/>
      <c r="ELN136" s="311"/>
      <c r="ELO136" s="311"/>
      <c r="ELP136" s="311"/>
      <c r="ELQ136" s="311"/>
      <c r="ELR136" s="311"/>
      <c r="ELS136" s="311"/>
      <c r="ELT136" s="311"/>
      <c r="ELU136" s="311"/>
      <c r="ELV136" s="311"/>
      <c r="ELW136" s="311"/>
      <c r="ELX136" s="311"/>
      <c r="ELY136" s="311"/>
      <c r="ELZ136" s="311"/>
      <c r="EMA136" s="311"/>
      <c r="EMB136" s="311"/>
      <c r="EMC136" s="311"/>
      <c r="EMD136" s="311"/>
      <c r="EME136" s="311"/>
      <c r="EMF136" s="311"/>
      <c r="EMG136" s="311"/>
      <c r="EMH136" s="311"/>
      <c r="EMI136" s="311"/>
      <c r="EMJ136" s="311"/>
      <c r="EMK136" s="311"/>
      <c r="EML136" s="311"/>
      <c r="EMM136" s="311"/>
      <c r="EMN136" s="311"/>
      <c r="EMO136" s="311"/>
      <c r="EMP136" s="311"/>
      <c r="EMQ136" s="311"/>
      <c r="EMR136" s="311"/>
      <c r="EMS136" s="311"/>
      <c r="EMT136" s="311"/>
      <c r="EMU136" s="311"/>
      <c r="EMV136" s="311"/>
      <c r="EMW136" s="311"/>
      <c r="EMX136" s="311"/>
      <c r="EMY136" s="311"/>
      <c r="EMZ136" s="311"/>
      <c r="ENA136" s="311"/>
      <c r="ENB136" s="311"/>
      <c r="ENC136" s="311"/>
      <c r="END136" s="311"/>
      <c r="ENE136" s="311"/>
      <c r="ENF136" s="311"/>
      <c r="ENG136" s="311"/>
      <c r="ENH136" s="311"/>
      <c r="ENI136" s="311"/>
      <c r="ENJ136" s="311"/>
      <c r="ENK136" s="311"/>
      <c r="ENL136" s="311"/>
      <c r="ENM136" s="311"/>
      <c r="ENN136" s="311"/>
      <c r="ENO136" s="311"/>
      <c r="ENP136" s="311"/>
      <c r="ENQ136" s="311"/>
      <c r="ENR136" s="311"/>
      <c r="ENS136" s="311"/>
      <c r="ENT136" s="311"/>
      <c r="ENU136" s="311"/>
      <c r="ENV136" s="311"/>
      <c r="ENW136" s="311"/>
      <c r="ENX136" s="311"/>
      <c r="ENY136" s="311"/>
      <c r="ENZ136" s="311"/>
      <c r="EOA136" s="311"/>
      <c r="EOB136" s="311"/>
      <c r="EOC136" s="311"/>
      <c r="EOD136" s="311"/>
      <c r="EOE136" s="311"/>
      <c r="EOF136" s="311"/>
      <c r="EOG136" s="311"/>
      <c r="EOH136" s="311"/>
      <c r="EOI136" s="311"/>
      <c r="EOJ136" s="311"/>
      <c r="EOK136" s="311"/>
      <c r="EOL136" s="311"/>
      <c r="EOM136" s="311"/>
      <c r="EON136" s="311"/>
      <c r="EOO136" s="311"/>
      <c r="EOP136" s="311"/>
      <c r="EOQ136" s="311"/>
      <c r="EOR136" s="311"/>
      <c r="EOS136" s="311"/>
      <c r="EOT136" s="311"/>
      <c r="EOU136" s="311"/>
      <c r="EOV136" s="311"/>
      <c r="EOW136" s="311"/>
      <c r="EOX136" s="311"/>
      <c r="EOY136" s="311"/>
      <c r="EOZ136" s="311"/>
      <c r="EPA136" s="311"/>
      <c r="EPB136" s="311"/>
      <c r="EPC136" s="311"/>
      <c r="EPD136" s="311"/>
      <c r="EPE136" s="311"/>
      <c r="EPF136" s="311"/>
      <c r="EPG136" s="311"/>
      <c r="EPH136" s="311"/>
      <c r="EPI136" s="311"/>
      <c r="EPJ136" s="311"/>
      <c r="EPK136" s="311"/>
      <c r="EPL136" s="311"/>
      <c r="EPM136" s="311"/>
      <c r="EPN136" s="311"/>
      <c r="EPO136" s="311"/>
      <c r="EPP136" s="311"/>
      <c r="EPQ136" s="311"/>
      <c r="EPR136" s="311"/>
      <c r="EPS136" s="311"/>
      <c r="EPT136" s="311"/>
      <c r="EPU136" s="311"/>
      <c r="EPV136" s="311"/>
      <c r="EPW136" s="311"/>
      <c r="EPX136" s="311"/>
      <c r="EPY136" s="311"/>
      <c r="EPZ136" s="311"/>
      <c r="EQA136" s="311"/>
      <c r="EQB136" s="311"/>
      <c r="EQC136" s="311"/>
      <c r="EQD136" s="311"/>
      <c r="EQE136" s="311"/>
      <c r="EQF136" s="311"/>
      <c r="EQG136" s="311"/>
      <c r="EQH136" s="311"/>
      <c r="EQI136" s="311"/>
      <c r="EQJ136" s="311"/>
      <c r="EQK136" s="311"/>
      <c r="EQL136" s="311"/>
      <c r="EQM136" s="311"/>
      <c r="EQN136" s="311"/>
      <c r="EQO136" s="311"/>
      <c r="EQP136" s="311"/>
      <c r="EQQ136" s="311"/>
      <c r="EQR136" s="311"/>
      <c r="EQS136" s="311"/>
      <c r="EQT136" s="311"/>
      <c r="EQU136" s="311"/>
      <c r="EQV136" s="311"/>
      <c r="EQW136" s="311"/>
      <c r="EQX136" s="311"/>
      <c r="EQY136" s="311"/>
      <c r="EQZ136" s="311"/>
      <c r="ERA136" s="311"/>
      <c r="ERB136" s="311"/>
      <c r="ERC136" s="311"/>
      <c r="ERD136" s="311"/>
      <c r="ERE136" s="311"/>
      <c r="ERF136" s="311"/>
      <c r="ERG136" s="311"/>
      <c r="ERH136" s="311"/>
      <c r="ERI136" s="311"/>
      <c r="ERJ136" s="311"/>
      <c r="ERK136" s="311"/>
      <c r="ERL136" s="311"/>
      <c r="ERM136" s="311"/>
      <c r="ERN136" s="311"/>
      <c r="ERO136" s="311"/>
      <c r="ERP136" s="311"/>
      <c r="ERQ136" s="311"/>
      <c r="ERR136" s="311"/>
      <c r="ERS136" s="311"/>
      <c r="ERT136" s="311"/>
      <c r="ERU136" s="311"/>
      <c r="ERV136" s="311"/>
      <c r="ERW136" s="311"/>
      <c r="ERX136" s="311"/>
      <c r="ERY136" s="311"/>
      <c r="ERZ136" s="311"/>
      <c r="ESA136" s="311"/>
      <c r="ESB136" s="311"/>
      <c r="ESC136" s="311"/>
      <c r="ESD136" s="311"/>
      <c r="ESE136" s="311"/>
      <c r="ESF136" s="311"/>
      <c r="ESG136" s="311"/>
      <c r="ESH136" s="311"/>
      <c r="ESI136" s="311"/>
      <c r="ESJ136" s="311"/>
      <c r="ESK136" s="311"/>
      <c r="ESL136" s="311"/>
      <c r="ESM136" s="311"/>
      <c r="ESN136" s="311"/>
      <c r="ESO136" s="311"/>
      <c r="ESP136" s="311"/>
      <c r="ESQ136" s="311"/>
      <c r="ESR136" s="311"/>
      <c r="ESS136" s="311"/>
      <c r="EST136" s="311"/>
      <c r="ESU136" s="311"/>
      <c r="ESV136" s="311"/>
      <c r="ESW136" s="311"/>
      <c r="ESX136" s="311"/>
      <c r="ESY136" s="311"/>
      <c r="ESZ136" s="311"/>
      <c r="ETA136" s="311"/>
      <c r="ETB136" s="311"/>
      <c r="ETC136" s="311"/>
      <c r="ETD136" s="311"/>
      <c r="ETE136" s="311"/>
      <c r="ETF136" s="311"/>
      <c r="ETG136" s="311"/>
      <c r="ETH136" s="311"/>
      <c r="ETI136" s="311"/>
      <c r="ETJ136" s="311"/>
      <c r="ETK136" s="311"/>
      <c r="ETL136" s="311"/>
      <c r="ETM136" s="311"/>
      <c r="ETN136" s="311"/>
      <c r="ETO136" s="311"/>
      <c r="ETP136" s="311"/>
      <c r="ETQ136" s="311"/>
      <c r="ETR136" s="311"/>
      <c r="ETS136" s="311"/>
      <c r="ETT136" s="311"/>
      <c r="ETU136" s="311"/>
      <c r="ETV136" s="311"/>
      <c r="ETW136" s="311"/>
      <c r="ETX136" s="311"/>
      <c r="ETY136" s="311"/>
      <c r="ETZ136" s="311"/>
      <c r="EUA136" s="311"/>
      <c r="EUB136" s="311"/>
      <c r="EUC136" s="311"/>
      <c r="EUD136" s="311"/>
      <c r="EUE136" s="311"/>
      <c r="EUF136" s="311"/>
      <c r="EUG136" s="311"/>
      <c r="EUH136" s="311"/>
      <c r="EUI136" s="311"/>
      <c r="EUJ136" s="311"/>
      <c r="EUK136" s="311"/>
      <c r="EUL136" s="311"/>
      <c r="EUM136" s="311"/>
      <c r="EUN136" s="311"/>
      <c r="EUO136" s="311"/>
      <c r="EUP136" s="311"/>
      <c r="EUQ136" s="311"/>
      <c r="EUR136" s="311"/>
      <c r="EUS136" s="311"/>
      <c r="EUT136" s="311"/>
      <c r="EUU136" s="311"/>
      <c r="EUV136" s="311"/>
      <c r="EUW136" s="311"/>
      <c r="EUX136" s="311"/>
      <c r="EUY136" s="311"/>
      <c r="EUZ136" s="311"/>
      <c r="EVA136" s="311"/>
      <c r="EVB136" s="311"/>
      <c r="EVC136" s="311"/>
      <c r="EVD136" s="311"/>
      <c r="EVE136" s="311"/>
      <c r="EVF136" s="311"/>
      <c r="EVG136" s="311"/>
      <c r="EVH136" s="311"/>
      <c r="EVI136" s="311"/>
      <c r="EVJ136" s="311"/>
      <c r="EVK136" s="311"/>
      <c r="EVL136" s="311"/>
      <c r="EVM136" s="311"/>
      <c r="EVN136" s="311"/>
      <c r="EVO136" s="311"/>
      <c r="EVP136" s="311"/>
      <c r="EVQ136" s="311"/>
      <c r="EVR136" s="311"/>
      <c r="EVS136" s="311"/>
      <c r="EVT136" s="311"/>
      <c r="EVU136" s="311"/>
      <c r="EVV136" s="311"/>
      <c r="EVW136" s="311"/>
      <c r="EVX136" s="311"/>
      <c r="EVY136" s="311"/>
      <c r="EVZ136" s="311"/>
      <c r="EWA136" s="311"/>
      <c r="EWB136" s="311"/>
      <c r="EWC136" s="311"/>
      <c r="EWD136" s="311"/>
      <c r="EWE136" s="311"/>
      <c r="EWF136" s="311"/>
      <c r="EWG136" s="311"/>
      <c r="EWH136" s="311"/>
      <c r="EWI136" s="311"/>
      <c r="EWJ136" s="311"/>
      <c r="EWK136" s="311"/>
      <c r="EWL136" s="311"/>
      <c r="EWM136" s="311"/>
      <c r="EWN136" s="311"/>
      <c r="EWO136" s="311"/>
      <c r="EWP136" s="311"/>
      <c r="EWQ136" s="311"/>
      <c r="EWR136" s="311"/>
      <c r="EWS136" s="311"/>
      <c r="EWT136" s="311"/>
      <c r="EWU136" s="311"/>
      <c r="EWV136" s="311"/>
      <c r="EWW136" s="311"/>
      <c r="EWX136" s="311"/>
      <c r="EWY136" s="311"/>
      <c r="EWZ136" s="311"/>
      <c r="EXA136" s="311"/>
      <c r="EXB136" s="311"/>
      <c r="EXC136" s="311"/>
      <c r="EXD136" s="311"/>
      <c r="EXE136" s="311"/>
      <c r="EXF136" s="311"/>
      <c r="EXG136" s="311"/>
      <c r="EXH136" s="311"/>
      <c r="EXI136" s="311"/>
      <c r="EXJ136" s="311"/>
      <c r="EXK136" s="311"/>
      <c r="EXL136" s="311"/>
      <c r="EXM136" s="311"/>
      <c r="EXN136" s="311"/>
      <c r="EXO136" s="311"/>
      <c r="EXP136" s="311"/>
      <c r="EXQ136" s="311"/>
      <c r="EXR136" s="311"/>
      <c r="EXS136" s="311"/>
      <c r="EXT136" s="311"/>
      <c r="EXU136" s="311"/>
      <c r="EXV136" s="311"/>
      <c r="EXW136" s="311"/>
      <c r="EXX136" s="311"/>
      <c r="EXY136" s="311"/>
      <c r="EXZ136" s="311"/>
      <c r="EYA136" s="311"/>
      <c r="EYB136" s="311"/>
      <c r="EYC136" s="311"/>
      <c r="EYD136" s="311"/>
      <c r="EYE136" s="311"/>
      <c r="EYF136" s="311"/>
      <c r="EYG136" s="311"/>
      <c r="EYH136" s="311"/>
      <c r="EYI136" s="311"/>
      <c r="EYJ136" s="311"/>
      <c r="EYK136" s="311"/>
      <c r="EYL136" s="311"/>
      <c r="EYM136" s="311"/>
      <c r="EYN136" s="311"/>
      <c r="EYO136" s="311"/>
      <c r="EYP136" s="311"/>
      <c r="EYQ136" s="311"/>
      <c r="EYR136" s="311"/>
      <c r="EYS136" s="311"/>
      <c r="EYT136" s="311"/>
      <c r="EYU136" s="311"/>
      <c r="EYV136" s="311"/>
      <c r="EYW136" s="311"/>
      <c r="EYX136" s="311"/>
      <c r="EYY136" s="311"/>
      <c r="EYZ136" s="311"/>
      <c r="EZA136" s="311"/>
      <c r="EZB136" s="311"/>
      <c r="EZC136" s="311"/>
      <c r="EZD136" s="311"/>
      <c r="EZE136" s="311"/>
      <c r="EZF136" s="311"/>
      <c r="EZG136" s="311"/>
      <c r="EZH136" s="311"/>
      <c r="EZI136" s="311"/>
      <c r="EZJ136" s="311"/>
      <c r="EZK136" s="311"/>
      <c r="EZL136" s="311"/>
      <c r="EZM136" s="311"/>
      <c r="EZN136" s="311"/>
      <c r="EZO136" s="311"/>
      <c r="EZP136" s="311"/>
      <c r="EZQ136" s="311"/>
      <c r="EZR136" s="311"/>
      <c r="EZS136" s="311"/>
      <c r="EZT136" s="311"/>
      <c r="EZU136" s="311"/>
      <c r="EZV136" s="311"/>
      <c r="EZW136" s="311"/>
      <c r="EZX136" s="311"/>
      <c r="EZY136" s="311"/>
      <c r="EZZ136" s="311"/>
      <c r="FAA136" s="311"/>
      <c r="FAB136" s="311"/>
      <c r="FAC136" s="311"/>
      <c r="FAD136" s="311"/>
      <c r="FAE136" s="311"/>
      <c r="FAF136" s="311"/>
      <c r="FAG136" s="311"/>
      <c r="FAH136" s="311"/>
      <c r="FAI136" s="311"/>
      <c r="FAJ136" s="311"/>
      <c r="FAK136" s="311"/>
      <c r="FAL136" s="311"/>
      <c r="FAM136" s="311"/>
      <c r="FAN136" s="311"/>
      <c r="FAO136" s="311"/>
      <c r="FAP136" s="311"/>
      <c r="FAQ136" s="311"/>
      <c r="FAR136" s="311"/>
      <c r="FAS136" s="311"/>
      <c r="FAT136" s="311"/>
      <c r="FAU136" s="311"/>
      <c r="FAV136" s="311"/>
      <c r="FAW136" s="311"/>
      <c r="FAX136" s="311"/>
      <c r="FAY136" s="311"/>
      <c r="FAZ136" s="311"/>
      <c r="FBA136" s="311"/>
      <c r="FBB136" s="311"/>
      <c r="FBC136" s="311"/>
      <c r="FBD136" s="311"/>
      <c r="FBE136" s="311"/>
      <c r="FBF136" s="311"/>
      <c r="FBG136" s="311"/>
      <c r="FBH136" s="311"/>
      <c r="FBI136" s="311"/>
      <c r="FBJ136" s="311"/>
      <c r="FBK136" s="311"/>
      <c r="FBL136" s="311"/>
      <c r="FBM136" s="311"/>
      <c r="FBN136" s="311"/>
      <c r="FBO136" s="311"/>
      <c r="FBP136" s="311"/>
      <c r="FBQ136" s="311"/>
      <c r="FBR136" s="311"/>
      <c r="FBS136" s="311"/>
      <c r="FBT136" s="311"/>
      <c r="FBU136" s="311"/>
      <c r="FBV136" s="311"/>
      <c r="FBW136" s="311"/>
      <c r="FBX136" s="311"/>
      <c r="FBY136" s="311"/>
      <c r="FBZ136" s="311"/>
      <c r="FCA136" s="311"/>
      <c r="FCB136" s="311"/>
      <c r="FCC136" s="311"/>
      <c r="FCD136" s="311"/>
      <c r="FCE136" s="311"/>
      <c r="FCF136" s="311"/>
      <c r="FCG136" s="311"/>
      <c r="FCH136" s="311"/>
      <c r="FCI136" s="311"/>
      <c r="FCJ136" s="311"/>
      <c r="FCK136" s="311"/>
      <c r="FCL136" s="311"/>
      <c r="FCM136" s="311"/>
      <c r="FCN136" s="311"/>
      <c r="FCO136" s="311"/>
      <c r="FCP136" s="311"/>
      <c r="FCQ136" s="311"/>
      <c r="FCR136" s="311"/>
      <c r="FCS136" s="311"/>
      <c r="FCT136" s="311"/>
      <c r="FCU136" s="311"/>
      <c r="FCV136" s="311"/>
      <c r="FCW136" s="311"/>
      <c r="FCX136" s="311"/>
      <c r="FCY136" s="311"/>
      <c r="FCZ136" s="311"/>
      <c r="FDA136" s="311"/>
      <c r="FDB136" s="311"/>
      <c r="FDC136" s="311"/>
      <c r="FDD136" s="311"/>
      <c r="FDE136" s="311"/>
      <c r="FDF136" s="311"/>
      <c r="FDG136" s="311"/>
      <c r="FDH136" s="311"/>
      <c r="FDI136" s="311"/>
      <c r="FDJ136" s="311"/>
      <c r="FDK136" s="311"/>
      <c r="FDL136" s="311"/>
      <c r="FDM136" s="311"/>
      <c r="FDN136" s="311"/>
      <c r="FDO136" s="311"/>
      <c r="FDP136" s="311"/>
      <c r="FDQ136" s="311"/>
      <c r="FDR136" s="311"/>
      <c r="FDS136" s="311"/>
      <c r="FDT136" s="311"/>
      <c r="FDU136" s="311"/>
      <c r="FDV136" s="311"/>
      <c r="FDW136" s="311"/>
      <c r="FDX136" s="311"/>
      <c r="FDY136" s="311"/>
      <c r="FDZ136" s="311"/>
      <c r="FEA136" s="311"/>
      <c r="FEB136" s="311"/>
      <c r="FEC136" s="311"/>
      <c r="FED136" s="311"/>
      <c r="FEE136" s="311"/>
      <c r="FEF136" s="311"/>
      <c r="FEG136" s="311"/>
      <c r="FEH136" s="311"/>
      <c r="FEI136" s="311"/>
      <c r="FEJ136" s="311"/>
      <c r="FEK136" s="311"/>
      <c r="FEL136" s="311"/>
      <c r="FEM136" s="311"/>
      <c r="FEN136" s="311"/>
      <c r="FEO136" s="311"/>
      <c r="FEP136" s="311"/>
      <c r="FEQ136" s="311"/>
      <c r="FER136" s="311"/>
      <c r="FES136" s="311"/>
      <c r="FET136" s="311"/>
      <c r="FEU136" s="311"/>
      <c r="FEV136" s="311"/>
      <c r="FEW136" s="311"/>
      <c r="FEX136" s="311"/>
      <c r="FEY136" s="311"/>
      <c r="FEZ136" s="311"/>
      <c r="FFA136" s="311"/>
      <c r="FFB136" s="311"/>
      <c r="FFC136" s="311"/>
      <c r="FFD136" s="311"/>
      <c r="FFE136" s="311"/>
      <c r="FFF136" s="311"/>
      <c r="FFG136" s="311"/>
      <c r="FFH136" s="311"/>
      <c r="FFI136" s="311"/>
      <c r="FFJ136" s="311"/>
      <c r="FFK136" s="311"/>
      <c r="FFL136" s="311"/>
      <c r="FFM136" s="311"/>
      <c r="FFN136" s="311"/>
      <c r="FFO136" s="311"/>
      <c r="FFP136" s="311"/>
      <c r="FFQ136" s="311"/>
      <c r="FFR136" s="311"/>
      <c r="FFS136" s="311"/>
      <c r="FFT136" s="311"/>
      <c r="FFU136" s="311"/>
      <c r="FFV136" s="311"/>
      <c r="FFW136" s="311"/>
      <c r="FFX136" s="311"/>
      <c r="FFY136" s="311"/>
      <c r="FFZ136" s="311"/>
      <c r="FGA136" s="311"/>
      <c r="FGB136" s="311"/>
      <c r="FGC136" s="311"/>
      <c r="FGD136" s="311"/>
      <c r="FGE136" s="311"/>
      <c r="FGF136" s="311"/>
      <c r="FGG136" s="311"/>
      <c r="FGH136" s="311"/>
      <c r="FGI136" s="311"/>
      <c r="FGJ136" s="311"/>
      <c r="FGK136" s="311"/>
      <c r="FGL136" s="311"/>
      <c r="FGM136" s="311"/>
      <c r="FGN136" s="311"/>
      <c r="FGO136" s="311"/>
      <c r="FGP136" s="311"/>
      <c r="FGQ136" s="311"/>
      <c r="FGR136" s="311"/>
      <c r="FGS136" s="311"/>
      <c r="FGT136" s="311"/>
      <c r="FGU136" s="311"/>
      <c r="FGV136" s="311"/>
      <c r="FGW136" s="311"/>
      <c r="FGX136" s="311"/>
      <c r="FGY136" s="311"/>
      <c r="FGZ136" s="311"/>
      <c r="FHA136" s="311"/>
      <c r="FHB136" s="311"/>
      <c r="FHC136" s="311"/>
      <c r="FHD136" s="311"/>
      <c r="FHE136" s="311"/>
      <c r="FHF136" s="311"/>
      <c r="FHG136" s="311"/>
      <c r="FHH136" s="311"/>
      <c r="FHI136" s="311"/>
      <c r="FHJ136" s="311"/>
      <c r="FHK136" s="311"/>
      <c r="FHL136" s="311"/>
      <c r="FHM136" s="311"/>
      <c r="FHN136" s="311"/>
      <c r="FHO136" s="311"/>
      <c r="FHP136" s="311"/>
      <c r="FHQ136" s="311"/>
      <c r="FHR136" s="311"/>
      <c r="FHS136" s="311"/>
      <c r="FHT136" s="311"/>
      <c r="FHU136" s="311"/>
      <c r="FHV136" s="311"/>
      <c r="FHW136" s="311"/>
      <c r="FHX136" s="311"/>
      <c r="FHY136" s="311"/>
      <c r="FHZ136" s="311"/>
      <c r="FIA136" s="311"/>
      <c r="FIB136" s="311"/>
      <c r="FIC136" s="311"/>
      <c r="FID136" s="311"/>
      <c r="FIE136" s="311"/>
      <c r="FIF136" s="311"/>
      <c r="FIG136" s="311"/>
      <c r="FIH136" s="311"/>
      <c r="FII136" s="311"/>
      <c r="FIJ136" s="311"/>
      <c r="FIK136" s="311"/>
      <c r="FIL136" s="311"/>
      <c r="FIM136" s="311"/>
      <c r="FIN136" s="311"/>
      <c r="FIO136" s="311"/>
      <c r="FIP136" s="311"/>
      <c r="FIQ136" s="311"/>
      <c r="FIR136" s="311"/>
      <c r="FIS136" s="311"/>
      <c r="FIT136" s="311"/>
      <c r="FIU136" s="311"/>
      <c r="FIV136" s="311"/>
      <c r="FIW136" s="311"/>
      <c r="FIX136" s="311"/>
      <c r="FIY136" s="311"/>
      <c r="FIZ136" s="311"/>
      <c r="FJA136" s="311"/>
      <c r="FJB136" s="311"/>
      <c r="FJC136" s="311"/>
      <c r="FJD136" s="311"/>
      <c r="FJE136" s="311"/>
      <c r="FJF136" s="311"/>
      <c r="FJG136" s="311"/>
      <c r="FJH136" s="311"/>
      <c r="FJI136" s="311"/>
      <c r="FJJ136" s="311"/>
      <c r="FJK136" s="311"/>
      <c r="FJL136" s="311"/>
      <c r="FJM136" s="311"/>
      <c r="FJN136" s="311"/>
      <c r="FJO136" s="311"/>
      <c r="FJP136" s="311"/>
      <c r="FJQ136" s="311"/>
      <c r="FJR136" s="311"/>
      <c r="FJS136" s="311"/>
      <c r="FJT136" s="311"/>
      <c r="FJU136" s="311"/>
      <c r="FJV136" s="311"/>
      <c r="FJW136" s="311"/>
      <c r="FJX136" s="311"/>
      <c r="FJY136" s="311"/>
      <c r="FJZ136" s="311"/>
      <c r="FKA136" s="311"/>
      <c r="FKB136" s="311"/>
      <c r="FKC136" s="311"/>
      <c r="FKD136" s="311"/>
      <c r="FKE136" s="311"/>
      <c r="FKF136" s="311"/>
      <c r="FKG136" s="311"/>
      <c r="FKH136" s="311"/>
      <c r="FKI136" s="311"/>
      <c r="FKJ136" s="311"/>
      <c r="FKK136" s="311"/>
      <c r="FKL136" s="311"/>
      <c r="FKM136" s="311"/>
      <c r="FKN136" s="311"/>
      <c r="FKO136" s="311"/>
      <c r="FKP136" s="311"/>
      <c r="FKQ136" s="311"/>
      <c r="FKR136" s="311"/>
      <c r="FKS136" s="311"/>
      <c r="FKT136" s="311"/>
      <c r="FKU136" s="311"/>
      <c r="FKV136" s="311"/>
      <c r="FKW136" s="311"/>
      <c r="FKX136" s="311"/>
      <c r="FKY136" s="311"/>
      <c r="FKZ136" s="311"/>
      <c r="FLA136" s="311"/>
      <c r="FLB136" s="311"/>
      <c r="FLC136" s="311"/>
      <c r="FLD136" s="311"/>
      <c r="FLE136" s="311"/>
      <c r="FLF136" s="311"/>
      <c r="FLG136" s="311"/>
      <c r="FLH136" s="311"/>
      <c r="FLI136" s="311"/>
      <c r="FLJ136" s="311"/>
      <c r="FLK136" s="311"/>
      <c r="FLL136" s="311"/>
      <c r="FLM136" s="311"/>
      <c r="FLN136" s="311"/>
      <c r="FLO136" s="311"/>
      <c r="FLP136" s="311"/>
      <c r="FLQ136" s="311"/>
      <c r="FLR136" s="311"/>
      <c r="FLS136" s="311"/>
      <c r="FLT136" s="311"/>
      <c r="FLU136" s="311"/>
      <c r="FLV136" s="311"/>
      <c r="FLW136" s="311"/>
      <c r="FLX136" s="311"/>
      <c r="FLY136" s="311"/>
      <c r="FLZ136" s="311"/>
      <c r="FMA136" s="311"/>
      <c r="FMB136" s="311"/>
      <c r="FMC136" s="311"/>
      <c r="FMD136" s="311"/>
      <c r="FME136" s="311"/>
      <c r="FMF136" s="311"/>
      <c r="FMG136" s="311"/>
      <c r="FMH136" s="311"/>
      <c r="FMI136" s="311"/>
      <c r="FMJ136" s="311"/>
      <c r="FMK136" s="311"/>
      <c r="FML136" s="311"/>
      <c r="FMM136" s="311"/>
      <c r="FMN136" s="311"/>
      <c r="FMO136" s="311"/>
      <c r="FMP136" s="311"/>
      <c r="FMQ136" s="311"/>
      <c r="FMR136" s="311"/>
      <c r="FMS136" s="311"/>
      <c r="FMT136" s="311"/>
      <c r="FMU136" s="311"/>
      <c r="FMV136" s="311"/>
      <c r="FMW136" s="311"/>
      <c r="FMX136" s="311"/>
      <c r="FMY136" s="311"/>
      <c r="FMZ136" s="311"/>
      <c r="FNA136" s="311"/>
      <c r="FNB136" s="311"/>
      <c r="FNC136" s="311"/>
      <c r="FND136" s="311"/>
      <c r="FNE136" s="311"/>
      <c r="FNF136" s="311"/>
      <c r="FNG136" s="311"/>
      <c r="FNH136" s="311"/>
      <c r="FNI136" s="311"/>
      <c r="FNJ136" s="311"/>
      <c r="FNK136" s="311"/>
      <c r="FNL136" s="311"/>
      <c r="FNM136" s="311"/>
      <c r="FNN136" s="311"/>
      <c r="FNO136" s="311"/>
      <c r="FNP136" s="311"/>
      <c r="FNQ136" s="311"/>
      <c r="FNR136" s="311"/>
      <c r="FNS136" s="311"/>
      <c r="FNT136" s="311"/>
      <c r="FNU136" s="311"/>
      <c r="FNV136" s="311"/>
      <c r="FNW136" s="311"/>
      <c r="FNX136" s="311"/>
      <c r="FNY136" s="311"/>
      <c r="FNZ136" s="311"/>
      <c r="FOA136" s="311"/>
      <c r="FOB136" s="311"/>
      <c r="FOC136" s="311"/>
      <c r="FOD136" s="311"/>
      <c r="FOE136" s="311"/>
      <c r="FOF136" s="311"/>
      <c r="FOG136" s="311"/>
      <c r="FOH136" s="311"/>
      <c r="FOI136" s="311"/>
      <c r="FOJ136" s="311"/>
      <c r="FOK136" s="311"/>
      <c r="FOL136" s="311"/>
      <c r="FOM136" s="311"/>
      <c r="FON136" s="311"/>
      <c r="FOO136" s="311"/>
      <c r="FOP136" s="311"/>
      <c r="FOQ136" s="311"/>
      <c r="FOR136" s="311"/>
      <c r="FOS136" s="311"/>
      <c r="FOT136" s="311"/>
      <c r="FOU136" s="311"/>
      <c r="FOV136" s="311"/>
      <c r="FOW136" s="311"/>
      <c r="FOX136" s="311"/>
      <c r="FOY136" s="311"/>
      <c r="FOZ136" s="311"/>
      <c r="FPA136" s="311"/>
      <c r="FPB136" s="311"/>
      <c r="FPC136" s="311"/>
      <c r="FPD136" s="311"/>
      <c r="FPE136" s="311"/>
      <c r="FPF136" s="311"/>
      <c r="FPG136" s="311"/>
      <c r="FPH136" s="311"/>
      <c r="FPI136" s="311"/>
      <c r="FPJ136" s="311"/>
      <c r="FPK136" s="311"/>
      <c r="FPL136" s="311"/>
      <c r="FPM136" s="311"/>
      <c r="FPN136" s="311"/>
      <c r="FPO136" s="311"/>
      <c r="FPP136" s="311"/>
      <c r="FPQ136" s="311"/>
      <c r="FPR136" s="311"/>
      <c r="FPS136" s="311"/>
      <c r="FPT136" s="311"/>
      <c r="FPU136" s="311"/>
      <c r="FPV136" s="311"/>
      <c r="FPW136" s="311"/>
      <c r="FPX136" s="311"/>
      <c r="FPY136" s="311"/>
      <c r="FPZ136" s="311"/>
      <c r="FQA136" s="311"/>
      <c r="FQB136" s="311"/>
      <c r="FQC136" s="311"/>
      <c r="FQD136" s="311"/>
      <c r="FQE136" s="311"/>
      <c r="FQF136" s="311"/>
      <c r="FQG136" s="311"/>
      <c r="FQH136" s="311"/>
      <c r="FQI136" s="311"/>
      <c r="FQJ136" s="311"/>
      <c r="FQK136" s="311"/>
      <c r="FQL136" s="311"/>
      <c r="FQM136" s="311"/>
      <c r="FQN136" s="311"/>
      <c r="FQO136" s="311"/>
      <c r="FQP136" s="311"/>
      <c r="FQQ136" s="311"/>
      <c r="FQR136" s="311"/>
      <c r="FQS136" s="311"/>
      <c r="FQT136" s="311"/>
      <c r="FQU136" s="311"/>
      <c r="FQV136" s="311"/>
      <c r="FQW136" s="311"/>
      <c r="FQX136" s="311"/>
      <c r="FQY136" s="311"/>
      <c r="FQZ136" s="311"/>
      <c r="FRA136" s="311"/>
      <c r="FRB136" s="311"/>
      <c r="FRC136" s="311"/>
      <c r="FRD136" s="311"/>
      <c r="FRE136" s="311"/>
      <c r="FRF136" s="311"/>
      <c r="FRG136" s="311"/>
      <c r="FRH136" s="311"/>
      <c r="FRI136" s="311"/>
      <c r="FRJ136" s="311"/>
      <c r="FRK136" s="311"/>
      <c r="FRL136" s="311"/>
      <c r="FRM136" s="311"/>
      <c r="FRN136" s="311"/>
      <c r="FRO136" s="311"/>
      <c r="FRP136" s="311"/>
      <c r="FRQ136" s="311"/>
      <c r="FRR136" s="311"/>
      <c r="FRS136" s="311"/>
      <c r="FRT136" s="311"/>
      <c r="FRU136" s="311"/>
      <c r="FRV136" s="311"/>
      <c r="FRW136" s="311"/>
      <c r="FRX136" s="311"/>
      <c r="FRY136" s="311"/>
      <c r="FRZ136" s="311"/>
      <c r="FSA136" s="311"/>
      <c r="FSB136" s="311"/>
      <c r="FSC136" s="311"/>
      <c r="FSD136" s="311"/>
      <c r="FSE136" s="311"/>
      <c r="FSF136" s="311"/>
      <c r="FSG136" s="311"/>
      <c r="FSH136" s="311"/>
      <c r="FSI136" s="311"/>
      <c r="FSJ136" s="311"/>
      <c r="FSK136" s="311"/>
      <c r="FSL136" s="311"/>
      <c r="FSM136" s="311"/>
      <c r="FSN136" s="311"/>
      <c r="FSO136" s="311"/>
      <c r="FSP136" s="311"/>
      <c r="FSQ136" s="311"/>
      <c r="FSR136" s="311"/>
      <c r="FSS136" s="311"/>
      <c r="FST136" s="311"/>
      <c r="FSU136" s="311"/>
      <c r="FSV136" s="311"/>
      <c r="FSW136" s="311"/>
      <c r="FSX136" s="311"/>
      <c r="FSY136" s="311"/>
      <c r="FSZ136" s="311"/>
      <c r="FTA136" s="311"/>
      <c r="FTB136" s="311"/>
      <c r="FTC136" s="311"/>
      <c r="FTD136" s="311"/>
      <c r="FTE136" s="311"/>
      <c r="FTF136" s="311"/>
      <c r="FTG136" s="311"/>
      <c r="FTH136" s="311"/>
      <c r="FTI136" s="311"/>
      <c r="FTJ136" s="311"/>
      <c r="FTK136" s="311"/>
      <c r="FTL136" s="311"/>
      <c r="FTM136" s="311"/>
      <c r="FTN136" s="311"/>
      <c r="FTO136" s="311"/>
      <c r="FTP136" s="311"/>
      <c r="FTQ136" s="311"/>
      <c r="FTR136" s="311"/>
      <c r="FTS136" s="311"/>
      <c r="FTT136" s="311"/>
      <c r="FTU136" s="311"/>
      <c r="FTV136" s="311"/>
      <c r="FTW136" s="311"/>
      <c r="FTX136" s="311"/>
      <c r="FTY136" s="311"/>
      <c r="FTZ136" s="311"/>
      <c r="FUA136" s="311"/>
      <c r="FUB136" s="311"/>
      <c r="FUC136" s="311"/>
      <c r="FUD136" s="311"/>
      <c r="FUE136" s="311"/>
      <c r="FUF136" s="311"/>
      <c r="FUG136" s="311"/>
      <c r="FUH136" s="311"/>
      <c r="FUI136" s="311"/>
      <c r="FUJ136" s="311"/>
      <c r="FUK136" s="311"/>
      <c r="FUL136" s="311"/>
      <c r="FUM136" s="311"/>
      <c r="FUN136" s="311"/>
      <c r="FUO136" s="311"/>
      <c r="FUP136" s="311"/>
      <c r="FUQ136" s="311"/>
      <c r="FUR136" s="311"/>
      <c r="FUS136" s="311"/>
      <c r="FUT136" s="311"/>
      <c r="FUU136" s="311"/>
      <c r="FUV136" s="311"/>
      <c r="FUW136" s="311"/>
      <c r="FUX136" s="311"/>
      <c r="FUY136" s="311"/>
      <c r="FUZ136" s="311"/>
      <c r="FVA136" s="311"/>
      <c r="FVB136" s="311"/>
      <c r="FVC136" s="311"/>
      <c r="FVD136" s="311"/>
      <c r="FVE136" s="311"/>
      <c r="FVF136" s="311"/>
      <c r="FVG136" s="311"/>
      <c r="FVH136" s="311"/>
      <c r="FVI136" s="311"/>
      <c r="FVJ136" s="311"/>
      <c r="FVK136" s="311"/>
      <c r="FVL136" s="311"/>
      <c r="FVM136" s="311"/>
      <c r="FVN136" s="311"/>
      <c r="FVO136" s="311"/>
      <c r="FVP136" s="311"/>
      <c r="FVQ136" s="311"/>
      <c r="FVR136" s="311"/>
      <c r="FVS136" s="311"/>
      <c r="FVT136" s="311"/>
      <c r="FVU136" s="311"/>
      <c r="FVV136" s="311"/>
      <c r="FVW136" s="311"/>
      <c r="FVX136" s="311"/>
      <c r="FVY136" s="311"/>
      <c r="FVZ136" s="311"/>
      <c r="FWA136" s="311"/>
      <c r="FWB136" s="311"/>
      <c r="FWC136" s="311"/>
      <c r="FWD136" s="311"/>
      <c r="FWE136" s="311"/>
      <c r="FWF136" s="311"/>
      <c r="FWG136" s="311"/>
      <c r="FWH136" s="311"/>
      <c r="FWI136" s="311"/>
      <c r="FWJ136" s="311"/>
      <c r="FWK136" s="311"/>
      <c r="FWL136" s="311"/>
      <c r="FWM136" s="311"/>
      <c r="FWN136" s="311"/>
      <c r="FWO136" s="311"/>
      <c r="FWP136" s="311"/>
      <c r="FWQ136" s="311"/>
      <c r="FWR136" s="311"/>
      <c r="FWS136" s="311"/>
      <c r="FWT136" s="311"/>
      <c r="FWU136" s="311"/>
      <c r="FWV136" s="311"/>
      <c r="FWW136" s="311"/>
      <c r="FWX136" s="311"/>
      <c r="FWY136" s="311"/>
      <c r="FWZ136" s="311"/>
      <c r="FXA136" s="311"/>
      <c r="FXB136" s="311"/>
      <c r="FXC136" s="311"/>
      <c r="FXD136" s="311"/>
      <c r="FXE136" s="311"/>
      <c r="FXF136" s="311"/>
      <c r="FXG136" s="311"/>
      <c r="FXH136" s="311"/>
      <c r="FXI136" s="311"/>
      <c r="FXJ136" s="311"/>
      <c r="FXK136" s="311"/>
      <c r="FXL136" s="311"/>
      <c r="FXM136" s="311"/>
      <c r="FXN136" s="311"/>
      <c r="FXO136" s="311"/>
      <c r="FXP136" s="311"/>
      <c r="FXQ136" s="311"/>
      <c r="FXR136" s="311"/>
      <c r="FXS136" s="311"/>
      <c r="FXT136" s="311"/>
      <c r="FXU136" s="311"/>
      <c r="FXV136" s="311"/>
      <c r="FXW136" s="311"/>
      <c r="FXX136" s="311"/>
      <c r="FXY136" s="311"/>
      <c r="FXZ136" s="311"/>
      <c r="FYA136" s="311"/>
      <c r="FYB136" s="311"/>
      <c r="FYC136" s="311"/>
      <c r="FYD136" s="311"/>
      <c r="FYE136" s="311"/>
      <c r="FYF136" s="311"/>
      <c r="FYG136" s="311"/>
      <c r="FYH136" s="311"/>
      <c r="FYI136" s="311"/>
      <c r="FYJ136" s="311"/>
      <c r="FYK136" s="311"/>
      <c r="FYL136" s="311"/>
      <c r="FYM136" s="311"/>
      <c r="FYN136" s="311"/>
      <c r="FYO136" s="311"/>
      <c r="FYP136" s="311"/>
      <c r="FYQ136" s="311"/>
      <c r="FYR136" s="311"/>
      <c r="FYS136" s="311"/>
      <c r="FYT136" s="311"/>
      <c r="FYU136" s="311"/>
      <c r="FYV136" s="311"/>
      <c r="FYW136" s="311"/>
      <c r="FYX136" s="311"/>
      <c r="FYY136" s="311"/>
      <c r="FYZ136" s="311"/>
      <c r="FZA136" s="311"/>
      <c r="FZB136" s="311"/>
      <c r="FZC136" s="311"/>
      <c r="FZD136" s="311"/>
      <c r="FZE136" s="311"/>
      <c r="FZF136" s="311"/>
      <c r="FZG136" s="311"/>
      <c r="FZH136" s="311"/>
      <c r="FZI136" s="311"/>
      <c r="FZJ136" s="311"/>
      <c r="FZK136" s="311"/>
      <c r="FZL136" s="311"/>
      <c r="FZM136" s="311"/>
      <c r="FZN136" s="311"/>
      <c r="FZO136" s="311"/>
      <c r="FZP136" s="311"/>
      <c r="FZQ136" s="311"/>
      <c r="FZR136" s="311"/>
      <c r="FZS136" s="311"/>
      <c r="FZT136" s="311"/>
      <c r="FZU136" s="311"/>
      <c r="FZV136" s="311"/>
      <c r="FZW136" s="311"/>
      <c r="FZX136" s="311"/>
      <c r="FZY136" s="311"/>
      <c r="FZZ136" s="311"/>
      <c r="GAA136" s="311"/>
      <c r="GAB136" s="311"/>
      <c r="GAC136" s="311"/>
      <c r="GAD136" s="311"/>
      <c r="GAE136" s="311"/>
      <c r="GAF136" s="311"/>
      <c r="GAG136" s="311"/>
      <c r="GAH136" s="311"/>
      <c r="GAI136" s="311"/>
      <c r="GAJ136" s="311"/>
      <c r="GAK136" s="311"/>
      <c r="GAL136" s="311"/>
      <c r="GAM136" s="311"/>
      <c r="GAN136" s="311"/>
      <c r="GAO136" s="311"/>
      <c r="GAP136" s="311"/>
      <c r="GAQ136" s="311"/>
      <c r="GAR136" s="311"/>
      <c r="GAS136" s="311"/>
      <c r="GAT136" s="311"/>
      <c r="GAU136" s="311"/>
      <c r="GAV136" s="311"/>
      <c r="GAW136" s="311"/>
      <c r="GAX136" s="311"/>
      <c r="GAY136" s="311"/>
      <c r="GAZ136" s="311"/>
      <c r="GBA136" s="311"/>
      <c r="GBB136" s="311"/>
      <c r="GBC136" s="311"/>
      <c r="GBD136" s="311"/>
      <c r="GBE136" s="311"/>
      <c r="GBF136" s="311"/>
      <c r="GBG136" s="311"/>
      <c r="GBH136" s="311"/>
      <c r="GBI136" s="311"/>
      <c r="GBJ136" s="311"/>
      <c r="GBK136" s="311"/>
      <c r="GBL136" s="311"/>
      <c r="GBM136" s="311"/>
      <c r="GBN136" s="311"/>
      <c r="GBO136" s="311"/>
      <c r="GBP136" s="311"/>
      <c r="GBQ136" s="311"/>
      <c r="GBR136" s="311"/>
      <c r="GBS136" s="311"/>
      <c r="GBT136" s="311"/>
      <c r="GBU136" s="311"/>
      <c r="GBV136" s="311"/>
      <c r="GBW136" s="311"/>
      <c r="GBX136" s="311"/>
      <c r="GBY136" s="311"/>
      <c r="GBZ136" s="311"/>
      <c r="GCA136" s="311"/>
      <c r="GCB136" s="311"/>
      <c r="GCC136" s="311"/>
      <c r="GCD136" s="311"/>
      <c r="GCE136" s="311"/>
      <c r="GCF136" s="311"/>
      <c r="GCG136" s="311"/>
      <c r="GCH136" s="311"/>
      <c r="GCI136" s="311"/>
      <c r="GCJ136" s="311"/>
      <c r="GCK136" s="311"/>
      <c r="GCL136" s="311"/>
      <c r="GCM136" s="311"/>
      <c r="GCN136" s="311"/>
      <c r="GCO136" s="311"/>
      <c r="GCP136" s="311"/>
      <c r="GCQ136" s="311"/>
      <c r="GCR136" s="311"/>
      <c r="GCS136" s="311"/>
      <c r="GCT136" s="311"/>
      <c r="GCU136" s="311"/>
      <c r="GCV136" s="311"/>
      <c r="GCW136" s="311"/>
      <c r="GCX136" s="311"/>
      <c r="GCY136" s="311"/>
      <c r="GCZ136" s="311"/>
      <c r="GDA136" s="311"/>
      <c r="GDB136" s="311"/>
      <c r="GDC136" s="311"/>
      <c r="GDD136" s="311"/>
      <c r="GDE136" s="311"/>
      <c r="GDF136" s="311"/>
      <c r="GDG136" s="311"/>
      <c r="GDH136" s="311"/>
      <c r="GDI136" s="311"/>
      <c r="GDJ136" s="311"/>
      <c r="GDK136" s="311"/>
      <c r="GDL136" s="311"/>
      <c r="GDM136" s="311"/>
      <c r="GDN136" s="311"/>
      <c r="GDO136" s="311"/>
      <c r="GDP136" s="311"/>
      <c r="GDQ136" s="311"/>
      <c r="GDR136" s="311"/>
      <c r="GDS136" s="311"/>
      <c r="GDT136" s="311"/>
      <c r="GDU136" s="311"/>
      <c r="GDV136" s="311"/>
      <c r="GDW136" s="311"/>
      <c r="GDX136" s="311"/>
      <c r="GDY136" s="311"/>
      <c r="GDZ136" s="311"/>
      <c r="GEA136" s="311"/>
      <c r="GEB136" s="311"/>
      <c r="GEC136" s="311"/>
      <c r="GED136" s="311"/>
      <c r="GEE136" s="311"/>
      <c r="GEF136" s="311"/>
      <c r="GEG136" s="311"/>
      <c r="GEH136" s="311"/>
      <c r="GEI136" s="311"/>
      <c r="GEJ136" s="311"/>
      <c r="GEK136" s="311"/>
      <c r="GEL136" s="311"/>
      <c r="GEM136" s="311"/>
      <c r="GEN136" s="311"/>
      <c r="GEO136" s="311"/>
      <c r="GEP136" s="311"/>
      <c r="GEQ136" s="311"/>
      <c r="GER136" s="311"/>
      <c r="GES136" s="311"/>
      <c r="GET136" s="311"/>
      <c r="GEU136" s="311"/>
      <c r="GEV136" s="311"/>
      <c r="GEW136" s="311"/>
      <c r="GEX136" s="311"/>
      <c r="GEY136" s="311"/>
      <c r="GEZ136" s="311"/>
      <c r="GFA136" s="311"/>
      <c r="GFB136" s="311"/>
      <c r="GFC136" s="311"/>
      <c r="GFD136" s="311"/>
      <c r="GFE136" s="311"/>
      <c r="GFF136" s="311"/>
      <c r="GFG136" s="311"/>
      <c r="GFH136" s="311"/>
      <c r="GFI136" s="311"/>
      <c r="GFJ136" s="311"/>
      <c r="GFK136" s="311"/>
      <c r="GFL136" s="311"/>
      <c r="GFM136" s="311"/>
      <c r="GFN136" s="311"/>
      <c r="GFO136" s="311"/>
      <c r="GFP136" s="311"/>
      <c r="GFQ136" s="311"/>
      <c r="GFR136" s="311"/>
      <c r="GFS136" s="311"/>
      <c r="GFT136" s="311"/>
      <c r="GFU136" s="311"/>
      <c r="GFV136" s="311"/>
      <c r="GFW136" s="311"/>
      <c r="GFX136" s="311"/>
      <c r="GFY136" s="311"/>
      <c r="GFZ136" s="311"/>
      <c r="GGA136" s="311"/>
      <c r="GGB136" s="311"/>
      <c r="GGC136" s="311"/>
      <c r="GGD136" s="311"/>
      <c r="GGE136" s="311"/>
      <c r="GGF136" s="311"/>
      <c r="GGG136" s="311"/>
      <c r="GGH136" s="311"/>
      <c r="GGI136" s="311"/>
      <c r="GGJ136" s="311"/>
      <c r="GGK136" s="311"/>
      <c r="GGL136" s="311"/>
      <c r="GGM136" s="311"/>
      <c r="GGN136" s="311"/>
      <c r="GGO136" s="311"/>
      <c r="GGP136" s="311"/>
      <c r="GGQ136" s="311"/>
      <c r="GGR136" s="311"/>
      <c r="GGS136" s="311"/>
      <c r="GGT136" s="311"/>
      <c r="GGU136" s="311"/>
      <c r="GGV136" s="311"/>
      <c r="GGW136" s="311"/>
      <c r="GGX136" s="311"/>
      <c r="GGY136" s="311"/>
      <c r="GGZ136" s="311"/>
      <c r="GHA136" s="311"/>
      <c r="GHB136" s="311"/>
      <c r="GHC136" s="311"/>
      <c r="GHD136" s="311"/>
      <c r="GHE136" s="311"/>
      <c r="GHF136" s="311"/>
      <c r="GHG136" s="311"/>
      <c r="GHH136" s="311"/>
      <c r="GHI136" s="311"/>
      <c r="GHJ136" s="311"/>
      <c r="GHK136" s="311"/>
      <c r="GHL136" s="311"/>
      <c r="GHM136" s="311"/>
      <c r="GHN136" s="311"/>
      <c r="GHO136" s="311"/>
      <c r="GHP136" s="311"/>
      <c r="GHQ136" s="311"/>
      <c r="GHR136" s="311"/>
      <c r="GHS136" s="311"/>
      <c r="GHT136" s="311"/>
      <c r="GHU136" s="311"/>
      <c r="GHV136" s="311"/>
      <c r="GHW136" s="311"/>
      <c r="GHX136" s="311"/>
      <c r="GHY136" s="311"/>
      <c r="GHZ136" s="311"/>
      <c r="GIA136" s="311"/>
      <c r="GIB136" s="311"/>
      <c r="GIC136" s="311"/>
      <c r="GID136" s="311"/>
      <c r="GIE136" s="311"/>
      <c r="GIF136" s="311"/>
      <c r="GIG136" s="311"/>
      <c r="GIH136" s="311"/>
      <c r="GII136" s="311"/>
      <c r="GIJ136" s="311"/>
      <c r="GIK136" s="311"/>
      <c r="GIL136" s="311"/>
      <c r="GIM136" s="311"/>
      <c r="GIN136" s="311"/>
      <c r="GIO136" s="311"/>
      <c r="GIP136" s="311"/>
      <c r="GIQ136" s="311"/>
      <c r="GIR136" s="311"/>
      <c r="GIS136" s="311"/>
      <c r="GIT136" s="311"/>
      <c r="GIU136" s="311"/>
      <c r="GIV136" s="311"/>
      <c r="GIW136" s="311"/>
      <c r="GIX136" s="311"/>
      <c r="GIY136" s="311"/>
      <c r="GIZ136" s="311"/>
      <c r="GJA136" s="311"/>
      <c r="GJB136" s="311"/>
      <c r="GJC136" s="311"/>
      <c r="GJD136" s="311"/>
      <c r="GJE136" s="311"/>
      <c r="GJF136" s="311"/>
      <c r="GJG136" s="311"/>
      <c r="GJH136" s="311"/>
      <c r="GJI136" s="311"/>
      <c r="GJJ136" s="311"/>
      <c r="GJK136" s="311"/>
      <c r="GJL136" s="311"/>
      <c r="GJM136" s="311"/>
      <c r="GJN136" s="311"/>
      <c r="GJO136" s="311"/>
      <c r="GJP136" s="311"/>
      <c r="GJQ136" s="311"/>
      <c r="GJR136" s="311"/>
      <c r="GJS136" s="311"/>
      <c r="GJT136" s="311"/>
      <c r="GJU136" s="311"/>
      <c r="GJV136" s="311"/>
      <c r="GJW136" s="311"/>
      <c r="GJX136" s="311"/>
      <c r="GJY136" s="311"/>
      <c r="GJZ136" s="311"/>
      <c r="GKA136" s="311"/>
      <c r="GKB136" s="311"/>
      <c r="GKC136" s="311"/>
      <c r="GKD136" s="311"/>
      <c r="GKE136" s="311"/>
      <c r="GKF136" s="311"/>
      <c r="GKG136" s="311"/>
      <c r="GKH136" s="311"/>
      <c r="GKI136" s="311"/>
      <c r="GKJ136" s="311"/>
      <c r="GKK136" s="311"/>
      <c r="GKL136" s="311"/>
      <c r="GKM136" s="311"/>
      <c r="GKN136" s="311"/>
      <c r="GKO136" s="311"/>
      <c r="GKP136" s="311"/>
      <c r="GKQ136" s="311"/>
      <c r="GKR136" s="311"/>
      <c r="GKS136" s="311"/>
      <c r="GKT136" s="311"/>
      <c r="GKU136" s="311"/>
      <c r="GKV136" s="311"/>
      <c r="GKW136" s="311"/>
      <c r="GKX136" s="311"/>
      <c r="GKY136" s="311"/>
      <c r="GKZ136" s="311"/>
      <c r="GLA136" s="311"/>
      <c r="GLB136" s="311"/>
      <c r="GLC136" s="311"/>
      <c r="GLD136" s="311"/>
      <c r="GLE136" s="311"/>
      <c r="GLF136" s="311"/>
      <c r="GLG136" s="311"/>
      <c r="GLH136" s="311"/>
      <c r="GLI136" s="311"/>
      <c r="GLJ136" s="311"/>
      <c r="GLK136" s="311"/>
      <c r="GLL136" s="311"/>
      <c r="GLM136" s="311"/>
      <c r="GLN136" s="311"/>
      <c r="GLO136" s="311"/>
      <c r="GLP136" s="311"/>
      <c r="GLQ136" s="311"/>
      <c r="GLR136" s="311"/>
      <c r="GLS136" s="311"/>
      <c r="GLT136" s="311"/>
      <c r="GLU136" s="311"/>
      <c r="GLV136" s="311"/>
      <c r="GLW136" s="311"/>
      <c r="GLX136" s="311"/>
      <c r="GLY136" s="311"/>
      <c r="GLZ136" s="311"/>
      <c r="GMA136" s="311"/>
      <c r="GMB136" s="311"/>
      <c r="GMC136" s="311"/>
      <c r="GMD136" s="311"/>
      <c r="GME136" s="311"/>
      <c r="GMF136" s="311"/>
      <c r="GMG136" s="311"/>
      <c r="GMH136" s="311"/>
      <c r="GMI136" s="311"/>
      <c r="GMJ136" s="311"/>
      <c r="GMK136" s="311"/>
      <c r="GML136" s="311"/>
      <c r="GMM136" s="311"/>
      <c r="GMN136" s="311"/>
      <c r="GMO136" s="311"/>
      <c r="GMP136" s="311"/>
      <c r="GMQ136" s="311"/>
      <c r="GMR136" s="311"/>
      <c r="GMS136" s="311"/>
      <c r="GMT136" s="311"/>
      <c r="GMU136" s="311"/>
      <c r="GMV136" s="311"/>
      <c r="GMW136" s="311"/>
      <c r="GMX136" s="311"/>
      <c r="GMY136" s="311"/>
      <c r="GMZ136" s="311"/>
      <c r="GNA136" s="311"/>
      <c r="GNB136" s="311"/>
      <c r="GNC136" s="311"/>
      <c r="GND136" s="311"/>
      <c r="GNE136" s="311"/>
      <c r="GNF136" s="311"/>
      <c r="GNG136" s="311"/>
      <c r="GNH136" s="311"/>
      <c r="GNI136" s="311"/>
      <c r="GNJ136" s="311"/>
      <c r="GNK136" s="311"/>
      <c r="GNL136" s="311"/>
      <c r="GNM136" s="311"/>
      <c r="GNN136" s="311"/>
      <c r="GNO136" s="311"/>
      <c r="GNP136" s="311"/>
      <c r="GNQ136" s="311"/>
      <c r="GNR136" s="311"/>
      <c r="GNS136" s="311"/>
      <c r="GNT136" s="311"/>
      <c r="GNU136" s="311"/>
      <c r="GNV136" s="311"/>
      <c r="GNW136" s="311"/>
      <c r="GNX136" s="311"/>
      <c r="GNY136" s="311"/>
      <c r="GNZ136" s="311"/>
      <c r="GOA136" s="311"/>
      <c r="GOB136" s="311"/>
      <c r="GOC136" s="311"/>
      <c r="GOD136" s="311"/>
      <c r="GOE136" s="311"/>
      <c r="GOF136" s="311"/>
      <c r="GOG136" s="311"/>
      <c r="GOH136" s="311"/>
      <c r="GOI136" s="311"/>
      <c r="GOJ136" s="311"/>
      <c r="GOK136" s="311"/>
      <c r="GOL136" s="311"/>
      <c r="GOM136" s="311"/>
      <c r="GON136" s="311"/>
      <c r="GOO136" s="311"/>
      <c r="GOP136" s="311"/>
      <c r="GOQ136" s="311"/>
      <c r="GOR136" s="311"/>
      <c r="GOS136" s="311"/>
      <c r="GOT136" s="311"/>
      <c r="GOU136" s="311"/>
      <c r="GOV136" s="311"/>
      <c r="GOW136" s="311"/>
      <c r="GOX136" s="311"/>
      <c r="GOY136" s="311"/>
      <c r="GOZ136" s="311"/>
      <c r="GPA136" s="311"/>
      <c r="GPB136" s="311"/>
      <c r="GPC136" s="311"/>
      <c r="GPD136" s="311"/>
      <c r="GPE136" s="311"/>
      <c r="GPF136" s="311"/>
      <c r="GPG136" s="311"/>
      <c r="GPH136" s="311"/>
      <c r="GPI136" s="311"/>
      <c r="GPJ136" s="311"/>
      <c r="GPK136" s="311"/>
      <c r="GPL136" s="311"/>
      <c r="GPM136" s="311"/>
      <c r="GPN136" s="311"/>
      <c r="GPO136" s="311"/>
      <c r="GPP136" s="311"/>
      <c r="GPQ136" s="311"/>
      <c r="GPR136" s="311"/>
      <c r="GPS136" s="311"/>
      <c r="GPT136" s="311"/>
      <c r="GPU136" s="311"/>
      <c r="GPV136" s="311"/>
      <c r="GPW136" s="311"/>
      <c r="GPX136" s="311"/>
      <c r="GPY136" s="311"/>
      <c r="GPZ136" s="311"/>
      <c r="GQA136" s="311"/>
      <c r="GQB136" s="311"/>
      <c r="GQC136" s="311"/>
      <c r="GQD136" s="311"/>
      <c r="GQE136" s="311"/>
      <c r="GQF136" s="311"/>
      <c r="GQG136" s="311"/>
      <c r="GQH136" s="311"/>
      <c r="GQI136" s="311"/>
      <c r="GQJ136" s="311"/>
      <c r="GQK136" s="311"/>
      <c r="GQL136" s="311"/>
      <c r="GQM136" s="311"/>
      <c r="GQN136" s="311"/>
      <c r="GQO136" s="311"/>
      <c r="GQP136" s="311"/>
      <c r="GQQ136" s="311"/>
      <c r="GQR136" s="311"/>
      <c r="GQS136" s="311"/>
      <c r="GQT136" s="311"/>
      <c r="GQU136" s="311"/>
      <c r="GQV136" s="311"/>
      <c r="GQW136" s="311"/>
      <c r="GQX136" s="311"/>
      <c r="GQY136" s="311"/>
      <c r="GQZ136" s="311"/>
      <c r="GRA136" s="311"/>
      <c r="GRB136" s="311"/>
      <c r="GRC136" s="311"/>
      <c r="GRD136" s="311"/>
      <c r="GRE136" s="311"/>
      <c r="GRF136" s="311"/>
      <c r="GRG136" s="311"/>
      <c r="GRH136" s="311"/>
      <c r="GRI136" s="311"/>
      <c r="GRJ136" s="311"/>
      <c r="GRK136" s="311"/>
      <c r="GRL136" s="311"/>
      <c r="GRM136" s="311"/>
      <c r="GRN136" s="311"/>
      <c r="GRO136" s="311"/>
      <c r="GRP136" s="311"/>
      <c r="GRQ136" s="311"/>
      <c r="GRR136" s="311"/>
      <c r="GRS136" s="311"/>
      <c r="GRT136" s="311"/>
      <c r="GRU136" s="311"/>
      <c r="GRV136" s="311"/>
      <c r="GRW136" s="311"/>
      <c r="GRX136" s="311"/>
      <c r="GRY136" s="311"/>
      <c r="GRZ136" s="311"/>
      <c r="GSA136" s="311"/>
      <c r="GSB136" s="311"/>
      <c r="GSC136" s="311"/>
      <c r="GSD136" s="311"/>
      <c r="GSE136" s="311"/>
      <c r="GSF136" s="311"/>
      <c r="GSG136" s="311"/>
      <c r="GSH136" s="311"/>
      <c r="GSI136" s="311"/>
      <c r="GSJ136" s="311"/>
      <c r="GSK136" s="311"/>
      <c r="GSL136" s="311"/>
      <c r="GSM136" s="311"/>
      <c r="GSN136" s="311"/>
      <c r="GSO136" s="311"/>
      <c r="GSP136" s="311"/>
      <c r="GSQ136" s="311"/>
      <c r="GSR136" s="311"/>
      <c r="GSS136" s="311"/>
      <c r="GST136" s="311"/>
      <c r="GSU136" s="311"/>
      <c r="GSV136" s="311"/>
      <c r="GSW136" s="311"/>
      <c r="GSX136" s="311"/>
      <c r="GSY136" s="311"/>
      <c r="GSZ136" s="311"/>
      <c r="GTA136" s="311"/>
      <c r="GTB136" s="311"/>
      <c r="GTC136" s="311"/>
      <c r="GTD136" s="311"/>
      <c r="GTE136" s="311"/>
      <c r="GTF136" s="311"/>
      <c r="GTG136" s="311"/>
      <c r="GTH136" s="311"/>
      <c r="GTI136" s="311"/>
      <c r="GTJ136" s="311"/>
      <c r="GTK136" s="311"/>
      <c r="GTL136" s="311"/>
      <c r="GTM136" s="311"/>
      <c r="GTN136" s="311"/>
      <c r="GTO136" s="311"/>
      <c r="GTP136" s="311"/>
      <c r="GTQ136" s="311"/>
      <c r="GTR136" s="311"/>
      <c r="GTS136" s="311"/>
      <c r="GTT136" s="311"/>
      <c r="GTU136" s="311"/>
      <c r="GTV136" s="311"/>
      <c r="GTW136" s="311"/>
      <c r="GTX136" s="311"/>
      <c r="GTY136" s="311"/>
      <c r="GTZ136" s="311"/>
      <c r="GUA136" s="311"/>
      <c r="GUB136" s="311"/>
      <c r="GUC136" s="311"/>
      <c r="GUD136" s="311"/>
      <c r="GUE136" s="311"/>
      <c r="GUF136" s="311"/>
      <c r="GUG136" s="311"/>
      <c r="GUH136" s="311"/>
      <c r="GUI136" s="311"/>
      <c r="GUJ136" s="311"/>
      <c r="GUK136" s="311"/>
      <c r="GUL136" s="311"/>
      <c r="GUM136" s="311"/>
      <c r="GUN136" s="311"/>
      <c r="GUO136" s="311"/>
      <c r="GUP136" s="311"/>
      <c r="GUQ136" s="311"/>
      <c r="GUR136" s="311"/>
      <c r="GUS136" s="311"/>
      <c r="GUT136" s="311"/>
      <c r="GUU136" s="311"/>
      <c r="GUV136" s="311"/>
      <c r="GUW136" s="311"/>
      <c r="GUX136" s="311"/>
      <c r="GUY136" s="311"/>
      <c r="GUZ136" s="311"/>
      <c r="GVA136" s="311"/>
      <c r="GVB136" s="311"/>
      <c r="GVC136" s="311"/>
      <c r="GVD136" s="311"/>
      <c r="GVE136" s="311"/>
      <c r="GVF136" s="311"/>
      <c r="GVG136" s="311"/>
      <c r="GVH136" s="311"/>
      <c r="GVI136" s="311"/>
      <c r="GVJ136" s="311"/>
      <c r="GVK136" s="311"/>
      <c r="GVL136" s="311"/>
      <c r="GVM136" s="311"/>
      <c r="GVN136" s="311"/>
      <c r="GVO136" s="311"/>
      <c r="GVP136" s="311"/>
      <c r="GVQ136" s="311"/>
      <c r="GVR136" s="311"/>
      <c r="GVS136" s="311"/>
      <c r="GVT136" s="311"/>
      <c r="GVU136" s="311"/>
      <c r="GVV136" s="311"/>
      <c r="GVW136" s="311"/>
      <c r="GVX136" s="311"/>
      <c r="GVY136" s="311"/>
      <c r="GVZ136" s="311"/>
      <c r="GWA136" s="311"/>
      <c r="GWB136" s="311"/>
      <c r="GWC136" s="311"/>
      <c r="GWD136" s="311"/>
      <c r="GWE136" s="311"/>
      <c r="GWF136" s="311"/>
      <c r="GWG136" s="311"/>
      <c r="GWH136" s="311"/>
      <c r="GWI136" s="311"/>
      <c r="GWJ136" s="311"/>
      <c r="GWK136" s="311"/>
      <c r="GWL136" s="311"/>
      <c r="GWM136" s="311"/>
      <c r="GWN136" s="311"/>
      <c r="GWO136" s="311"/>
      <c r="GWP136" s="311"/>
      <c r="GWQ136" s="311"/>
      <c r="GWR136" s="311"/>
      <c r="GWS136" s="311"/>
      <c r="GWT136" s="311"/>
      <c r="GWU136" s="311"/>
      <c r="GWV136" s="311"/>
      <c r="GWW136" s="311"/>
      <c r="GWX136" s="311"/>
      <c r="GWY136" s="311"/>
      <c r="GWZ136" s="311"/>
      <c r="GXA136" s="311"/>
      <c r="GXB136" s="311"/>
      <c r="GXC136" s="311"/>
      <c r="GXD136" s="311"/>
      <c r="GXE136" s="311"/>
      <c r="GXF136" s="311"/>
      <c r="GXG136" s="311"/>
      <c r="GXH136" s="311"/>
      <c r="GXI136" s="311"/>
      <c r="GXJ136" s="311"/>
      <c r="GXK136" s="311"/>
      <c r="GXL136" s="311"/>
      <c r="GXM136" s="311"/>
      <c r="GXN136" s="311"/>
      <c r="GXO136" s="311"/>
      <c r="GXP136" s="311"/>
      <c r="GXQ136" s="311"/>
      <c r="GXR136" s="311"/>
      <c r="GXS136" s="311"/>
      <c r="GXT136" s="311"/>
      <c r="GXU136" s="311"/>
      <c r="GXV136" s="311"/>
      <c r="GXW136" s="311"/>
      <c r="GXX136" s="311"/>
      <c r="GXY136" s="311"/>
      <c r="GXZ136" s="311"/>
      <c r="GYA136" s="311"/>
      <c r="GYB136" s="311"/>
      <c r="GYC136" s="311"/>
      <c r="GYD136" s="311"/>
      <c r="GYE136" s="311"/>
      <c r="GYF136" s="311"/>
      <c r="GYG136" s="311"/>
      <c r="GYH136" s="311"/>
      <c r="GYI136" s="311"/>
      <c r="GYJ136" s="311"/>
      <c r="GYK136" s="311"/>
      <c r="GYL136" s="311"/>
      <c r="GYM136" s="311"/>
      <c r="GYN136" s="311"/>
      <c r="GYO136" s="311"/>
      <c r="GYP136" s="311"/>
      <c r="GYQ136" s="311"/>
      <c r="GYR136" s="311"/>
      <c r="GYS136" s="311"/>
      <c r="GYT136" s="311"/>
      <c r="GYU136" s="311"/>
      <c r="GYV136" s="311"/>
      <c r="GYW136" s="311"/>
      <c r="GYX136" s="311"/>
      <c r="GYY136" s="311"/>
      <c r="GYZ136" s="311"/>
      <c r="GZA136" s="311"/>
      <c r="GZB136" s="311"/>
      <c r="GZC136" s="311"/>
      <c r="GZD136" s="311"/>
      <c r="GZE136" s="311"/>
      <c r="GZF136" s="311"/>
      <c r="GZG136" s="311"/>
      <c r="GZH136" s="311"/>
      <c r="GZI136" s="311"/>
      <c r="GZJ136" s="311"/>
      <c r="GZK136" s="311"/>
      <c r="GZL136" s="311"/>
      <c r="GZM136" s="311"/>
      <c r="GZN136" s="311"/>
      <c r="GZO136" s="311"/>
      <c r="GZP136" s="311"/>
      <c r="GZQ136" s="311"/>
      <c r="GZR136" s="311"/>
      <c r="GZS136" s="311"/>
      <c r="GZT136" s="311"/>
      <c r="GZU136" s="311"/>
      <c r="GZV136" s="311"/>
      <c r="GZW136" s="311"/>
      <c r="GZX136" s="311"/>
      <c r="GZY136" s="311"/>
      <c r="GZZ136" s="311"/>
      <c r="HAA136" s="311"/>
      <c r="HAB136" s="311"/>
      <c r="HAC136" s="311"/>
      <c r="HAD136" s="311"/>
      <c r="HAE136" s="311"/>
      <c r="HAF136" s="311"/>
      <c r="HAG136" s="311"/>
      <c r="HAH136" s="311"/>
      <c r="HAI136" s="311"/>
      <c r="HAJ136" s="311"/>
      <c r="HAK136" s="311"/>
      <c r="HAL136" s="311"/>
      <c r="HAM136" s="311"/>
      <c r="HAN136" s="311"/>
      <c r="HAO136" s="311"/>
      <c r="HAP136" s="311"/>
      <c r="HAQ136" s="311"/>
      <c r="HAR136" s="311"/>
      <c r="HAS136" s="311"/>
      <c r="HAT136" s="311"/>
      <c r="HAU136" s="311"/>
      <c r="HAV136" s="311"/>
      <c r="HAW136" s="311"/>
      <c r="HAX136" s="311"/>
      <c r="HAY136" s="311"/>
      <c r="HAZ136" s="311"/>
      <c r="HBA136" s="311"/>
      <c r="HBB136" s="311"/>
      <c r="HBC136" s="311"/>
      <c r="HBD136" s="311"/>
      <c r="HBE136" s="311"/>
      <c r="HBF136" s="311"/>
      <c r="HBG136" s="311"/>
      <c r="HBH136" s="311"/>
      <c r="HBI136" s="311"/>
      <c r="HBJ136" s="311"/>
      <c r="HBK136" s="311"/>
      <c r="HBL136" s="311"/>
      <c r="HBM136" s="311"/>
      <c r="HBN136" s="311"/>
      <c r="HBO136" s="311"/>
      <c r="HBP136" s="311"/>
      <c r="HBQ136" s="311"/>
      <c r="HBR136" s="311"/>
      <c r="HBS136" s="311"/>
      <c r="HBT136" s="311"/>
      <c r="HBU136" s="311"/>
      <c r="HBV136" s="311"/>
      <c r="HBW136" s="311"/>
      <c r="HBX136" s="311"/>
      <c r="HBY136" s="311"/>
      <c r="HBZ136" s="311"/>
      <c r="HCA136" s="311"/>
      <c r="HCB136" s="311"/>
      <c r="HCC136" s="311"/>
      <c r="HCD136" s="311"/>
      <c r="HCE136" s="311"/>
      <c r="HCF136" s="311"/>
      <c r="HCG136" s="311"/>
      <c r="HCH136" s="311"/>
      <c r="HCI136" s="311"/>
      <c r="HCJ136" s="311"/>
      <c r="HCK136" s="311"/>
      <c r="HCL136" s="311"/>
      <c r="HCM136" s="311"/>
      <c r="HCN136" s="311"/>
      <c r="HCO136" s="311"/>
      <c r="HCP136" s="311"/>
      <c r="HCQ136" s="311"/>
      <c r="HCR136" s="311"/>
      <c r="HCS136" s="311"/>
      <c r="HCT136" s="311"/>
      <c r="HCU136" s="311"/>
      <c r="HCV136" s="311"/>
      <c r="HCW136" s="311"/>
      <c r="HCX136" s="311"/>
      <c r="HCY136" s="311"/>
      <c r="HCZ136" s="311"/>
      <c r="HDA136" s="311"/>
      <c r="HDB136" s="311"/>
      <c r="HDC136" s="311"/>
      <c r="HDD136" s="311"/>
      <c r="HDE136" s="311"/>
      <c r="HDF136" s="311"/>
      <c r="HDG136" s="311"/>
      <c r="HDH136" s="311"/>
      <c r="HDI136" s="311"/>
      <c r="HDJ136" s="311"/>
      <c r="HDK136" s="311"/>
      <c r="HDL136" s="311"/>
      <c r="HDM136" s="311"/>
      <c r="HDN136" s="311"/>
      <c r="HDO136" s="311"/>
      <c r="HDP136" s="311"/>
      <c r="HDQ136" s="311"/>
      <c r="HDR136" s="311"/>
      <c r="HDS136" s="311"/>
      <c r="HDT136" s="311"/>
      <c r="HDU136" s="311"/>
      <c r="HDV136" s="311"/>
      <c r="HDW136" s="311"/>
      <c r="HDX136" s="311"/>
      <c r="HDY136" s="311"/>
      <c r="HDZ136" s="311"/>
      <c r="HEA136" s="311"/>
      <c r="HEB136" s="311"/>
      <c r="HEC136" s="311"/>
      <c r="HED136" s="311"/>
      <c r="HEE136" s="311"/>
      <c r="HEF136" s="311"/>
      <c r="HEG136" s="311"/>
      <c r="HEH136" s="311"/>
      <c r="HEI136" s="311"/>
      <c r="HEJ136" s="311"/>
      <c r="HEK136" s="311"/>
      <c r="HEL136" s="311"/>
      <c r="HEM136" s="311"/>
      <c r="HEN136" s="311"/>
      <c r="HEO136" s="311"/>
      <c r="HEP136" s="311"/>
      <c r="HEQ136" s="311"/>
      <c r="HER136" s="311"/>
      <c r="HES136" s="311"/>
      <c r="HET136" s="311"/>
      <c r="HEU136" s="311"/>
      <c r="HEV136" s="311"/>
      <c r="HEW136" s="311"/>
      <c r="HEX136" s="311"/>
      <c r="HEY136" s="311"/>
      <c r="HEZ136" s="311"/>
      <c r="HFA136" s="311"/>
      <c r="HFB136" s="311"/>
      <c r="HFC136" s="311"/>
      <c r="HFD136" s="311"/>
      <c r="HFE136" s="311"/>
      <c r="HFF136" s="311"/>
      <c r="HFG136" s="311"/>
      <c r="HFH136" s="311"/>
      <c r="HFI136" s="311"/>
      <c r="HFJ136" s="311"/>
      <c r="HFK136" s="311"/>
      <c r="HFL136" s="311"/>
      <c r="HFM136" s="311"/>
      <c r="HFN136" s="311"/>
      <c r="HFO136" s="311"/>
      <c r="HFP136" s="311"/>
      <c r="HFQ136" s="311"/>
      <c r="HFR136" s="311"/>
      <c r="HFS136" s="311"/>
      <c r="HFT136" s="311"/>
      <c r="HFU136" s="311"/>
      <c r="HFV136" s="311"/>
      <c r="HFW136" s="311"/>
      <c r="HFX136" s="311"/>
      <c r="HFY136" s="311"/>
      <c r="HFZ136" s="311"/>
      <c r="HGA136" s="311"/>
      <c r="HGB136" s="311"/>
      <c r="HGC136" s="311"/>
      <c r="HGD136" s="311"/>
      <c r="HGE136" s="311"/>
      <c r="HGF136" s="311"/>
      <c r="HGG136" s="311"/>
      <c r="HGH136" s="311"/>
      <c r="HGI136" s="311"/>
      <c r="HGJ136" s="311"/>
      <c r="HGK136" s="311"/>
      <c r="HGL136" s="311"/>
      <c r="HGM136" s="311"/>
      <c r="HGN136" s="311"/>
      <c r="HGO136" s="311"/>
      <c r="HGP136" s="311"/>
      <c r="HGQ136" s="311"/>
      <c r="HGR136" s="311"/>
      <c r="HGS136" s="311"/>
      <c r="HGT136" s="311"/>
      <c r="HGU136" s="311"/>
      <c r="HGV136" s="311"/>
      <c r="HGW136" s="311"/>
      <c r="HGX136" s="311"/>
      <c r="HGY136" s="311"/>
      <c r="HGZ136" s="311"/>
      <c r="HHA136" s="311"/>
      <c r="HHB136" s="311"/>
      <c r="HHC136" s="311"/>
      <c r="HHD136" s="311"/>
      <c r="HHE136" s="311"/>
      <c r="HHF136" s="311"/>
      <c r="HHG136" s="311"/>
      <c r="HHH136" s="311"/>
      <c r="HHI136" s="311"/>
      <c r="HHJ136" s="311"/>
      <c r="HHK136" s="311"/>
      <c r="HHL136" s="311"/>
      <c r="HHM136" s="311"/>
      <c r="HHN136" s="311"/>
      <c r="HHO136" s="311"/>
      <c r="HHP136" s="311"/>
      <c r="HHQ136" s="311"/>
      <c r="HHR136" s="311"/>
      <c r="HHS136" s="311"/>
      <c r="HHT136" s="311"/>
      <c r="HHU136" s="311"/>
      <c r="HHV136" s="311"/>
      <c r="HHW136" s="311"/>
      <c r="HHX136" s="311"/>
      <c r="HHY136" s="311"/>
      <c r="HHZ136" s="311"/>
      <c r="HIA136" s="311"/>
      <c r="HIB136" s="311"/>
      <c r="HIC136" s="311"/>
      <c r="HID136" s="311"/>
      <c r="HIE136" s="311"/>
      <c r="HIF136" s="311"/>
      <c r="HIG136" s="311"/>
      <c r="HIH136" s="311"/>
      <c r="HII136" s="311"/>
      <c r="HIJ136" s="311"/>
      <c r="HIK136" s="311"/>
      <c r="HIL136" s="311"/>
      <c r="HIM136" s="311"/>
      <c r="HIN136" s="311"/>
      <c r="HIO136" s="311"/>
      <c r="HIP136" s="311"/>
      <c r="HIQ136" s="311"/>
      <c r="HIR136" s="311"/>
      <c r="HIS136" s="311"/>
      <c r="HIT136" s="311"/>
      <c r="HIU136" s="311"/>
      <c r="HIV136" s="311"/>
      <c r="HIW136" s="311"/>
      <c r="HIX136" s="311"/>
      <c r="HIY136" s="311"/>
      <c r="HIZ136" s="311"/>
      <c r="HJA136" s="311"/>
      <c r="HJB136" s="311"/>
      <c r="HJC136" s="311"/>
      <c r="HJD136" s="311"/>
      <c r="HJE136" s="311"/>
      <c r="HJF136" s="311"/>
      <c r="HJG136" s="311"/>
      <c r="HJH136" s="311"/>
      <c r="HJI136" s="311"/>
      <c r="HJJ136" s="311"/>
      <c r="HJK136" s="311"/>
      <c r="HJL136" s="311"/>
      <c r="HJM136" s="311"/>
      <c r="HJN136" s="311"/>
      <c r="HJO136" s="311"/>
      <c r="HJP136" s="311"/>
      <c r="HJQ136" s="311"/>
      <c r="HJR136" s="311"/>
      <c r="HJS136" s="311"/>
      <c r="HJT136" s="311"/>
      <c r="HJU136" s="311"/>
      <c r="HJV136" s="311"/>
      <c r="HJW136" s="311"/>
      <c r="HJX136" s="311"/>
      <c r="HJY136" s="311"/>
      <c r="HJZ136" s="311"/>
      <c r="HKA136" s="311"/>
      <c r="HKB136" s="311"/>
      <c r="HKC136" s="311"/>
      <c r="HKD136" s="311"/>
      <c r="HKE136" s="311"/>
      <c r="HKF136" s="311"/>
      <c r="HKG136" s="311"/>
      <c r="HKH136" s="311"/>
      <c r="HKI136" s="311"/>
      <c r="HKJ136" s="311"/>
      <c r="HKK136" s="311"/>
      <c r="HKL136" s="311"/>
      <c r="HKM136" s="311"/>
      <c r="HKN136" s="311"/>
      <c r="HKO136" s="311"/>
      <c r="HKP136" s="311"/>
      <c r="HKQ136" s="311"/>
      <c r="HKR136" s="311"/>
      <c r="HKS136" s="311"/>
      <c r="HKT136" s="311"/>
      <c r="HKU136" s="311"/>
      <c r="HKV136" s="311"/>
      <c r="HKW136" s="311"/>
      <c r="HKX136" s="311"/>
      <c r="HKY136" s="311"/>
      <c r="HKZ136" s="311"/>
      <c r="HLA136" s="311"/>
      <c r="HLB136" s="311"/>
      <c r="HLC136" s="311"/>
      <c r="HLD136" s="311"/>
      <c r="HLE136" s="311"/>
      <c r="HLF136" s="311"/>
      <c r="HLG136" s="311"/>
      <c r="HLH136" s="311"/>
      <c r="HLI136" s="311"/>
      <c r="HLJ136" s="311"/>
      <c r="HLK136" s="311"/>
      <c r="HLL136" s="311"/>
      <c r="HLM136" s="311"/>
      <c r="HLN136" s="311"/>
      <c r="HLO136" s="311"/>
      <c r="HLP136" s="311"/>
      <c r="HLQ136" s="311"/>
      <c r="HLR136" s="311"/>
      <c r="HLS136" s="311"/>
      <c r="HLT136" s="311"/>
      <c r="HLU136" s="311"/>
      <c r="HLV136" s="311"/>
      <c r="HLW136" s="311"/>
      <c r="HLX136" s="311"/>
      <c r="HLY136" s="311"/>
      <c r="HLZ136" s="311"/>
      <c r="HMA136" s="311"/>
      <c r="HMB136" s="311"/>
      <c r="HMC136" s="311"/>
      <c r="HMD136" s="311"/>
      <c r="HME136" s="311"/>
      <c r="HMF136" s="311"/>
      <c r="HMG136" s="311"/>
      <c r="HMH136" s="311"/>
      <c r="HMI136" s="311"/>
      <c r="HMJ136" s="311"/>
      <c r="HMK136" s="311"/>
      <c r="HML136" s="311"/>
      <c r="HMM136" s="311"/>
      <c r="HMN136" s="311"/>
      <c r="HMO136" s="311"/>
      <c r="HMP136" s="311"/>
      <c r="HMQ136" s="311"/>
      <c r="HMR136" s="311"/>
      <c r="HMS136" s="311"/>
      <c r="HMT136" s="311"/>
      <c r="HMU136" s="311"/>
      <c r="HMV136" s="311"/>
      <c r="HMW136" s="311"/>
      <c r="HMX136" s="311"/>
      <c r="HMY136" s="311"/>
      <c r="HMZ136" s="311"/>
      <c r="HNA136" s="311"/>
      <c r="HNB136" s="311"/>
      <c r="HNC136" s="311"/>
      <c r="HND136" s="311"/>
      <c r="HNE136" s="311"/>
      <c r="HNF136" s="311"/>
      <c r="HNG136" s="311"/>
      <c r="HNH136" s="311"/>
      <c r="HNI136" s="311"/>
      <c r="HNJ136" s="311"/>
      <c r="HNK136" s="311"/>
      <c r="HNL136" s="311"/>
      <c r="HNM136" s="311"/>
      <c r="HNN136" s="311"/>
      <c r="HNO136" s="311"/>
      <c r="HNP136" s="311"/>
      <c r="HNQ136" s="311"/>
      <c r="HNR136" s="311"/>
      <c r="HNS136" s="311"/>
      <c r="HNT136" s="311"/>
      <c r="HNU136" s="311"/>
      <c r="HNV136" s="311"/>
      <c r="HNW136" s="311"/>
      <c r="HNX136" s="311"/>
      <c r="HNY136" s="311"/>
      <c r="HNZ136" s="311"/>
      <c r="HOA136" s="311"/>
      <c r="HOB136" s="311"/>
      <c r="HOC136" s="311"/>
      <c r="HOD136" s="311"/>
      <c r="HOE136" s="311"/>
      <c r="HOF136" s="311"/>
      <c r="HOG136" s="311"/>
      <c r="HOH136" s="311"/>
      <c r="HOI136" s="311"/>
      <c r="HOJ136" s="311"/>
      <c r="HOK136" s="311"/>
      <c r="HOL136" s="311"/>
      <c r="HOM136" s="311"/>
      <c r="HON136" s="311"/>
      <c r="HOO136" s="311"/>
      <c r="HOP136" s="311"/>
      <c r="HOQ136" s="311"/>
      <c r="HOR136" s="311"/>
      <c r="HOS136" s="311"/>
      <c r="HOT136" s="311"/>
      <c r="HOU136" s="311"/>
      <c r="HOV136" s="311"/>
      <c r="HOW136" s="311"/>
      <c r="HOX136" s="311"/>
      <c r="HOY136" s="311"/>
      <c r="HOZ136" s="311"/>
      <c r="HPA136" s="311"/>
      <c r="HPB136" s="311"/>
      <c r="HPC136" s="311"/>
      <c r="HPD136" s="311"/>
      <c r="HPE136" s="311"/>
      <c r="HPF136" s="311"/>
      <c r="HPG136" s="311"/>
      <c r="HPH136" s="311"/>
      <c r="HPI136" s="311"/>
      <c r="HPJ136" s="311"/>
      <c r="HPK136" s="311"/>
      <c r="HPL136" s="311"/>
      <c r="HPM136" s="311"/>
      <c r="HPN136" s="311"/>
      <c r="HPO136" s="311"/>
      <c r="HPP136" s="311"/>
      <c r="HPQ136" s="311"/>
      <c r="HPR136" s="311"/>
      <c r="HPS136" s="311"/>
      <c r="HPT136" s="311"/>
      <c r="HPU136" s="311"/>
      <c r="HPV136" s="311"/>
      <c r="HPW136" s="311"/>
      <c r="HPX136" s="311"/>
      <c r="HPY136" s="311"/>
      <c r="HPZ136" s="311"/>
      <c r="HQA136" s="311"/>
      <c r="HQB136" s="311"/>
      <c r="HQC136" s="311"/>
      <c r="HQD136" s="311"/>
      <c r="HQE136" s="311"/>
      <c r="HQF136" s="311"/>
      <c r="HQG136" s="311"/>
      <c r="HQH136" s="311"/>
      <c r="HQI136" s="311"/>
      <c r="HQJ136" s="311"/>
      <c r="HQK136" s="311"/>
      <c r="HQL136" s="311"/>
      <c r="HQM136" s="311"/>
      <c r="HQN136" s="311"/>
      <c r="HQO136" s="311"/>
      <c r="HQP136" s="311"/>
      <c r="HQQ136" s="311"/>
      <c r="HQR136" s="311"/>
      <c r="HQS136" s="311"/>
      <c r="HQT136" s="311"/>
      <c r="HQU136" s="311"/>
      <c r="HQV136" s="311"/>
      <c r="HQW136" s="311"/>
      <c r="HQX136" s="311"/>
      <c r="HQY136" s="311"/>
      <c r="HQZ136" s="311"/>
      <c r="HRA136" s="311"/>
      <c r="HRB136" s="311"/>
      <c r="HRC136" s="311"/>
      <c r="HRD136" s="311"/>
      <c r="HRE136" s="311"/>
      <c r="HRF136" s="311"/>
      <c r="HRG136" s="311"/>
      <c r="HRH136" s="311"/>
      <c r="HRI136" s="311"/>
      <c r="HRJ136" s="311"/>
      <c r="HRK136" s="311"/>
      <c r="HRL136" s="311"/>
      <c r="HRM136" s="311"/>
      <c r="HRN136" s="311"/>
      <c r="HRO136" s="311"/>
      <c r="HRP136" s="311"/>
      <c r="HRQ136" s="311"/>
      <c r="HRR136" s="311"/>
      <c r="HRS136" s="311"/>
      <c r="HRT136" s="311"/>
      <c r="HRU136" s="311"/>
      <c r="HRV136" s="311"/>
      <c r="HRW136" s="311"/>
      <c r="HRX136" s="311"/>
      <c r="HRY136" s="311"/>
      <c r="HRZ136" s="311"/>
      <c r="HSA136" s="311"/>
      <c r="HSB136" s="311"/>
      <c r="HSC136" s="311"/>
      <c r="HSD136" s="311"/>
      <c r="HSE136" s="311"/>
      <c r="HSF136" s="311"/>
      <c r="HSG136" s="311"/>
      <c r="HSH136" s="311"/>
      <c r="HSI136" s="311"/>
      <c r="HSJ136" s="311"/>
      <c r="HSK136" s="311"/>
      <c r="HSL136" s="311"/>
      <c r="HSM136" s="311"/>
      <c r="HSN136" s="311"/>
      <c r="HSO136" s="311"/>
      <c r="HSP136" s="311"/>
      <c r="HSQ136" s="311"/>
      <c r="HSR136" s="311"/>
      <c r="HSS136" s="311"/>
      <c r="HST136" s="311"/>
      <c r="HSU136" s="311"/>
      <c r="HSV136" s="311"/>
      <c r="HSW136" s="311"/>
      <c r="HSX136" s="311"/>
      <c r="HSY136" s="311"/>
      <c r="HSZ136" s="311"/>
      <c r="HTA136" s="311"/>
      <c r="HTB136" s="311"/>
      <c r="HTC136" s="311"/>
      <c r="HTD136" s="311"/>
      <c r="HTE136" s="311"/>
      <c r="HTF136" s="311"/>
      <c r="HTG136" s="311"/>
      <c r="HTH136" s="311"/>
      <c r="HTI136" s="311"/>
      <c r="HTJ136" s="311"/>
      <c r="HTK136" s="311"/>
      <c r="HTL136" s="311"/>
      <c r="HTM136" s="311"/>
      <c r="HTN136" s="311"/>
      <c r="HTO136" s="311"/>
      <c r="HTP136" s="311"/>
      <c r="HTQ136" s="311"/>
      <c r="HTR136" s="311"/>
      <c r="HTS136" s="311"/>
      <c r="HTT136" s="311"/>
      <c r="HTU136" s="311"/>
      <c r="HTV136" s="311"/>
      <c r="HTW136" s="311"/>
      <c r="HTX136" s="311"/>
      <c r="HTY136" s="311"/>
      <c r="HTZ136" s="311"/>
      <c r="HUA136" s="311"/>
      <c r="HUB136" s="311"/>
      <c r="HUC136" s="311"/>
      <c r="HUD136" s="311"/>
      <c r="HUE136" s="311"/>
      <c r="HUF136" s="311"/>
      <c r="HUG136" s="311"/>
      <c r="HUH136" s="311"/>
      <c r="HUI136" s="311"/>
      <c r="HUJ136" s="311"/>
      <c r="HUK136" s="311"/>
      <c r="HUL136" s="311"/>
      <c r="HUM136" s="311"/>
      <c r="HUN136" s="311"/>
      <c r="HUO136" s="311"/>
      <c r="HUP136" s="311"/>
      <c r="HUQ136" s="311"/>
      <c r="HUR136" s="311"/>
      <c r="HUS136" s="311"/>
      <c r="HUT136" s="311"/>
      <c r="HUU136" s="311"/>
      <c r="HUV136" s="311"/>
      <c r="HUW136" s="311"/>
      <c r="HUX136" s="311"/>
      <c r="HUY136" s="311"/>
      <c r="HUZ136" s="311"/>
      <c r="HVA136" s="311"/>
      <c r="HVB136" s="311"/>
      <c r="HVC136" s="311"/>
      <c r="HVD136" s="311"/>
      <c r="HVE136" s="311"/>
      <c r="HVF136" s="311"/>
      <c r="HVG136" s="311"/>
      <c r="HVH136" s="311"/>
      <c r="HVI136" s="311"/>
      <c r="HVJ136" s="311"/>
      <c r="HVK136" s="311"/>
      <c r="HVL136" s="311"/>
      <c r="HVM136" s="311"/>
      <c r="HVN136" s="311"/>
      <c r="HVO136" s="311"/>
      <c r="HVP136" s="311"/>
      <c r="HVQ136" s="311"/>
      <c r="HVR136" s="311"/>
      <c r="HVS136" s="311"/>
      <c r="HVT136" s="311"/>
      <c r="HVU136" s="311"/>
      <c r="HVV136" s="311"/>
      <c r="HVW136" s="311"/>
      <c r="HVX136" s="311"/>
      <c r="HVY136" s="311"/>
      <c r="HVZ136" s="311"/>
      <c r="HWA136" s="311"/>
      <c r="HWB136" s="311"/>
      <c r="HWC136" s="311"/>
      <c r="HWD136" s="311"/>
      <c r="HWE136" s="311"/>
      <c r="HWF136" s="311"/>
      <c r="HWG136" s="311"/>
      <c r="HWH136" s="311"/>
      <c r="HWI136" s="311"/>
      <c r="HWJ136" s="311"/>
      <c r="HWK136" s="311"/>
      <c r="HWL136" s="311"/>
      <c r="HWM136" s="311"/>
      <c r="HWN136" s="311"/>
      <c r="HWO136" s="311"/>
      <c r="HWP136" s="311"/>
      <c r="HWQ136" s="311"/>
      <c r="HWR136" s="311"/>
      <c r="HWS136" s="311"/>
      <c r="HWT136" s="311"/>
      <c r="HWU136" s="311"/>
      <c r="HWV136" s="311"/>
      <c r="HWW136" s="311"/>
      <c r="HWX136" s="311"/>
      <c r="HWY136" s="311"/>
      <c r="HWZ136" s="311"/>
      <c r="HXA136" s="311"/>
      <c r="HXB136" s="311"/>
      <c r="HXC136" s="311"/>
      <c r="HXD136" s="311"/>
      <c r="HXE136" s="311"/>
      <c r="HXF136" s="311"/>
      <c r="HXG136" s="311"/>
      <c r="HXH136" s="311"/>
      <c r="HXI136" s="311"/>
      <c r="HXJ136" s="311"/>
      <c r="HXK136" s="311"/>
      <c r="HXL136" s="311"/>
      <c r="HXM136" s="311"/>
      <c r="HXN136" s="311"/>
      <c r="HXO136" s="311"/>
      <c r="HXP136" s="311"/>
      <c r="HXQ136" s="311"/>
      <c r="HXR136" s="311"/>
      <c r="HXS136" s="311"/>
      <c r="HXT136" s="311"/>
      <c r="HXU136" s="311"/>
      <c r="HXV136" s="311"/>
      <c r="HXW136" s="311"/>
      <c r="HXX136" s="311"/>
      <c r="HXY136" s="311"/>
      <c r="HXZ136" s="311"/>
      <c r="HYA136" s="311"/>
      <c r="HYB136" s="311"/>
      <c r="HYC136" s="311"/>
      <c r="HYD136" s="311"/>
      <c r="HYE136" s="311"/>
      <c r="HYF136" s="311"/>
      <c r="HYG136" s="311"/>
      <c r="HYH136" s="311"/>
      <c r="HYI136" s="311"/>
      <c r="HYJ136" s="311"/>
      <c r="HYK136" s="311"/>
      <c r="HYL136" s="311"/>
      <c r="HYM136" s="311"/>
      <c r="HYN136" s="311"/>
      <c r="HYO136" s="311"/>
      <c r="HYP136" s="311"/>
      <c r="HYQ136" s="311"/>
      <c r="HYR136" s="311"/>
      <c r="HYS136" s="311"/>
      <c r="HYT136" s="311"/>
      <c r="HYU136" s="311"/>
      <c r="HYV136" s="311"/>
      <c r="HYW136" s="311"/>
      <c r="HYX136" s="311"/>
      <c r="HYY136" s="311"/>
      <c r="HYZ136" s="311"/>
      <c r="HZA136" s="311"/>
      <c r="HZB136" s="311"/>
      <c r="HZC136" s="311"/>
      <c r="HZD136" s="311"/>
      <c r="HZE136" s="311"/>
      <c r="HZF136" s="311"/>
      <c r="HZG136" s="311"/>
      <c r="HZH136" s="311"/>
      <c r="HZI136" s="311"/>
      <c r="HZJ136" s="311"/>
      <c r="HZK136" s="311"/>
      <c r="HZL136" s="311"/>
      <c r="HZM136" s="311"/>
      <c r="HZN136" s="311"/>
      <c r="HZO136" s="311"/>
      <c r="HZP136" s="311"/>
      <c r="HZQ136" s="311"/>
      <c r="HZR136" s="311"/>
      <c r="HZS136" s="311"/>
      <c r="HZT136" s="311"/>
      <c r="HZU136" s="311"/>
      <c r="HZV136" s="311"/>
      <c r="HZW136" s="311"/>
      <c r="HZX136" s="311"/>
      <c r="HZY136" s="311"/>
      <c r="HZZ136" s="311"/>
      <c r="IAA136" s="311"/>
      <c r="IAB136" s="311"/>
      <c r="IAC136" s="311"/>
      <c r="IAD136" s="311"/>
      <c r="IAE136" s="311"/>
      <c r="IAF136" s="311"/>
      <c r="IAG136" s="311"/>
      <c r="IAH136" s="311"/>
      <c r="IAI136" s="311"/>
      <c r="IAJ136" s="311"/>
      <c r="IAK136" s="311"/>
      <c r="IAL136" s="311"/>
      <c r="IAM136" s="311"/>
      <c r="IAN136" s="311"/>
      <c r="IAO136" s="311"/>
      <c r="IAP136" s="311"/>
      <c r="IAQ136" s="311"/>
      <c r="IAR136" s="311"/>
      <c r="IAS136" s="311"/>
      <c r="IAT136" s="311"/>
      <c r="IAU136" s="311"/>
      <c r="IAV136" s="311"/>
      <c r="IAW136" s="311"/>
      <c r="IAX136" s="311"/>
      <c r="IAY136" s="311"/>
      <c r="IAZ136" s="311"/>
      <c r="IBA136" s="311"/>
      <c r="IBB136" s="311"/>
      <c r="IBC136" s="311"/>
      <c r="IBD136" s="311"/>
      <c r="IBE136" s="311"/>
      <c r="IBF136" s="311"/>
      <c r="IBG136" s="311"/>
      <c r="IBH136" s="311"/>
      <c r="IBI136" s="311"/>
      <c r="IBJ136" s="311"/>
      <c r="IBK136" s="311"/>
      <c r="IBL136" s="311"/>
      <c r="IBM136" s="311"/>
      <c r="IBN136" s="311"/>
      <c r="IBO136" s="311"/>
      <c r="IBP136" s="311"/>
      <c r="IBQ136" s="311"/>
      <c r="IBR136" s="311"/>
      <c r="IBS136" s="311"/>
      <c r="IBT136" s="311"/>
      <c r="IBU136" s="311"/>
      <c r="IBV136" s="311"/>
      <c r="IBW136" s="311"/>
      <c r="IBX136" s="311"/>
      <c r="IBY136" s="311"/>
      <c r="IBZ136" s="311"/>
      <c r="ICA136" s="311"/>
      <c r="ICB136" s="311"/>
      <c r="ICC136" s="311"/>
      <c r="ICD136" s="311"/>
      <c r="ICE136" s="311"/>
      <c r="ICF136" s="311"/>
      <c r="ICG136" s="311"/>
      <c r="ICH136" s="311"/>
      <c r="ICI136" s="311"/>
      <c r="ICJ136" s="311"/>
      <c r="ICK136" s="311"/>
      <c r="ICL136" s="311"/>
      <c r="ICM136" s="311"/>
      <c r="ICN136" s="311"/>
      <c r="ICO136" s="311"/>
      <c r="ICP136" s="311"/>
      <c r="ICQ136" s="311"/>
      <c r="ICR136" s="311"/>
      <c r="ICS136" s="311"/>
      <c r="ICT136" s="311"/>
      <c r="ICU136" s="311"/>
      <c r="ICV136" s="311"/>
      <c r="ICW136" s="311"/>
      <c r="ICX136" s="311"/>
      <c r="ICY136" s="311"/>
      <c r="ICZ136" s="311"/>
      <c r="IDA136" s="311"/>
      <c r="IDB136" s="311"/>
      <c r="IDC136" s="311"/>
      <c r="IDD136" s="311"/>
      <c r="IDE136" s="311"/>
      <c r="IDF136" s="311"/>
      <c r="IDG136" s="311"/>
      <c r="IDH136" s="311"/>
      <c r="IDI136" s="311"/>
      <c r="IDJ136" s="311"/>
      <c r="IDK136" s="311"/>
      <c r="IDL136" s="311"/>
      <c r="IDM136" s="311"/>
      <c r="IDN136" s="311"/>
      <c r="IDO136" s="311"/>
      <c r="IDP136" s="311"/>
      <c r="IDQ136" s="311"/>
      <c r="IDR136" s="311"/>
      <c r="IDS136" s="311"/>
      <c r="IDT136" s="311"/>
      <c r="IDU136" s="311"/>
      <c r="IDV136" s="311"/>
      <c r="IDW136" s="311"/>
      <c r="IDX136" s="311"/>
      <c r="IDY136" s="311"/>
      <c r="IDZ136" s="311"/>
      <c r="IEA136" s="311"/>
      <c r="IEB136" s="311"/>
      <c r="IEC136" s="311"/>
      <c r="IED136" s="311"/>
      <c r="IEE136" s="311"/>
      <c r="IEF136" s="311"/>
      <c r="IEG136" s="311"/>
      <c r="IEH136" s="311"/>
      <c r="IEI136" s="311"/>
      <c r="IEJ136" s="311"/>
      <c r="IEK136" s="311"/>
      <c r="IEL136" s="311"/>
      <c r="IEM136" s="311"/>
      <c r="IEN136" s="311"/>
      <c r="IEO136" s="311"/>
      <c r="IEP136" s="311"/>
      <c r="IEQ136" s="311"/>
      <c r="IER136" s="311"/>
      <c r="IES136" s="311"/>
      <c r="IET136" s="311"/>
      <c r="IEU136" s="311"/>
      <c r="IEV136" s="311"/>
      <c r="IEW136" s="311"/>
      <c r="IEX136" s="311"/>
      <c r="IEY136" s="311"/>
      <c r="IEZ136" s="311"/>
      <c r="IFA136" s="311"/>
      <c r="IFB136" s="311"/>
      <c r="IFC136" s="311"/>
      <c r="IFD136" s="311"/>
      <c r="IFE136" s="311"/>
      <c r="IFF136" s="311"/>
      <c r="IFG136" s="311"/>
      <c r="IFH136" s="311"/>
      <c r="IFI136" s="311"/>
      <c r="IFJ136" s="311"/>
      <c r="IFK136" s="311"/>
      <c r="IFL136" s="311"/>
      <c r="IFM136" s="311"/>
      <c r="IFN136" s="311"/>
      <c r="IFO136" s="311"/>
      <c r="IFP136" s="311"/>
      <c r="IFQ136" s="311"/>
      <c r="IFR136" s="311"/>
      <c r="IFS136" s="311"/>
      <c r="IFT136" s="311"/>
      <c r="IFU136" s="311"/>
      <c r="IFV136" s="311"/>
      <c r="IFW136" s="311"/>
      <c r="IFX136" s="311"/>
      <c r="IFY136" s="311"/>
      <c r="IFZ136" s="311"/>
      <c r="IGA136" s="311"/>
      <c r="IGB136" s="311"/>
      <c r="IGC136" s="311"/>
      <c r="IGD136" s="311"/>
      <c r="IGE136" s="311"/>
      <c r="IGF136" s="311"/>
      <c r="IGG136" s="311"/>
      <c r="IGH136" s="311"/>
      <c r="IGI136" s="311"/>
      <c r="IGJ136" s="311"/>
      <c r="IGK136" s="311"/>
      <c r="IGL136" s="311"/>
      <c r="IGM136" s="311"/>
      <c r="IGN136" s="311"/>
      <c r="IGO136" s="311"/>
      <c r="IGP136" s="311"/>
      <c r="IGQ136" s="311"/>
      <c r="IGR136" s="311"/>
      <c r="IGS136" s="311"/>
      <c r="IGT136" s="311"/>
      <c r="IGU136" s="311"/>
      <c r="IGV136" s="311"/>
      <c r="IGW136" s="311"/>
      <c r="IGX136" s="311"/>
      <c r="IGY136" s="311"/>
      <c r="IGZ136" s="311"/>
      <c r="IHA136" s="311"/>
      <c r="IHB136" s="311"/>
      <c r="IHC136" s="311"/>
      <c r="IHD136" s="311"/>
      <c r="IHE136" s="311"/>
      <c r="IHF136" s="311"/>
      <c r="IHG136" s="311"/>
      <c r="IHH136" s="311"/>
      <c r="IHI136" s="311"/>
      <c r="IHJ136" s="311"/>
      <c r="IHK136" s="311"/>
      <c r="IHL136" s="311"/>
      <c r="IHM136" s="311"/>
      <c r="IHN136" s="311"/>
      <c r="IHO136" s="311"/>
      <c r="IHP136" s="311"/>
      <c r="IHQ136" s="311"/>
      <c r="IHR136" s="311"/>
      <c r="IHS136" s="311"/>
      <c r="IHT136" s="311"/>
      <c r="IHU136" s="311"/>
      <c r="IHV136" s="311"/>
      <c r="IHW136" s="311"/>
      <c r="IHX136" s="311"/>
      <c r="IHY136" s="311"/>
      <c r="IHZ136" s="311"/>
      <c r="IIA136" s="311"/>
      <c r="IIB136" s="311"/>
      <c r="IIC136" s="311"/>
      <c r="IID136" s="311"/>
      <c r="IIE136" s="311"/>
      <c r="IIF136" s="311"/>
      <c r="IIG136" s="311"/>
      <c r="IIH136" s="311"/>
      <c r="III136" s="311"/>
      <c r="IIJ136" s="311"/>
      <c r="IIK136" s="311"/>
      <c r="IIL136" s="311"/>
      <c r="IIM136" s="311"/>
      <c r="IIN136" s="311"/>
      <c r="IIO136" s="311"/>
      <c r="IIP136" s="311"/>
      <c r="IIQ136" s="311"/>
      <c r="IIR136" s="311"/>
      <c r="IIS136" s="311"/>
      <c r="IIT136" s="311"/>
      <c r="IIU136" s="311"/>
      <c r="IIV136" s="311"/>
      <c r="IIW136" s="311"/>
      <c r="IIX136" s="311"/>
      <c r="IIY136" s="311"/>
      <c r="IIZ136" s="311"/>
      <c r="IJA136" s="311"/>
      <c r="IJB136" s="311"/>
      <c r="IJC136" s="311"/>
      <c r="IJD136" s="311"/>
      <c r="IJE136" s="311"/>
      <c r="IJF136" s="311"/>
      <c r="IJG136" s="311"/>
      <c r="IJH136" s="311"/>
      <c r="IJI136" s="311"/>
      <c r="IJJ136" s="311"/>
      <c r="IJK136" s="311"/>
      <c r="IJL136" s="311"/>
      <c r="IJM136" s="311"/>
      <c r="IJN136" s="311"/>
      <c r="IJO136" s="311"/>
      <c r="IJP136" s="311"/>
      <c r="IJQ136" s="311"/>
      <c r="IJR136" s="311"/>
      <c r="IJS136" s="311"/>
      <c r="IJT136" s="311"/>
      <c r="IJU136" s="311"/>
      <c r="IJV136" s="311"/>
      <c r="IJW136" s="311"/>
      <c r="IJX136" s="311"/>
      <c r="IJY136" s="311"/>
      <c r="IJZ136" s="311"/>
      <c r="IKA136" s="311"/>
      <c r="IKB136" s="311"/>
      <c r="IKC136" s="311"/>
      <c r="IKD136" s="311"/>
      <c r="IKE136" s="311"/>
      <c r="IKF136" s="311"/>
      <c r="IKG136" s="311"/>
      <c r="IKH136" s="311"/>
      <c r="IKI136" s="311"/>
      <c r="IKJ136" s="311"/>
      <c r="IKK136" s="311"/>
      <c r="IKL136" s="311"/>
      <c r="IKM136" s="311"/>
      <c r="IKN136" s="311"/>
      <c r="IKO136" s="311"/>
      <c r="IKP136" s="311"/>
      <c r="IKQ136" s="311"/>
      <c r="IKR136" s="311"/>
      <c r="IKS136" s="311"/>
      <c r="IKT136" s="311"/>
      <c r="IKU136" s="311"/>
      <c r="IKV136" s="311"/>
      <c r="IKW136" s="311"/>
      <c r="IKX136" s="311"/>
      <c r="IKY136" s="311"/>
      <c r="IKZ136" s="311"/>
      <c r="ILA136" s="311"/>
      <c r="ILB136" s="311"/>
      <c r="ILC136" s="311"/>
      <c r="ILD136" s="311"/>
      <c r="ILE136" s="311"/>
      <c r="ILF136" s="311"/>
      <c r="ILG136" s="311"/>
      <c r="ILH136" s="311"/>
      <c r="ILI136" s="311"/>
      <c r="ILJ136" s="311"/>
      <c r="ILK136" s="311"/>
      <c r="ILL136" s="311"/>
      <c r="ILM136" s="311"/>
      <c r="ILN136" s="311"/>
      <c r="ILO136" s="311"/>
      <c r="ILP136" s="311"/>
      <c r="ILQ136" s="311"/>
      <c r="ILR136" s="311"/>
      <c r="ILS136" s="311"/>
      <c r="ILT136" s="311"/>
      <c r="ILU136" s="311"/>
      <c r="ILV136" s="311"/>
      <c r="ILW136" s="311"/>
      <c r="ILX136" s="311"/>
      <c r="ILY136" s="311"/>
      <c r="ILZ136" s="311"/>
      <c r="IMA136" s="311"/>
      <c r="IMB136" s="311"/>
      <c r="IMC136" s="311"/>
      <c r="IMD136" s="311"/>
      <c r="IME136" s="311"/>
      <c r="IMF136" s="311"/>
      <c r="IMG136" s="311"/>
      <c r="IMH136" s="311"/>
      <c r="IMI136" s="311"/>
      <c r="IMJ136" s="311"/>
      <c r="IMK136" s="311"/>
      <c r="IML136" s="311"/>
      <c r="IMM136" s="311"/>
      <c r="IMN136" s="311"/>
      <c r="IMO136" s="311"/>
      <c r="IMP136" s="311"/>
      <c r="IMQ136" s="311"/>
      <c r="IMR136" s="311"/>
      <c r="IMS136" s="311"/>
      <c r="IMT136" s="311"/>
      <c r="IMU136" s="311"/>
      <c r="IMV136" s="311"/>
      <c r="IMW136" s="311"/>
      <c r="IMX136" s="311"/>
      <c r="IMY136" s="311"/>
      <c r="IMZ136" s="311"/>
      <c r="INA136" s="311"/>
      <c r="INB136" s="311"/>
      <c r="INC136" s="311"/>
      <c r="IND136" s="311"/>
      <c r="INE136" s="311"/>
      <c r="INF136" s="311"/>
      <c r="ING136" s="311"/>
      <c r="INH136" s="311"/>
      <c r="INI136" s="311"/>
      <c r="INJ136" s="311"/>
      <c r="INK136" s="311"/>
      <c r="INL136" s="311"/>
      <c r="INM136" s="311"/>
      <c r="INN136" s="311"/>
      <c r="INO136" s="311"/>
      <c r="INP136" s="311"/>
      <c r="INQ136" s="311"/>
      <c r="INR136" s="311"/>
      <c r="INS136" s="311"/>
      <c r="INT136" s="311"/>
      <c r="INU136" s="311"/>
      <c r="INV136" s="311"/>
      <c r="INW136" s="311"/>
      <c r="INX136" s="311"/>
      <c r="INY136" s="311"/>
      <c r="INZ136" s="311"/>
      <c r="IOA136" s="311"/>
      <c r="IOB136" s="311"/>
      <c r="IOC136" s="311"/>
      <c r="IOD136" s="311"/>
      <c r="IOE136" s="311"/>
      <c r="IOF136" s="311"/>
      <c r="IOG136" s="311"/>
      <c r="IOH136" s="311"/>
      <c r="IOI136" s="311"/>
      <c r="IOJ136" s="311"/>
      <c r="IOK136" s="311"/>
      <c r="IOL136" s="311"/>
      <c r="IOM136" s="311"/>
      <c r="ION136" s="311"/>
      <c r="IOO136" s="311"/>
      <c r="IOP136" s="311"/>
      <c r="IOQ136" s="311"/>
      <c r="IOR136" s="311"/>
      <c r="IOS136" s="311"/>
      <c r="IOT136" s="311"/>
      <c r="IOU136" s="311"/>
      <c r="IOV136" s="311"/>
      <c r="IOW136" s="311"/>
      <c r="IOX136" s="311"/>
      <c r="IOY136" s="311"/>
      <c r="IOZ136" s="311"/>
      <c r="IPA136" s="311"/>
      <c r="IPB136" s="311"/>
      <c r="IPC136" s="311"/>
      <c r="IPD136" s="311"/>
      <c r="IPE136" s="311"/>
      <c r="IPF136" s="311"/>
      <c r="IPG136" s="311"/>
      <c r="IPH136" s="311"/>
      <c r="IPI136" s="311"/>
      <c r="IPJ136" s="311"/>
      <c r="IPK136" s="311"/>
      <c r="IPL136" s="311"/>
      <c r="IPM136" s="311"/>
      <c r="IPN136" s="311"/>
      <c r="IPO136" s="311"/>
      <c r="IPP136" s="311"/>
      <c r="IPQ136" s="311"/>
      <c r="IPR136" s="311"/>
      <c r="IPS136" s="311"/>
      <c r="IPT136" s="311"/>
      <c r="IPU136" s="311"/>
      <c r="IPV136" s="311"/>
      <c r="IPW136" s="311"/>
      <c r="IPX136" s="311"/>
      <c r="IPY136" s="311"/>
      <c r="IPZ136" s="311"/>
      <c r="IQA136" s="311"/>
      <c r="IQB136" s="311"/>
      <c r="IQC136" s="311"/>
      <c r="IQD136" s="311"/>
      <c r="IQE136" s="311"/>
      <c r="IQF136" s="311"/>
      <c r="IQG136" s="311"/>
      <c r="IQH136" s="311"/>
      <c r="IQI136" s="311"/>
      <c r="IQJ136" s="311"/>
      <c r="IQK136" s="311"/>
      <c r="IQL136" s="311"/>
      <c r="IQM136" s="311"/>
      <c r="IQN136" s="311"/>
      <c r="IQO136" s="311"/>
      <c r="IQP136" s="311"/>
      <c r="IQQ136" s="311"/>
      <c r="IQR136" s="311"/>
      <c r="IQS136" s="311"/>
      <c r="IQT136" s="311"/>
      <c r="IQU136" s="311"/>
      <c r="IQV136" s="311"/>
      <c r="IQW136" s="311"/>
      <c r="IQX136" s="311"/>
      <c r="IQY136" s="311"/>
      <c r="IQZ136" s="311"/>
      <c r="IRA136" s="311"/>
      <c r="IRB136" s="311"/>
      <c r="IRC136" s="311"/>
      <c r="IRD136" s="311"/>
      <c r="IRE136" s="311"/>
      <c r="IRF136" s="311"/>
      <c r="IRG136" s="311"/>
      <c r="IRH136" s="311"/>
      <c r="IRI136" s="311"/>
      <c r="IRJ136" s="311"/>
      <c r="IRK136" s="311"/>
      <c r="IRL136" s="311"/>
      <c r="IRM136" s="311"/>
      <c r="IRN136" s="311"/>
      <c r="IRO136" s="311"/>
      <c r="IRP136" s="311"/>
      <c r="IRQ136" s="311"/>
      <c r="IRR136" s="311"/>
      <c r="IRS136" s="311"/>
      <c r="IRT136" s="311"/>
      <c r="IRU136" s="311"/>
      <c r="IRV136" s="311"/>
      <c r="IRW136" s="311"/>
      <c r="IRX136" s="311"/>
      <c r="IRY136" s="311"/>
      <c r="IRZ136" s="311"/>
      <c r="ISA136" s="311"/>
      <c r="ISB136" s="311"/>
      <c r="ISC136" s="311"/>
      <c r="ISD136" s="311"/>
      <c r="ISE136" s="311"/>
      <c r="ISF136" s="311"/>
      <c r="ISG136" s="311"/>
      <c r="ISH136" s="311"/>
      <c r="ISI136" s="311"/>
      <c r="ISJ136" s="311"/>
      <c r="ISK136" s="311"/>
      <c r="ISL136" s="311"/>
      <c r="ISM136" s="311"/>
      <c r="ISN136" s="311"/>
      <c r="ISO136" s="311"/>
      <c r="ISP136" s="311"/>
      <c r="ISQ136" s="311"/>
      <c r="ISR136" s="311"/>
      <c r="ISS136" s="311"/>
      <c r="IST136" s="311"/>
      <c r="ISU136" s="311"/>
      <c r="ISV136" s="311"/>
      <c r="ISW136" s="311"/>
      <c r="ISX136" s="311"/>
      <c r="ISY136" s="311"/>
      <c r="ISZ136" s="311"/>
      <c r="ITA136" s="311"/>
      <c r="ITB136" s="311"/>
      <c r="ITC136" s="311"/>
      <c r="ITD136" s="311"/>
      <c r="ITE136" s="311"/>
      <c r="ITF136" s="311"/>
      <c r="ITG136" s="311"/>
      <c r="ITH136" s="311"/>
      <c r="ITI136" s="311"/>
      <c r="ITJ136" s="311"/>
      <c r="ITK136" s="311"/>
      <c r="ITL136" s="311"/>
      <c r="ITM136" s="311"/>
      <c r="ITN136" s="311"/>
      <c r="ITO136" s="311"/>
      <c r="ITP136" s="311"/>
      <c r="ITQ136" s="311"/>
      <c r="ITR136" s="311"/>
      <c r="ITS136" s="311"/>
      <c r="ITT136" s="311"/>
      <c r="ITU136" s="311"/>
      <c r="ITV136" s="311"/>
      <c r="ITW136" s="311"/>
      <c r="ITX136" s="311"/>
      <c r="ITY136" s="311"/>
      <c r="ITZ136" s="311"/>
      <c r="IUA136" s="311"/>
      <c r="IUB136" s="311"/>
      <c r="IUC136" s="311"/>
      <c r="IUD136" s="311"/>
      <c r="IUE136" s="311"/>
      <c r="IUF136" s="311"/>
      <c r="IUG136" s="311"/>
      <c r="IUH136" s="311"/>
      <c r="IUI136" s="311"/>
      <c r="IUJ136" s="311"/>
      <c r="IUK136" s="311"/>
      <c r="IUL136" s="311"/>
      <c r="IUM136" s="311"/>
      <c r="IUN136" s="311"/>
      <c r="IUO136" s="311"/>
      <c r="IUP136" s="311"/>
      <c r="IUQ136" s="311"/>
      <c r="IUR136" s="311"/>
      <c r="IUS136" s="311"/>
      <c r="IUT136" s="311"/>
      <c r="IUU136" s="311"/>
      <c r="IUV136" s="311"/>
      <c r="IUW136" s="311"/>
      <c r="IUX136" s="311"/>
      <c r="IUY136" s="311"/>
      <c r="IUZ136" s="311"/>
      <c r="IVA136" s="311"/>
      <c r="IVB136" s="311"/>
      <c r="IVC136" s="311"/>
      <c r="IVD136" s="311"/>
      <c r="IVE136" s="311"/>
      <c r="IVF136" s="311"/>
      <c r="IVG136" s="311"/>
      <c r="IVH136" s="311"/>
      <c r="IVI136" s="311"/>
      <c r="IVJ136" s="311"/>
      <c r="IVK136" s="311"/>
      <c r="IVL136" s="311"/>
      <c r="IVM136" s="311"/>
      <c r="IVN136" s="311"/>
      <c r="IVO136" s="311"/>
      <c r="IVP136" s="311"/>
      <c r="IVQ136" s="311"/>
      <c r="IVR136" s="311"/>
      <c r="IVS136" s="311"/>
      <c r="IVT136" s="311"/>
      <c r="IVU136" s="311"/>
      <c r="IVV136" s="311"/>
      <c r="IVW136" s="311"/>
      <c r="IVX136" s="311"/>
      <c r="IVY136" s="311"/>
      <c r="IVZ136" s="311"/>
      <c r="IWA136" s="311"/>
      <c r="IWB136" s="311"/>
      <c r="IWC136" s="311"/>
      <c r="IWD136" s="311"/>
      <c r="IWE136" s="311"/>
      <c r="IWF136" s="311"/>
      <c r="IWG136" s="311"/>
      <c r="IWH136" s="311"/>
      <c r="IWI136" s="311"/>
      <c r="IWJ136" s="311"/>
      <c r="IWK136" s="311"/>
      <c r="IWL136" s="311"/>
      <c r="IWM136" s="311"/>
      <c r="IWN136" s="311"/>
      <c r="IWO136" s="311"/>
      <c r="IWP136" s="311"/>
      <c r="IWQ136" s="311"/>
      <c r="IWR136" s="311"/>
      <c r="IWS136" s="311"/>
      <c r="IWT136" s="311"/>
      <c r="IWU136" s="311"/>
      <c r="IWV136" s="311"/>
      <c r="IWW136" s="311"/>
      <c r="IWX136" s="311"/>
      <c r="IWY136" s="311"/>
      <c r="IWZ136" s="311"/>
      <c r="IXA136" s="311"/>
      <c r="IXB136" s="311"/>
      <c r="IXC136" s="311"/>
      <c r="IXD136" s="311"/>
      <c r="IXE136" s="311"/>
      <c r="IXF136" s="311"/>
      <c r="IXG136" s="311"/>
      <c r="IXH136" s="311"/>
      <c r="IXI136" s="311"/>
      <c r="IXJ136" s="311"/>
      <c r="IXK136" s="311"/>
      <c r="IXL136" s="311"/>
      <c r="IXM136" s="311"/>
      <c r="IXN136" s="311"/>
      <c r="IXO136" s="311"/>
      <c r="IXP136" s="311"/>
      <c r="IXQ136" s="311"/>
      <c r="IXR136" s="311"/>
      <c r="IXS136" s="311"/>
      <c r="IXT136" s="311"/>
      <c r="IXU136" s="311"/>
      <c r="IXV136" s="311"/>
      <c r="IXW136" s="311"/>
      <c r="IXX136" s="311"/>
      <c r="IXY136" s="311"/>
      <c r="IXZ136" s="311"/>
      <c r="IYA136" s="311"/>
      <c r="IYB136" s="311"/>
      <c r="IYC136" s="311"/>
      <c r="IYD136" s="311"/>
      <c r="IYE136" s="311"/>
      <c r="IYF136" s="311"/>
      <c r="IYG136" s="311"/>
      <c r="IYH136" s="311"/>
      <c r="IYI136" s="311"/>
      <c r="IYJ136" s="311"/>
      <c r="IYK136" s="311"/>
      <c r="IYL136" s="311"/>
      <c r="IYM136" s="311"/>
      <c r="IYN136" s="311"/>
      <c r="IYO136" s="311"/>
      <c r="IYP136" s="311"/>
      <c r="IYQ136" s="311"/>
      <c r="IYR136" s="311"/>
      <c r="IYS136" s="311"/>
      <c r="IYT136" s="311"/>
      <c r="IYU136" s="311"/>
      <c r="IYV136" s="311"/>
      <c r="IYW136" s="311"/>
      <c r="IYX136" s="311"/>
      <c r="IYY136" s="311"/>
      <c r="IYZ136" s="311"/>
      <c r="IZA136" s="311"/>
      <c r="IZB136" s="311"/>
      <c r="IZC136" s="311"/>
      <c r="IZD136" s="311"/>
      <c r="IZE136" s="311"/>
      <c r="IZF136" s="311"/>
      <c r="IZG136" s="311"/>
      <c r="IZH136" s="311"/>
      <c r="IZI136" s="311"/>
      <c r="IZJ136" s="311"/>
      <c r="IZK136" s="311"/>
      <c r="IZL136" s="311"/>
      <c r="IZM136" s="311"/>
      <c r="IZN136" s="311"/>
      <c r="IZO136" s="311"/>
      <c r="IZP136" s="311"/>
      <c r="IZQ136" s="311"/>
      <c r="IZR136" s="311"/>
      <c r="IZS136" s="311"/>
      <c r="IZT136" s="311"/>
      <c r="IZU136" s="311"/>
      <c r="IZV136" s="311"/>
      <c r="IZW136" s="311"/>
      <c r="IZX136" s="311"/>
      <c r="IZY136" s="311"/>
      <c r="IZZ136" s="311"/>
      <c r="JAA136" s="311"/>
      <c r="JAB136" s="311"/>
      <c r="JAC136" s="311"/>
      <c r="JAD136" s="311"/>
      <c r="JAE136" s="311"/>
      <c r="JAF136" s="311"/>
      <c r="JAG136" s="311"/>
      <c r="JAH136" s="311"/>
      <c r="JAI136" s="311"/>
      <c r="JAJ136" s="311"/>
      <c r="JAK136" s="311"/>
      <c r="JAL136" s="311"/>
      <c r="JAM136" s="311"/>
      <c r="JAN136" s="311"/>
      <c r="JAO136" s="311"/>
      <c r="JAP136" s="311"/>
      <c r="JAQ136" s="311"/>
      <c r="JAR136" s="311"/>
      <c r="JAS136" s="311"/>
      <c r="JAT136" s="311"/>
      <c r="JAU136" s="311"/>
      <c r="JAV136" s="311"/>
      <c r="JAW136" s="311"/>
      <c r="JAX136" s="311"/>
      <c r="JAY136" s="311"/>
      <c r="JAZ136" s="311"/>
      <c r="JBA136" s="311"/>
      <c r="JBB136" s="311"/>
      <c r="JBC136" s="311"/>
      <c r="JBD136" s="311"/>
      <c r="JBE136" s="311"/>
      <c r="JBF136" s="311"/>
      <c r="JBG136" s="311"/>
      <c r="JBH136" s="311"/>
      <c r="JBI136" s="311"/>
      <c r="JBJ136" s="311"/>
      <c r="JBK136" s="311"/>
      <c r="JBL136" s="311"/>
      <c r="JBM136" s="311"/>
      <c r="JBN136" s="311"/>
      <c r="JBO136" s="311"/>
      <c r="JBP136" s="311"/>
      <c r="JBQ136" s="311"/>
      <c r="JBR136" s="311"/>
      <c r="JBS136" s="311"/>
      <c r="JBT136" s="311"/>
      <c r="JBU136" s="311"/>
      <c r="JBV136" s="311"/>
      <c r="JBW136" s="311"/>
      <c r="JBX136" s="311"/>
      <c r="JBY136" s="311"/>
      <c r="JBZ136" s="311"/>
      <c r="JCA136" s="311"/>
      <c r="JCB136" s="311"/>
      <c r="JCC136" s="311"/>
      <c r="JCD136" s="311"/>
      <c r="JCE136" s="311"/>
      <c r="JCF136" s="311"/>
      <c r="JCG136" s="311"/>
      <c r="JCH136" s="311"/>
      <c r="JCI136" s="311"/>
      <c r="JCJ136" s="311"/>
      <c r="JCK136" s="311"/>
      <c r="JCL136" s="311"/>
      <c r="JCM136" s="311"/>
      <c r="JCN136" s="311"/>
      <c r="JCO136" s="311"/>
      <c r="JCP136" s="311"/>
      <c r="JCQ136" s="311"/>
      <c r="JCR136" s="311"/>
      <c r="JCS136" s="311"/>
      <c r="JCT136" s="311"/>
      <c r="JCU136" s="311"/>
      <c r="JCV136" s="311"/>
      <c r="JCW136" s="311"/>
      <c r="JCX136" s="311"/>
      <c r="JCY136" s="311"/>
      <c r="JCZ136" s="311"/>
      <c r="JDA136" s="311"/>
      <c r="JDB136" s="311"/>
      <c r="JDC136" s="311"/>
      <c r="JDD136" s="311"/>
      <c r="JDE136" s="311"/>
      <c r="JDF136" s="311"/>
      <c r="JDG136" s="311"/>
      <c r="JDH136" s="311"/>
      <c r="JDI136" s="311"/>
      <c r="JDJ136" s="311"/>
      <c r="JDK136" s="311"/>
      <c r="JDL136" s="311"/>
      <c r="JDM136" s="311"/>
      <c r="JDN136" s="311"/>
      <c r="JDO136" s="311"/>
      <c r="JDP136" s="311"/>
      <c r="JDQ136" s="311"/>
      <c r="JDR136" s="311"/>
      <c r="JDS136" s="311"/>
      <c r="JDT136" s="311"/>
      <c r="JDU136" s="311"/>
      <c r="JDV136" s="311"/>
      <c r="JDW136" s="311"/>
      <c r="JDX136" s="311"/>
      <c r="JDY136" s="311"/>
      <c r="JDZ136" s="311"/>
      <c r="JEA136" s="311"/>
      <c r="JEB136" s="311"/>
      <c r="JEC136" s="311"/>
      <c r="JED136" s="311"/>
      <c r="JEE136" s="311"/>
      <c r="JEF136" s="311"/>
      <c r="JEG136" s="311"/>
      <c r="JEH136" s="311"/>
      <c r="JEI136" s="311"/>
      <c r="JEJ136" s="311"/>
      <c r="JEK136" s="311"/>
      <c r="JEL136" s="311"/>
      <c r="JEM136" s="311"/>
      <c r="JEN136" s="311"/>
      <c r="JEO136" s="311"/>
      <c r="JEP136" s="311"/>
      <c r="JEQ136" s="311"/>
      <c r="JER136" s="311"/>
      <c r="JES136" s="311"/>
      <c r="JET136" s="311"/>
      <c r="JEU136" s="311"/>
      <c r="JEV136" s="311"/>
      <c r="JEW136" s="311"/>
      <c r="JEX136" s="311"/>
      <c r="JEY136" s="311"/>
      <c r="JEZ136" s="311"/>
      <c r="JFA136" s="311"/>
      <c r="JFB136" s="311"/>
      <c r="JFC136" s="311"/>
      <c r="JFD136" s="311"/>
      <c r="JFE136" s="311"/>
      <c r="JFF136" s="311"/>
      <c r="JFG136" s="311"/>
      <c r="JFH136" s="311"/>
      <c r="JFI136" s="311"/>
      <c r="JFJ136" s="311"/>
      <c r="JFK136" s="311"/>
      <c r="JFL136" s="311"/>
      <c r="JFM136" s="311"/>
      <c r="JFN136" s="311"/>
      <c r="JFO136" s="311"/>
      <c r="JFP136" s="311"/>
      <c r="JFQ136" s="311"/>
      <c r="JFR136" s="311"/>
      <c r="JFS136" s="311"/>
      <c r="JFT136" s="311"/>
      <c r="JFU136" s="311"/>
      <c r="JFV136" s="311"/>
      <c r="JFW136" s="311"/>
      <c r="JFX136" s="311"/>
      <c r="JFY136" s="311"/>
      <c r="JFZ136" s="311"/>
      <c r="JGA136" s="311"/>
      <c r="JGB136" s="311"/>
      <c r="JGC136" s="311"/>
      <c r="JGD136" s="311"/>
      <c r="JGE136" s="311"/>
      <c r="JGF136" s="311"/>
      <c r="JGG136" s="311"/>
      <c r="JGH136" s="311"/>
      <c r="JGI136" s="311"/>
      <c r="JGJ136" s="311"/>
      <c r="JGK136" s="311"/>
      <c r="JGL136" s="311"/>
      <c r="JGM136" s="311"/>
      <c r="JGN136" s="311"/>
      <c r="JGO136" s="311"/>
      <c r="JGP136" s="311"/>
      <c r="JGQ136" s="311"/>
      <c r="JGR136" s="311"/>
      <c r="JGS136" s="311"/>
      <c r="JGT136" s="311"/>
      <c r="JGU136" s="311"/>
      <c r="JGV136" s="311"/>
      <c r="JGW136" s="311"/>
      <c r="JGX136" s="311"/>
      <c r="JGY136" s="311"/>
      <c r="JGZ136" s="311"/>
      <c r="JHA136" s="311"/>
      <c r="JHB136" s="311"/>
      <c r="JHC136" s="311"/>
      <c r="JHD136" s="311"/>
      <c r="JHE136" s="311"/>
      <c r="JHF136" s="311"/>
      <c r="JHG136" s="311"/>
      <c r="JHH136" s="311"/>
      <c r="JHI136" s="311"/>
      <c r="JHJ136" s="311"/>
      <c r="JHK136" s="311"/>
      <c r="JHL136" s="311"/>
      <c r="JHM136" s="311"/>
      <c r="JHN136" s="311"/>
      <c r="JHO136" s="311"/>
      <c r="JHP136" s="311"/>
      <c r="JHQ136" s="311"/>
      <c r="JHR136" s="311"/>
      <c r="JHS136" s="311"/>
      <c r="JHT136" s="311"/>
      <c r="JHU136" s="311"/>
      <c r="JHV136" s="311"/>
      <c r="JHW136" s="311"/>
      <c r="JHX136" s="311"/>
      <c r="JHY136" s="311"/>
      <c r="JHZ136" s="311"/>
      <c r="JIA136" s="311"/>
      <c r="JIB136" s="311"/>
      <c r="JIC136" s="311"/>
      <c r="JID136" s="311"/>
      <c r="JIE136" s="311"/>
      <c r="JIF136" s="311"/>
      <c r="JIG136" s="311"/>
      <c r="JIH136" s="311"/>
      <c r="JII136" s="311"/>
      <c r="JIJ136" s="311"/>
      <c r="JIK136" s="311"/>
      <c r="JIL136" s="311"/>
      <c r="JIM136" s="311"/>
      <c r="JIN136" s="311"/>
      <c r="JIO136" s="311"/>
      <c r="JIP136" s="311"/>
      <c r="JIQ136" s="311"/>
      <c r="JIR136" s="311"/>
      <c r="JIS136" s="311"/>
      <c r="JIT136" s="311"/>
      <c r="JIU136" s="311"/>
      <c r="JIV136" s="311"/>
      <c r="JIW136" s="311"/>
      <c r="JIX136" s="311"/>
      <c r="JIY136" s="311"/>
      <c r="JIZ136" s="311"/>
      <c r="JJA136" s="311"/>
      <c r="JJB136" s="311"/>
      <c r="JJC136" s="311"/>
      <c r="JJD136" s="311"/>
      <c r="JJE136" s="311"/>
      <c r="JJF136" s="311"/>
      <c r="JJG136" s="311"/>
      <c r="JJH136" s="311"/>
      <c r="JJI136" s="311"/>
      <c r="JJJ136" s="311"/>
      <c r="JJK136" s="311"/>
      <c r="JJL136" s="311"/>
      <c r="JJM136" s="311"/>
      <c r="JJN136" s="311"/>
      <c r="JJO136" s="311"/>
      <c r="JJP136" s="311"/>
      <c r="JJQ136" s="311"/>
      <c r="JJR136" s="311"/>
      <c r="JJS136" s="311"/>
      <c r="JJT136" s="311"/>
      <c r="JJU136" s="311"/>
      <c r="JJV136" s="311"/>
      <c r="JJW136" s="311"/>
      <c r="JJX136" s="311"/>
      <c r="JJY136" s="311"/>
      <c r="JJZ136" s="311"/>
      <c r="JKA136" s="311"/>
      <c r="JKB136" s="311"/>
      <c r="JKC136" s="311"/>
      <c r="JKD136" s="311"/>
      <c r="JKE136" s="311"/>
      <c r="JKF136" s="311"/>
      <c r="JKG136" s="311"/>
      <c r="JKH136" s="311"/>
      <c r="JKI136" s="311"/>
      <c r="JKJ136" s="311"/>
      <c r="JKK136" s="311"/>
      <c r="JKL136" s="311"/>
      <c r="JKM136" s="311"/>
      <c r="JKN136" s="311"/>
      <c r="JKO136" s="311"/>
      <c r="JKP136" s="311"/>
      <c r="JKQ136" s="311"/>
      <c r="JKR136" s="311"/>
      <c r="JKS136" s="311"/>
      <c r="JKT136" s="311"/>
      <c r="JKU136" s="311"/>
      <c r="JKV136" s="311"/>
      <c r="JKW136" s="311"/>
      <c r="JKX136" s="311"/>
      <c r="JKY136" s="311"/>
      <c r="JKZ136" s="311"/>
      <c r="JLA136" s="311"/>
      <c r="JLB136" s="311"/>
      <c r="JLC136" s="311"/>
      <c r="JLD136" s="311"/>
      <c r="JLE136" s="311"/>
      <c r="JLF136" s="311"/>
      <c r="JLG136" s="311"/>
      <c r="JLH136" s="311"/>
      <c r="JLI136" s="311"/>
      <c r="JLJ136" s="311"/>
      <c r="JLK136" s="311"/>
      <c r="JLL136" s="311"/>
      <c r="JLM136" s="311"/>
      <c r="JLN136" s="311"/>
      <c r="JLO136" s="311"/>
      <c r="JLP136" s="311"/>
      <c r="JLQ136" s="311"/>
      <c r="JLR136" s="311"/>
      <c r="JLS136" s="311"/>
      <c r="JLT136" s="311"/>
      <c r="JLU136" s="311"/>
      <c r="JLV136" s="311"/>
      <c r="JLW136" s="311"/>
      <c r="JLX136" s="311"/>
      <c r="JLY136" s="311"/>
      <c r="JLZ136" s="311"/>
      <c r="JMA136" s="311"/>
      <c r="JMB136" s="311"/>
      <c r="JMC136" s="311"/>
      <c r="JMD136" s="311"/>
      <c r="JME136" s="311"/>
      <c r="JMF136" s="311"/>
      <c r="JMG136" s="311"/>
      <c r="JMH136" s="311"/>
      <c r="JMI136" s="311"/>
      <c r="JMJ136" s="311"/>
      <c r="JMK136" s="311"/>
      <c r="JML136" s="311"/>
      <c r="JMM136" s="311"/>
      <c r="JMN136" s="311"/>
      <c r="JMO136" s="311"/>
      <c r="JMP136" s="311"/>
      <c r="JMQ136" s="311"/>
      <c r="JMR136" s="311"/>
      <c r="JMS136" s="311"/>
      <c r="JMT136" s="311"/>
      <c r="JMU136" s="311"/>
      <c r="JMV136" s="311"/>
      <c r="JMW136" s="311"/>
      <c r="JMX136" s="311"/>
      <c r="JMY136" s="311"/>
      <c r="JMZ136" s="311"/>
      <c r="JNA136" s="311"/>
      <c r="JNB136" s="311"/>
      <c r="JNC136" s="311"/>
      <c r="JND136" s="311"/>
      <c r="JNE136" s="311"/>
      <c r="JNF136" s="311"/>
      <c r="JNG136" s="311"/>
      <c r="JNH136" s="311"/>
      <c r="JNI136" s="311"/>
      <c r="JNJ136" s="311"/>
      <c r="JNK136" s="311"/>
      <c r="JNL136" s="311"/>
      <c r="JNM136" s="311"/>
      <c r="JNN136" s="311"/>
      <c r="JNO136" s="311"/>
      <c r="JNP136" s="311"/>
      <c r="JNQ136" s="311"/>
      <c r="JNR136" s="311"/>
      <c r="JNS136" s="311"/>
      <c r="JNT136" s="311"/>
      <c r="JNU136" s="311"/>
      <c r="JNV136" s="311"/>
      <c r="JNW136" s="311"/>
      <c r="JNX136" s="311"/>
      <c r="JNY136" s="311"/>
      <c r="JNZ136" s="311"/>
      <c r="JOA136" s="311"/>
      <c r="JOB136" s="311"/>
      <c r="JOC136" s="311"/>
      <c r="JOD136" s="311"/>
      <c r="JOE136" s="311"/>
      <c r="JOF136" s="311"/>
      <c r="JOG136" s="311"/>
      <c r="JOH136" s="311"/>
      <c r="JOI136" s="311"/>
      <c r="JOJ136" s="311"/>
      <c r="JOK136" s="311"/>
      <c r="JOL136" s="311"/>
      <c r="JOM136" s="311"/>
      <c r="JON136" s="311"/>
      <c r="JOO136" s="311"/>
      <c r="JOP136" s="311"/>
      <c r="JOQ136" s="311"/>
      <c r="JOR136" s="311"/>
      <c r="JOS136" s="311"/>
      <c r="JOT136" s="311"/>
      <c r="JOU136" s="311"/>
      <c r="JOV136" s="311"/>
      <c r="JOW136" s="311"/>
      <c r="JOX136" s="311"/>
      <c r="JOY136" s="311"/>
      <c r="JOZ136" s="311"/>
      <c r="JPA136" s="311"/>
      <c r="JPB136" s="311"/>
      <c r="JPC136" s="311"/>
      <c r="JPD136" s="311"/>
      <c r="JPE136" s="311"/>
      <c r="JPF136" s="311"/>
      <c r="JPG136" s="311"/>
      <c r="JPH136" s="311"/>
      <c r="JPI136" s="311"/>
      <c r="JPJ136" s="311"/>
      <c r="JPK136" s="311"/>
      <c r="JPL136" s="311"/>
      <c r="JPM136" s="311"/>
      <c r="JPN136" s="311"/>
      <c r="JPO136" s="311"/>
      <c r="JPP136" s="311"/>
      <c r="JPQ136" s="311"/>
      <c r="JPR136" s="311"/>
      <c r="JPS136" s="311"/>
      <c r="JPT136" s="311"/>
      <c r="JPU136" s="311"/>
      <c r="JPV136" s="311"/>
      <c r="JPW136" s="311"/>
      <c r="JPX136" s="311"/>
      <c r="JPY136" s="311"/>
      <c r="JPZ136" s="311"/>
      <c r="JQA136" s="311"/>
      <c r="JQB136" s="311"/>
      <c r="JQC136" s="311"/>
      <c r="JQD136" s="311"/>
      <c r="JQE136" s="311"/>
      <c r="JQF136" s="311"/>
      <c r="JQG136" s="311"/>
      <c r="JQH136" s="311"/>
      <c r="JQI136" s="311"/>
      <c r="JQJ136" s="311"/>
      <c r="JQK136" s="311"/>
      <c r="JQL136" s="311"/>
      <c r="JQM136" s="311"/>
      <c r="JQN136" s="311"/>
      <c r="JQO136" s="311"/>
      <c r="JQP136" s="311"/>
      <c r="JQQ136" s="311"/>
      <c r="JQR136" s="311"/>
      <c r="JQS136" s="311"/>
      <c r="JQT136" s="311"/>
      <c r="JQU136" s="311"/>
      <c r="JQV136" s="311"/>
      <c r="JQW136" s="311"/>
      <c r="JQX136" s="311"/>
      <c r="JQY136" s="311"/>
      <c r="JQZ136" s="311"/>
      <c r="JRA136" s="311"/>
      <c r="JRB136" s="311"/>
      <c r="JRC136" s="311"/>
      <c r="JRD136" s="311"/>
      <c r="JRE136" s="311"/>
      <c r="JRF136" s="311"/>
      <c r="JRG136" s="311"/>
      <c r="JRH136" s="311"/>
      <c r="JRI136" s="311"/>
      <c r="JRJ136" s="311"/>
      <c r="JRK136" s="311"/>
      <c r="JRL136" s="311"/>
      <c r="JRM136" s="311"/>
      <c r="JRN136" s="311"/>
      <c r="JRO136" s="311"/>
      <c r="JRP136" s="311"/>
      <c r="JRQ136" s="311"/>
      <c r="JRR136" s="311"/>
      <c r="JRS136" s="311"/>
      <c r="JRT136" s="311"/>
      <c r="JRU136" s="311"/>
      <c r="JRV136" s="311"/>
      <c r="JRW136" s="311"/>
      <c r="JRX136" s="311"/>
      <c r="JRY136" s="311"/>
      <c r="JRZ136" s="311"/>
      <c r="JSA136" s="311"/>
      <c r="JSB136" s="311"/>
      <c r="JSC136" s="311"/>
      <c r="JSD136" s="311"/>
      <c r="JSE136" s="311"/>
      <c r="JSF136" s="311"/>
      <c r="JSG136" s="311"/>
      <c r="JSH136" s="311"/>
      <c r="JSI136" s="311"/>
      <c r="JSJ136" s="311"/>
      <c r="JSK136" s="311"/>
      <c r="JSL136" s="311"/>
      <c r="JSM136" s="311"/>
      <c r="JSN136" s="311"/>
      <c r="JSO136" s="311"/>
      <c r="JSP136" s="311"/>
      <c r="JSQ136" s="311"/>
      <c r="JSR136" s="311"/>
      <c r="JSS136" s="311"/>
      <c r="JST136" s="311"/>
      <c r="JSU136" s="311"/>
      <c r="JSV136" s="311"/>
      <c r="JSW136" s="311"/>
      <c r="JSX136" s="311"/>
      <c r="JSY136" s="311"/>
      <c r="JSZ136" s="311"/>
      <c r="JTA136" s="311"/>
      <c r="JTB136" s="311"/>
      <c r="JTC136" s="311"/>
      <c r="JTD136" s="311"/>
      <c r="JTE136" s="311"/>
      <c r="JTF136" s="311"/>
      <c r="JTG136" s="311"/>
      <c r="JTH136" s="311"/>
      <c r="JTI136" s="311"/>
      <c r="JTJ136" s="311"/>
      <c r="JTK136" s="311"/>
      <c r="JTL136" s="311"/>
      <c r="JTM136" s="311"/>
      <c r="JTN136" s="311"/>
      <c r="JTO136" s="311"/>
      <c r="JTP136" s="311"/>
      <c r="JTQ136" s="311"/>
      <c r="JTR136" s="311"/>
      <c r="JTS136" s="311"/>
      <c r="JTT136" s="311"/>
      <c r="JTU136" s="311"/>
      <c r="JTV136" s="311"/>
      <c r="JTW136" s="311"/>
      <c r="JTX136" s="311"/>
      <c r="JTY136" s="311"/>
      <c r="JTZ136" s="311"/>
      <c r="JUA136" s="311"/>
      <c r="JUB136" s="311"/>
      <c r="JUC136" s="311"/>
      <c r="JUD136" s="311"/>
      <c r="JUE136" s="311"/>
      <c r="JUF136" s="311"/>
      <c r="JUG136" s="311"/>
      <c r="JUH136" s="311"/>
      <c r="JUI136" s="311"/>
      <c r="JUJ136" s="311"/>
      <c r="JUK136" s="311"/>
      <c r="JUL136" s="311"/>
      <c r="JUM136" s="311"/>
      <c r="JUN136" s="311"/>
      <c r="JUO136" s="311"/>
      <c r="JUP136" s="311"/>
      <c r="JUQ136" s="311"/>
      <c r="JUR136" s="311"/>
      <c r="JUS136" s="311"/>
      <c r="JUT136" s="311"/>
      <c r="JUU136" s="311"/>
      <c r="JUV136" s="311"/>
      <c r="JUW136" s="311"/>
      <c r="JUX136" s="311"/>
      <c r="JUY136" s="311"/>
      <c r="JUZ136" s="311"/>
      <c r="JVA136" s="311"/>
      <c r="JVB136" s="311"/>
      <c r="JVC136" s="311"/>
      <c r="JVD136" s="311"/>
      <c r="JVE136" s="311"/>
      <c r="JVF136" s="311"/>
      <c r="JVG136" s="311"/>
      <c r="JVH136" s="311"/>
      <c r="JVI136" s="311"/>
      <c r="JVJ136" s="311"/>
      <c r="JVK136" s="311"/>
      <c r="JVL136" s="311"/>
      <c r="JVM136" s="311"/>
      <c r="JVN136" s="311"/>
      <c r="JVO136" s="311"/>
      <c r="JVP136" s="311"/>
      <c r="JVQ136" s="311"/>
      <c r="JVR136" s="311"/>
      <c r="JVS136" s="311"/>
      <c r="JVT136" s="311"/>
      <c r="JVU136" s="311"/>
      <c r="JVV136" s="311"/>
      <c r="JVW136" s="311"/>
      <c r="JVX136" s="311"/>
      <c r="JVY136" s="311"/>
      <c r="JVZ136" s="311"/>
      <c r="JWA136" s="311"/>
      <c r="JWB136" s="311"/>
      <c r="JWC136" s="311"/>
      <c r="JWD136" s="311"/>
      <c r="JWE136" s="311"/>
      <c r="JWF136" s="311"/>
      <c r="JWG136" s="311"/>
      <c r="JWH136" s="311"/>
      <c r="JWI136" s="311"/>
      <c r="JWJ136" s="311"/>
      <c r="JWK136" s="311"/>
      <c r="JWL136" s="311"/>
      <c r="JWM136" s="311"/>
      <c r="JWN136" s="311"/>
      <c r="JWO136" s="311"/>
      <c r="JWP136" s="311"/>
      <c r="JWQ136" s="311"/>
      <c r="JWR136" s="311"/>
      <c r="JWS136" s="311"/>
      <c r="JWT136" s="311"/>
      <c r="JWU136" s="311"/>
      <c r="JWV136" s="311"/>
      <c r="JWW136" s="311"/>
      <c r="JWX136" s="311"/>
      <c r="JWY136" s="311"/>
      <c r="JWZ136" s="311"/>
      <c r="JXA136" s="311"/>
      <c r="JXB136" s="311"/>
      <c r="JXC136" s="311"/>
      <c r="JXD136" s="311"/>
      <c r="JXE136" s="311"/>
      <c r="JXF136" s="311"/>
      <c r="JXG136" s="311"/>
      <c r="JXH136" s="311"/>
      <c r="JXI136" s="311"/>
      <c r="JXJ136" s="311"/>
      <c r="JXK136" s="311"/>
      <c r="JXL136" s="311"/>
      <c r="JXM136" s="311"/>
      <c r="JXN136" s="311"/>
      <c r="JXO136" s="311"/>
      <c r="JXP136" s="311"/>
      <c r="JXQ136" s="311"/>
      <c r="JXR136" s="311"/>
      <c r="JXS136" s="311"/>
      <c r="JXT136" s="311"/>
      <c r="JXU136" s="311"/>
      <c r="JXV136" s="311"/>
      <c r="JXW136" s="311"/>
      <c r="JXX136" s="311"/>
      <c r="JXY136" s="311"/>
      <c r="JXZ136" s="311"/>
      <c r="JYA136" s="311"/>
      <c r="JYB136" s="311"/>
      <c r="JYC136" s="311"/>
      <c r="JYD136" s="311"/>
      <c r="JYE136" s="311"/>
      <c r="JYF136" s="311"/>
      <c r="JYG136" s="311"/>
      <c r="JYH136" s="311"/>
      <c r="JYI136" s="311"/>
      <c r="JYJ136" s="311"/>
      <c r="JYK136" s="311"/>
      <c r="JYL136" s="311"/>
      <c r="JYM136" s="311"/>
      <c r="JYN136" s="311"/>
      <c r="JYO136" s="311"/>
      <c r="JYP136" s="311"/>
      <c r="JYQ136" s="311"/>
      <c r="JYR136" s="311"/>
      <c r="JYS136" s="311"/>
      <c r="JYT136" s="311"/>
      <c r="JYU136" s="311"/>
      <c r="JYV136" s="311"/>
      <c r="JYW136" s="311"/>
      <c r="JYX136" s="311"/>
      <c r="JYY136" s="311"/>
      <c r="JYZ136" s="311"/>
      <c r="JZA136" s="311"/>
      <c r="JZB136" s="311"/>
      <c r="JZC136" s="311"/>
      <c r="JZD136" s="311"/>
      <c r="JZE136" s="311"/>
      <c r="JZF136" s="311"/>
      <c r="JZG136" s="311"/>
      <c r="JZH136" s="311"/>
      <c r="JZI136" s="311"/>
      <c r="JZJ136" s="311"/>
      <c r="JZK136" s="311"/>
      <c r="JZL136" s="311"/>
      <c r="JZM136" s="311"/>
      <c r="JZN136" s="311"/>
      <c r="JZO136" s="311"/>
      <c r="JZP136" s="311"/>
      <c r="JZQ136" s="311"/>
      <c r="JZR136" s="311"/>
      <c r="JZS136" s="311"/>
      <c r="JZT136" s="311"/>
      <c r="JZU136" s="311"/>
      <c r="JZV136" s="311"/>
      <c r="JZW136" s="311"/>
      <c r="JZX136" s="311"/>
      <c r="JZY136" s="311"/>
      <c r="JZZ136" s="311"/>
      <c r="KAA136" s="311"/>
      <c r="KAB136" s="311"/>
      <c r="KAC136" s="311"/>
      <c r="KAD136" s="311"/>
      <c r="KAE136" s="311"/>
      <c r="KAF136" s="311"/>
      <c r="KAG136" s="311"/>
      <c r="KAH136" s="311"/>
      <c r="KAI136" s="311"/>
      <c r="KAJ136" s="311"/>
      <c r="KAK136" s="311"/>
      <c r="KAL136" s="311"/>
      <c r="KAM136" s="311"/>
      <c r="KAN136" s="311"/>
      <c r="KAO136" s="311"/>
      <c r="KAP136" s="311"/>
      <c r="KAQ136" s="311"/>
      <c r="KAR136" s="311"/>
      <c r="KAS136" s="311"/>
      <c r="KAT136" s="311"/>
      <c r="KAU136" s="311"/>
      <c r="KAV136" s="311"/>
      <c r="KAW136" s="311"/>
      <c r="KAX136" s="311"/>
      <c r="KAY136" s="311"/>
      <c r="KAZ136" s="311"/>
      <c r="KBA136" s="311"/>
      <c r="KBB136" s="311"/>
      <c r="KBC136" s="311"/>
      <c r="KBD136" s="311"/>
      <c r="KBE136" s="311"/>
      <c r="KBF136" s="311"/>
      <c r="KBG136" s="311"/>
      <c r="KBH136" s="311"/>
      <c r="KBI136" s="311"/>
      <c r="KBJ136" s="311"/>
      <c r="KBK136" s="311"/>
      <c r="KBL136" s="311"/>
      <c r="KBM136" s="311"/>
      <c r="KBN136" s="311"/>
      <c r="KBO136" s="311"/>
      <c r="KBP136" s="311"/>
      <c r="KBQ136" s="311"/>
      <c r="KBR136" s="311"/>
      <c r="KBS136" s="311"/>
      <c r="KBT136" s="311"/>
      <c r="KBU136" s="311"/>
      <c r="KBV136" s="311"/>
      <c r="KBW136" s="311"/>
      <c r="KBX136" s="311"/>
      <c r="KBY136" s="311"/>
      <c r="KBZ136" s="311"/>
      <c r="KCA136" s="311"/>
      <c r="KCB136" s="311"/>
      <c r="KCC136" s="311"/>
      <c r="KCD136" s="311"/>
      <c r="KCE136" s="311"/>
      <c r="KCF136" s="311"/>
      <c r="KCG136" s="311"/>
      <c r="KCH136" s="311"/>
      <c r="KCI136" s="311"/>
      <c r="KCJ136" s="311"/>
      <c r="KCK136" s="311"/>
      <c r="KCL136" s="311"/>
      <c r="KCM136" s="311"/>
      <c r="KCN136" s="311"/>
      <c r="KCO136" s="311"/>
      <c r="KCP136" s="311"/>
      <c r="KCQ136" s="311"/>
      <c r="KCR136" s="311"/>
      <c r="KCS136" s="311"/>
      <c r="KCT136" s="311"/>
      <c r="KCU136" s="311"/>
      <c r="KCV136" s="311"/>
      <c r="KCW136" s="311"/>
      <c r="KCX136" s="311"/>
      <c r="KCY136" s="311"/>
      <c r="KCZ136" s="311"/>
      <c r="KDA136" s="311"/>
      <c r="KDB136" s="311"/>
      <c r="KDC136" s="311"/>
      <c r="KDD136" s="311"/>
      <c r="KDE136" s="311"/>
      <c r="KDF136" s="311"/>
      <c r="KDG136" s="311"/>
      <c r="KDH136" s="311"/>
      <c r="KDI136" s="311"/>
      <c r="KDJ136" s="311"/>
      <c r="KDK136" s="311"/>
      <c r="KDL136" s="311"/>
      <c r="KDM136" s="311"/>
      <c r="KDN136" s="311"/>
      <c r="KDO136" s="311"/>
      <c r="KDP136" s="311"/>
      <c r="KDQ136" s="311"/>
      <c r="KDR136" s="311"/>
      <c r="KDS136" s="311"/>
      <c r="KDT136" s="311"/>
      <c r="KDU136" s="311"/>
      <c r="KDV136" s="311"/>
      <c r="KDW136" s="311"/>
      <c r="KDX136" s="311"/>
      <c r="KDY136" s="311"/>
      <c r="KDZ136" s="311"/>
      <c r="KEA136" s="311"/>
      <c r="KEB136" s="311"/>
      <c r="KEC136" s="311"/>
      <c r="KED136" s="311"/>
      <c r="KEE136" s="311"/>
      <c r="KEF136" s="311"/>
      <c r="KEG136" s="311"/>
      <c r="KEH136" s="311"/>
      <c r="KEI136" s="311"/>
      <c r="KEJ136" s="311"/>
      <c r="KEK136" s="311"/>
      <c r="KEL136" s="311"/>
      <c r="KEM136" s="311"/>
      <c r="KEN136" s="311"/>
      <c r="KEO136" s="311"/>
      <c r="KEP136" s="311"/>
      <c r="KEQ136" s="311"/>
      <c r="KER136" s="311"/>
      <c r="KES136" s="311"/>
      <c r="KET136" s="311"/>
      <c r="KEU136" s="311"/>
      <c r="KEV136" s="311"/>
      <c r="KEW136" s="311"/>
      <c r="KEX136" s="311"/>
      <c r="KEY136" s="311"/>
      <c r="KEZ136" s="311"/>
      <c r="KFA136" s="311"/>
      <c r="KFB136" s="311"/>
      <c r="KFC136" s="311"/>
      <c r="KFD136" s="311"/>
      <c r="KFE136" s="311"/>
      <c r="KFF136" s="311"/>
      <c r="KFG136" s="311"/>
      <c r="KFH136" s="311"/>
      <c r="KFI136" s="311"/>
      <c r="KFJ136" s="311"/>
      <c r="KFK136" s="311"/>
      <c r="KFL136" s="311"/>
      <c r="KFM136" s="311"/>
      <c r="KFN136" s="311"/>
      <c r="KFO136" s="311"/>
      <c r="KFP136" s="311"/>
      <c r="KFQ136" s="311"/>
      <c r="KFR136" s="311"/>
      <c r="KFS136" s="311"/>
      <c r="KFT136" s="311"/>
      <c r="KFU136" s="311"/>
      <c r="KFV136" s="311"/>
      <c r="KFW136" s="311"/>
      <c r="KFX136" s="311"/>
      <c r="KFY136" s="311"/>
      <c r="KFZ136" s="311"/>
      <c r="KGA136" s="311"/>
      <c r="KGB136" s="311"/>
      <c r="KGC136" s="311"/>
      <c r="KGD136" s="311"/>
      <c r="KGE136" s="311"/>
      <c r="KGF136" s="311"/>
      <c r="KGG136" s="311"/>
      <c r="KGH136" s="311"/>
      <c r="KGI136" s="311"/>
      <c r="KGJ136" s="311"/>
      <c r="KGK136" s="311"/>
      <c r="KGL136" s="311"/>
      <c r="KGM136" s="311"/>
      <c r="KGN136" s="311"/>
      <c r="KGO136" s="311"/>
      <c r="KGP136" s="311"/>
      <c r="KGQ136" s="311"/>
      <c r="KGR136" s="311"/>
      <c r="KGS136" s="311"/>
      <c r="KGT136" s="311"/>
      <c r="KGU136" s="311"/>
      <c r="KGV136" s="311"/>
      <c r="KGW136" s="311"/>
      <c r="KGX136" s="311"/>
      <c r="KGY136" s="311"/>
      <c r="KGZ136" s="311"/>
      <c r="KHA136" s="311"/>
      <c r="KHB136" s="311"/>
      <c r="KHC136" s="311"/>
      <c r="KHD136" s="311"/>
      <c r="KHE136" s="311"/>
      <c r="KHF136" s="311"/>
      <c r="KHG136" s="311"/>
      <c r="KHH136" s="311"/>
      <c r="KHI136" s="311"/>
      <c r="KHJ136" s="311"/>
      <c r="KHK136" s="311"/>
      <c r="KHL136" s="311"/>
      <c r="KHM136" s="311"/>
      <c r="KHN136" s="311"/>
      <c r="KHO136" s="311"/>
      <c r="KHP136" s="311"/>
      <c r="KHQ136" s="311"/>
      <c r="KHR136" s="311"/>
      <c r="KHS136" s="311"/>
      <c r="KHT136" s="311"/>
      <c r="KHU136" s="311"/>
      <c r="KHV136" s="311"/>
      <c r="KHW136" s="311"/>
      <c r="KHX136" s="311"/>
      <c r="KHY136" s="311"/>
      <c r="KHZ136" s="311"/>
      <c r="KIA136" s="311"/>
      <c r="KIB136" s="311"/>
      <c r="KIC136" s="311"/>
      <c r="KID136" s="311"/>
      <c r="KIE136" s="311"/>
      <c r="KIF136" s="311"/>
      <c r="KIG136" s="311"/>
      <c r="KIH136" s="311"/>
      <c r="KII136" s="311"/>
      <c r="KIJ136" s="311"/>
      <c r="KIK136" s="311"/>
      <c r="KIL136" s="311"/>
      <c r="KIM136" s="311"/>
      <c r="KIN136" s="311"/>
      <c r="KIO136" s="311"/>
      <c r="KIP136" s="311"/>
      <c r="KIQ136" s="311"/>
      <c r="KIR136" s="311"/>
      <c r="KIS136" s="311"/>
      <c r="KIT136" s="311"/>
      <c r="KIU136" s="311"/>
      <c r="KIV136" s="311"/>
      <c r="KIW136" s="311"/>
      <c r="KIX136" s="311"/>
      <c r="KIY136" s="311"/>
      <c r="KIZ136" s="311"/>
      <c r="KJA136" s="311"/>
      <c r="KJB136" s="311"/>
      <c r="KJC136" s="311"/>
      <c r="KJD136" s="311"/>
      <c r="KJE136" s="311"/>
      <c r="KJF136" s="311"/>
      <c r="KJG136" s="311"/>
      <c r="KJH136" s="311"/>
      <c r="KJI136" s="311"/>
      <c r="KJJ136" s="311"/>
      <c r="KJK136" s="311"/>
      <c r="KJL136" s="311"/>
      <c r="KJM136" s="311"/>
      <c r="KJN136" s="311"/>
      <c r="KJO136" s="311"/>
      <c r="KJP136" s="311"/>
      <c r="KJQ136" s="311"/>
      <c r="KJR136" s="311"/>
      <c r="KJS136" s="311"/>
      <c r="KJT136" s="311"/>
      <c r="KJU136" s="311"/>
      <c r="KJV136" s="311"/>
      <c r="KJW136" s="311"/>
      <c r="KJX136" s="311"/>
      <c r="KJY136" s="311"/>
      <c r="KJZ136" s="311"/>
      <c r="KKA136" s="311"/>
      <c r="KKB136" s="311"/>
      <c r="KKC136" s="311"/>
      <c r="KKD136" s="311"/>
      <c r="KKE136" s="311"/>
      <c r="KKF136" s="311"/>
      <c r="KKG136" s="311"/>
      <c r="KKH136" s="311"/>
      <c r="KKI136" s="311"/>
      <c r="KKJ136" s="311"/>
      <c r="KKK136" s="311"/>
      <c r="KKL136" s="311"/>
      <c r="KKM136" s="311"/>
      <c r="KKN136" s="311"/>
      <c r="KKO136" s="311"/>
      <c r="KKP136" s="311"/>
      <c r="KKQ136" s="311"/>
      <c r="KKR136" s="311"/>
      <c r="KKS136" s="311"/>
      <c r="KKT136" s="311"/>
      <c r="KKU136" s="311"/>
      <c r="KKV136" s="311"/>
      <c r="KKW136" s="311"/>
      <c r="KKX136" s="311"/>
      <c r="KKY136" s="311"/>
      <c r="KKZ136" s="311"/>
      <c r="KLA136" s="311"/>
      <c r="KLB136" s="311"/>
      <c r="KLC136" s="311"/>
      <c r="KLD136" s="311"/>
      <c r="KLE136" s="311"/>
      <c r="KLF136" s="311"/>
      <c r="KLG136" s="311"/>
      <c r="KLH136" s="311"/>
      <c r="KLI136" s="311"/>
      <c r="KLJ136" s="311"/>
      <c r="KLK136" s="311"/>
      <c r="KLL136" s="311"/>
      <c r="KLM136" s="311"/>
      <c r="KLN136" s="311"/>
      <c r="KLO136" s="311"/>
      <c r="KLP136" s="311"/>
      <c r="KLQ136" s="311"/>
      <c r="KLR136" s="311"/>
      <c r="KLS136" s="311"/>
      <c r="KLT136" s="311"/>
      <c r="KLU136" s="311"/>
      <c r="KLV136" s="311"/>
      <c r="KLW136" s="311"/>
      <c r="KLX136" s="311"/>
      <c r="KLY136" s="311"/>
      <c r="KLZ136" s="311"/>
      <c r="KMA136" s="311"/>
      <c r="KMB136" s="311"/>
      <c r="KMC136" s="311"/>
      <c r="KMD136" s="311"/>
      <c r="KME136" s="311"/>
      <c r="KMF136" s="311"/>
      <c r="KMG136" s="311"/>
      <c r="KMH136" s="311"/>
      <c r="KMI136" s="311"/>
      <c r="KMJ136" s="311"/>
      <c r="KMK136" s="311"/>
      <c r="KML136" s="311"/>
      <c r="KMM136" s="311"/>
      <c r="KMN136" s="311"/>
      <c r="KMO136" s="311"/>
      <c r="KMP136" s="311"/>
      <c r="KMQ136" s="311"/>
      <c r="KMR136" s="311"/>
      <c r="KMS136" s="311"/>
      <c r="KMT136" s="311"/>
      <c r="KMU136" s="311"/>
      <c r="KMV136" s="311"/>
      <c r="KMW136" s="311"/>
      <c r="KMX136" s="311"/>
      <c r="KMY136" s="311"/>
      <c r="KMZ136" s="311"/>
      <c r="KNA136" s="311"/>
      <c r="KNB136" s="311"/>
      <c r="KNC136" s="311"/>
      <c r="KND136" s="311"/>
      <c r="KNE136" s="311"/>
      <c r="KNF136" s="311"/>
      <c r="KNG136" s="311"/>
      <c r="KNH136" s="311"/>
      <c r="KNI136" s="311"/>
      <c r="KNJ136" s="311"/>
      <c r="KNK136" s="311"/>
      <c r="KNL136" s="311"/>
      <c r="KNM136" s="311"/>
      <c r="KNN136" s="311"/>
      <c r="KNO136" s="311"/>
      <c r="KNP136" s="311"/>
      <c r="KNQ136" s="311"/>
      <c r="KNR136" s="311"/>
      <c r="KNS136" s="311"/>
      <c r="KNT136" s="311"/>
      <c r="KNU136" s="311"/>
      <c r="KNV136" s="311"/>
      <c r="KNW136" s="311"/>
      <c r="KNX136" s="311"/>
      <c r="KNY136" s="311"/>
      <c r="KNZ136" s="311"/>
      <c r="KOA136" s="311"/>
      <c r="KOB136" s="311"/>
      <c r="KOC136" s="311"/>
      <c r="KOD136" s="311"/>
      <c r="KOE136" s="311"/>
      <c r="KOF136" s="311"/>
      <c r="KOG136" s="311"/>
      <c r="KOH136" s="311"/>
      <c r="KOI136" s="311"/>
      <c r="KOJ136" s="311"/>
      <c r="KOK136" s="311"/>
      <c r="KOL136" s="311"/>
      <c r="KOM136" s="311"/>
      <c r="KON136" s="311"/>
      <c r="KOO136" s="311"/>
      <c r="KOP136" s="311"/>
      <c r="KOQ136" s="311"/>
      <c r="KOR136" s="311"/>
      <c r="KOS136" s="311"/>
      <c r="KOT136" s="311"/>
      <c r="KOU136" s="311"/>
      <c r="KOV136" s="311"/>
      <c r="KOW136" s="311"/>
      <c r="KOX136" s="311"/>
      <c r="KOY136" s="311"/>
      <c r="KOZ136" s="311"/>
      <c r="KPA136" s="311"/>
      <c r="KPB136" s="311"/>
      <c r="KPC136" s="311"/>
      <c r="KPD136" s="311"/>
      <c r="KPE136" s="311"/>
      <c r="KPF136" s="311"/>
      <c r="KPG136" s="311"/>
      <c r="KPH136" s="311"/>
      <c r="KPI136" s="311"/>
      <c r="KPJ136" s="311"/>
      <c r="KPK136" s="311"/>
      <c r="KPL136" s="311"/>
      <c r="KPM136" s="311"/>
      <c r="KPN136" s="311"/>
      <c r="KPO136" s="311"/>
      <c r="KPP136" s="311"/>
      <c r="KPQ136" s="311"/>
      <c r="KPR136" s="311"/>
      <c r="KPS136" s="311"/>
      <c r="KPT136" s="311"/>
      <c r="KPU136" s="311"/>
      <c r="KPV136" s="311"/>
      <c r="KPW136" s="311"/>
      <c r="KPX136" s="311"/>
      <c r="KPY136" s="311"/>
      <c r="KPZ136" s="311"/>
      <c r="KQA136" s="311"/>
      <c r="KQB136" s="311"/>
      <c r="KQC136" s="311"/>
      <c r="KQD136" s="311"/>
      <c r="KQE136" s="311"/>
      <c r="KQF136" s="311"/>
      <c r="KQG136" s="311"/>
      <c r="KQH136" s="311"/>
      <c r="KQI136" s="311"/>
      <c r="KQJ136" s="311"/>
      <c r="KQK136" s="311"/>
      <c r="KQL136" s="311"/>
      <c r="KQM136" s="311"/>
      <c r="KQN136" s="311"/>
      <c r="KQO136" s="311"/>
      <c r="KQP136" s="311"/>
      <c r="KQQ136" s="311"/>
      <c r="KQR136" s="311"/>
      <c r="KQS136" s="311"/>
      <c r="KQT136" s="311"/>
      <c r="KQU136" s="311"/>
      <c r="KQV136" s="311"/>
      <c r="KQW136" s="311"/>
      <c r="KQX136" s="311"/>
      <c r="KQY136" s="311"/>
      <c r="KQZ136" s="311"/>
      <c r="KRA136" s="311"/>
      <c r="KRB136" s="311"/>
      <c r="KRC136" s="311"/>
      <c r="KRD136" s="311"/>
      <c r="KRE136" s="311"/>
      <c r="KRF136" s="311"/>
      <c r="KRG136" s="311"/>
      <c r="KRH136" s="311"/>
      <c r="KRI136" s="311"/>
      <c r="KRJ136" s="311"/>
      <c r="KRK136" s="311"/>
      <c r="KRL136" s="311"/>
      <c r="KRM136" s="311"/>
      <c r="KRN136" s="311"/>
      <c r="KRO136" s="311"/>
      <c r="KRP136" s="311"/>
      <c r="KRQ136" s="311"/>
      <c r="KRR136" s="311"/>
      <c r="KRS136" s="311"/>
      <c r="KRT136" s="311"/>
      <c r="KRU136" s="311"/>
      <c r="KRV136" s="311"/>
      <c r="KRW136" s="311"/>
      <c r="KRX136" s="311"/>
      <c r="KRY136" s="311"/>
      <c r="KRZ136" s="311"/>
      <c r="KSA136" s="311"/>
      <c r="KSB136" s="311"/>
      <c r="KSC136" s="311"/>
      <c r="KSD136" s="311"/>
      <c r="KSE136" s="311"/>
      <c r="KSF136" s="311"/>
      <c r="KSG136" s="311"/>
      <c r="KSH136" s="311"/>
      <c r="KSI136" s="311"/>
      <c r="KSJ136" s="311"/>
      <c r="KSK136" s="311"/>
      <c r="KSL136" s="311"/>
      <c r="KSM136" s="311"/>
      <c r="KSN136" s="311"/>
      <c r="KSO136" s="311"/>
      <c r="KSP136" s="311"/>
      <c r="KSQ136" s="311"/>
      <c r="KSR136" s="311"/>
      <c r="KSS136" s="311"/>
      <c r="KST136" s="311"/>
      <c r="KSU136" s="311"/>
      <c r="KSV136" s="311"/>
      <c r="KSW136" s="311"/>
      <c r="KSX136" s="311"/>
      <c r="KSY136" s="311"/>
      <c r="KSZ136" s="311"/>
      <c r="KTA136" s="311"/>
      <c r="KTB136" s="311"/>
      <c r="KTC136" s="311"/>
      <c r="KTD136" s="311"/>
      <c r="KTE136" s="311"/>
      <c r="KTF136" s="311"/>
      <c r="KTG136" s="311"/>
      <c r="KTH136" s="311"/>
      <c r="KTI136" s="311"/>
      <c r="KTJ136" s="311"/>
      <c r="KTK136" s="311"/>
      <c r="KTL136" s="311"/>
      <c r="KTM136" s="311"/>
      <c r="KTN136" s="311"/>
      <c r="KTO136" s="311"/>
      <c r="KTP136" s="311"/>
      <c r="KTQ136" s="311"/>
      <c r="KTR136" s="311"/>
      <c r="KTS136" s="311"/>
      <c r="KTT136" s="311"/>
      <c r="KTU136" s="311"/>
      <c r="KTV136" s="311"/>
      <c r="KTW136" s="311"/>
      <c r="KTX136" s="311"/>
      <c r="KTY136" s="311"/>
      <c r="KTZ136" s="311"/>
      <c r="KUA136" s="311"/>
      <c r="KUB136" s="311"/>
      <c r="KUC136" s="311"/>
      <c r="KUD136" s="311"/>
      <c r="KUE136" s="311"/>
      <c r="KUF136" s="311"/>
      <c r="KUG136" s="311"/>
      <c r="KUH136" s="311"/>
      <c r="KUI136" s="311"/>
      <c r="KUJ136" s="311"/>
      <c r="KUK136" s="311"/>
      <c r="KUL136" s="311"/>
      <c r="KUM136" s="311"/>
      <c r="KUN136" s="311"/>
      <c r="KUO136" s="311"/>
      <c r="KUP136" s="311"/>
      <c r="KUQ136" s="311"/>
      <c r="KUR136" s="311"/>
      <c r="KUS136" s="311"/>
      <c r="KUT136" s="311"/>
      <c r="KUU136" s="311"/>
      <c r="KUV136" s="311"/>
      <c r="KUW136" s="311"/>
      <c r="KUX136" s="311"/>
      <c r="KUY136" s="311"/>
      <c r="KUZ136" s="311"/>
      <c r="KVA136" s="311"/>
      <c r="KVB136" s="311"/>
      <c r="KVC136" s="311"/>
      <c r="KVD136" s="311"/>
      <c r="KVE136" s="311"/>
      <c r="KVF136" s="311"/>
      <c r="KVG136" s="311"/>
      <c r="KVH136" s="311"/>
      <c r="KVI136" s="311"/>
      <c r="KVJ136" s="311"/>
      <c r="KVK136" s="311"/>
      <c r="KVL136" s="311"/>
      <c r="KVM136" s="311"/>
      <c r="KVN136" s="311"/>
      <c r="KVO136" s="311"/>
      <c r="KVP136" s="311"/>
      <c r="KVQ136" s="311"/>
      <c r="KVR136" s="311"/>
      <c r="KVS136" s="311"/>
      <c r="KVT136" s="311"/>
      <c r="KVU136" s="311"/>
      <c r="KVV136" s="311"/>
      <c r="KVW136" s="311"/>
      <c r="KVX136" s="311"/>
      <c r="KVY136" s="311"/>
      <c r="KVZ136" s="311"/>
      <c r="KWA136" s="311"/>
      <c r="KWB136" s="311"/>
      <c r="KWC136" s="311"/>
      <c r="KWD136" s="311"/>
      <c r="KWE136" s="311"/>
      <c r="KWF136" s="311"/>
      <c r="KWG136" s="311"/>
      <c r="KWH136" s="311"/>
      <c r="KWI136" s="311"/>
      <c r="KWJ136" s="311"/>
      <c r="KWK136" s="311"/>
      <c r="KWL136" s="311"/>
      <c r="KWM136" s="311"/>
      <c r="KWN136" s="311"/>
      <c r="KWO136" s="311"/>
      <c r="KWP136" s="311"/>
      <c r="KWQ136" s="311"/>
      <c r="KWR136" s="311"/>
      <c r="KWS136" s="311"/>
      <c r="KWT136" s="311"/>
      <c r="KWU136" s="311"/>
      <c r="KWV136" s="311"/>
      <c r="KWW136" s="311"/>
      <c r="KWX136" s="311"/>
      <c r="KWY136" s="311"/>
      <c r="KWZ136" s="311"/>
      <c r="KXA136" s="311"/>
      <c r="KXB136" s="311"/>
      <c r="KXC136" s="311"/>
      <c r="KXD136" s="311"/>
      <c r="KXE136" s="311"/>
      <c r="KXF136" s="311"/>
      <c r="KXG136" s="311"/>
      <c r="KXH136" s="311"/>
      <c r="KXI136" s="311"/>
      <c r="KXJ136" s="311"/>
      <c r="KXK136" s="311"/>
      <c r="KXL136" s="311"/>
      <c r="KXM136" s="311"/>
      <c r="KXN136" s="311"/>
      <c r="KXO136" s="311"/>
      <c r="KXP136" s="311"/>
      <c r="KXQ136" s="311"/>
      <c r="KXR136" s="311"/>
      <c r="KXS136" s="311"/>
      <c r="KXT136" s="311"/>
      <c r="KXU136" s="311"/>
      <c r="KXV136" s="311"/>
      <c r="KXW136" s="311"/>
      <c r="KXX136" s="311"/>
      <c r="KXY136" s="311"/>
      <c r="KXZ136" s="311"/>
      <c r="KYA136" s="311"/>
      <c r="KYB136" s="311"/>
      <c r="KYC136" s="311"/>
      <c r="KYD136" s="311"/>
      <c r="KYE136" s="311"/>
      <c r="KYF136" s="311"/>
      <c r="KYG136" s="311"/>
      <c r="KYH136" s="311"/>
      <c r="KYI136" s="311"/>
      <c r="KYJ136" s="311"/>
      <c r="KYK136" s="311"/>
      <c r="KYL136" s="311"/>
      <c r="KYM136" s="311"/>
      <c r="KYN136" s="311"/>
      <c r="KYO136" s="311"/>
      <c r="KYP136" s="311"/>
      <c r="KYQ136" s="311"/>
      <c r="KYR136" s="311"/>
      <c r="KYS136" s="311"/>
      <c r="KYT136" s="311"/>
      <c r="KYU136" s="311"/>
      <c r="KYV136" s="311"/>
      <c r="KYW136" s="311"/>
      <c r="KYX136" s="311"/>
      <c r="KYY136" s="311"/>
      <c r="KYZ136" s="311"/>
      <c r="KZA136" s="311"/>
      <c r="KZB136" s="311"/>
      <c r="KZC136" s="311"/>
      <c r="KZD136" s="311"/>
      <c r="KZE136" s="311"/>
      <c r="KZF136" s="311"/>
      <c r="KZG136" s="311"/>
      <c r="KZH136" s="311"/>
      <c r="KZI136" s="311"/>
      <c r="KZJ136" s="311"/>
      <c r="KZK136" s="311"/>
      <c r="KZL136" s="311"/>
      <c r="KZM136" s="311"/>
      <c r="KZN136" s="311"/>
      <c r="KZO136" s="311"/>
      <c r="KZP136" s="311"/>
      <c r="KZQ136" s="311"/>
      <c r="KZR136" s="311"/>
      <c r="KZS136" s="311"/>
      <c r="KZT136" s="311"/>
      <c r="KZU136" s="311"/>
      <c r="KZV136" s="311"/>
      <c r="KZW136" s="311"/>
      <c r="KZX136" s="311"/>
      <c r="KZY136" s="311"/>
      <c r="KZZ136" s="311"/>
      <c r="LAA136" s="311"/>
      <c r="LAB136" s="311"/>
      <c r="LAC136" s="311"/>
      <c r="LAD136" s="311"/>
      <c r="LAE136" s="311"/>
      <c r="LAF136" s="311"/>
      <c r="LAG136" s="311"/>
      <c r="LAH136" s="311"/>
      <c r="LAI136" s="311"/>
      <c r="LAJ136" s="311"/>
      <c r="LAK136" s="311"/>
      <c r="LAL136" s="311"/>
      <c r="LAM136" s="311"/>
      <c r="LAN136" s="311"/>
      <c r="LAO136" s="311"/>
      <c r="LAP136" s="311"/>
      <c r="LAQ136" s="311"/>
      <c r="LAR136" s="311"/>
      <c r="LAS136" s="311"/>
      <c r="LAT136" s="311"/>
      <c r="LAU136" s="311"/>
      <c r="LAV136" s="311"/>
      <c r="LAW136" s="311"/>
      <c r="LAX136" s="311"/>
      <c r="LAY136" s="311"/>
      <c r="LAZ136" s="311"/>
      <c r="LBA136" s="311"/>
      <c r="LBB136" s="311"/>
      <c r="LBC136" s="311"/>
      <c r="LBD136" s="311"/>
      <c r="LBE136" s="311"/>
      <c r="LBF136" s="311"/>
      <c r="LBG136" s="311"/>
      <c r="LBH136" s="311"/>
      <c r="LBI136" s="311"/>
      <c r="LBJ136" s="311"/>
      <c r="LBK136" s="311"/>
      <c r="LBL136" s="311"/>
      <c r="LBM136" s="311"/>
      <c r="LBN136" s="311"/>
      <c r="LBO136" s="311"/>
      <c r="LBP136" s="311"/>
      <c r="LBQ136" s="311"/>
      <c r="LBR136" s="311"/>
      <c r="LBS136" s="311"/>
      <c r="LBT136" s="311"/>
      <c r="LBU136" s="311"/>
      <c r="LBV136" s="311"/>
      <c r="LBW136" s="311"/>
      <c r="LBX136" s="311"/>
      <c r="LBY136" s="311"/>
      <c r="LBZ136" s="311"/>
      <c r="LCA136" s="311"/>
      <c r="LCB136" s="311"/>
      <c r="LCC136" s="311"/>
      <c r="LCD136" s="311"/>
      <c r="LCE136" s="311"/>
      <c r="LCF136" s="311"/>
      <c r="LCG136" s="311"/>
      <c r="LCH136" s="311"/>
      <c r="LCI136" s="311"/>
      <c r="LCJ136" s="311"/>
      <c r="LCK136" s="311"/>
      <c r="LCL136" s="311"/>
      <c r="LCM136" s="311"/>
      <c r="LCN136" s="311"/>
      <c r="LCO136" s="311"/>
      <c r="LCP136" s="311"/>
      <c r="LCQ136" s="311"/>
      <c r="LCR136" s="311"/>
      <c r="LCS136" s="311"/>
      <c r="LCT136" s="311"/>
      <c r="LCU136" s="311"/>
      <c r="LCV136" s="311"/>
      <c r="LCW136" s="311"/>
      <c r="LCX136" s="311"/>
      <c r="LCY136" s="311"/>
      <c r="LCZ136" s="311"/>
      <c r="LDA136" s="311"/>
      <c r="LDB136" s="311"/>
      <c r="LDC136" s="311"/>
      <c r="LDD136" s="311"/>
      <c r="LDE136" s="311"/>
      <c r="LDF136" s="311"/>
      <c r="LDG136" s="311"/>
      <c r="LDH136" s="311"/>
      <c r="LDI136" s="311"/>
      <c r="LDJ136" s="311"/>
      <c r="LDK136" s="311"/>
      <c r="LDL136" s="311"/>
      <c r="LDM136" s="311"/>
      <c r="LDN136" s="311"/>
      <c r="LDO136" s="311"/>
      <c r="LDP136" s="311"/>
      <c r="LDQ136" s="311"/>
      <c r="LDR136" s="311"/>
      <c r="LDS136" s="311"/>
      <c r="LDT136" s="311"/>
      <c r="LDU136" s="311"/>
      <c r="LDV136" s="311"/>
      <c r="LDW136" s="311"/>
      <c r="LDX136" s="311"/>
      <c r="LDY136" s="311"/>
      <c r="LDZ136" s="311"/>
      <c r="LEA136" s="311"/>
      <c r="LEB136" s="311"/>
      <c r="LEC136" s="311"/>
      <c r="LED136" s="311"/>
      <c r="LEE136" s="311"/>
      <c r="LEF136" s="311"/>
      <c r="LEG136" s="311"/>
      <c r="LEH136" s="311"/>
      <c r="LEI136" s="311"/>
      <c r="LEJ136" s="311"/>
      <c r="LEK136" s="311"/>
      <c r="LEL136" s="311"/>
      <c r="LEM136" s="311"/>
      <c r="LEN136" s="311"/>
      <c r="LEO136" s="311"/>
      <c r="LEP136" s="311"/>
      <c r="LEQ136" s="311"/>
      <c r="LER136" s="311"/>
      <c r="LES136" s="311"/>
      <c r="LET136" s="311"/>
      <c r="LEU136" s="311"/>
      <c r="LEV136" s="311"/>
      <c r="LEW136" s="311"/>
      <c r="LEX136" s="311"/>
      <c r="LEY136" s="311"/>
      <c r="LEZ136" s="311"/>
      <c r="LFA136" s="311"/>
      <c r="LFB136" s="311"/>
      <c r="LFC136" s="311"/>
      <c r="LFD136" s="311"/>
      <c r="LFE136" s="311"/>
      <c r="LFF136" s="311"/>
      <c r="LFG136" s="311"/>
      <c r="LFH136" s="311"/>
      <c r="LFI136" s="311"/>
      <c r="LFJ136" s="311"/>
      <c r="LFK136" s="311"/>
      <c r="LFL136" s="311"/>
      <c r="LFM136" s="311"/>
      <c r="LFN136" s="311"/>
      <c r="LFO136" s="311"/>
      <c r="LFP136" s="311"/>
      <c r="LFQ136" s="311"/>
      <c r="LFR136" s="311"/>
      <c r="LFS136" s="311"/>
      <c r="LFT136" s="311"/>
      <c r="LFU136" s="311"/>
      <c r="LFV136" s="311"/>
      <c r="LFW136" s="311"/>
      <c r="LFX136" s="311"/>
      <c r="LFY136" s="311"/>
      <c r="LFZ136" s="311"/>
      <c r="LGA136" s="311"/>
      <c r="LGB136" s="311"/>
      <c r="LGC136" s="311"/>
      <c r="LGD136" s="311"/>
      <c r="LGE136" s="311"/>
      <c r="LGF136" s="311"/>
      <c r="LGG136" s="311"/>
      <c r="LGH136" s="311"/>
      <c r="LGI136" s="311"/>
      <c r="LGJ136" s="311"/>
      <c r="LGK136" s="311"/>
      <c r="LGL136" s="311"/>
      <c r="LGM136" s="311"/>
      <c r="LGN136" s="311"/>
      <c r="LGO136" s="311"/>
      <c r="LGP136" s="311"/>
      <c r="LGQ136" s="311"/>
      <c r="LGR136" s="311"/>
      <c r="LGS136" s="311"/>
      <c r="LGT136" s="311"/>
      <c r="LGU136" s="311"/>
      <c r="LGV136" s="311"/>
      <c r="LGW136" s="311"/>
      <c r="LGX136" s="311"/>
      <c r="LGY136" s="311"/>
      <c r="LGZ136" s="311"/>
      <c r="LHA136" s="311"/>
      <c r="LHB136" s="311"/>
      <c r="LHC136" s="311"/>
      <c r="LHD136" s="311"/>
      <c r="LHE136" s="311"/>
      <c r="LHF136" s="311"/>
      <c r="LHG136" s="311"/>
      <c r="LHH136" s="311"/>
      <c r="LHI136" s="311"/>
      <c r="LHJ136" s="311"/>
      <c r="LHK136" s="311"/>
      <c r="LHL136" s="311"/>
      <c r="LHM136" s="311"/>
      <c r="LHN136" s="311"/>
      <c r="LHO136" s="311"/>
      <c r="LHP136" s="311"/>
      <c r="LHQ136" s="311"/>
      <c r="LHR136" s="311"/>
      <c r="LHS136" s="311"/>
      <c r="LHT136" s="311"/>
      <c r="LHU136" s="311"/>
      <c r="LHV136" s="311"/>
      <c r="LHW136" s="311"/>
      <c r="LHX136" s="311"/>
      <c r="LHY136" s="311"/>
      <c r="LHZ136" s="311"/>
      <c r="LIA136" s="311"/>
      <c r="LIB136" s="311"/>
      <c r="LIC136" s="311"/>
      <c r="LID136" s="311"/>
      <c r="LIE136" s="311"/>
      <c r="LIF136" s="311"/>
      <c r="LIG136" s="311"/>
      <c r="LIH136" s="311"/>
      <c r="LII136" s="311"/>
      <c r="LIJ136" s="311"/>
      <c r="LIK136" s="311"/>
      <c r="LIL136" s="311"/>
      <c r="LIM136" s="311"/>
      <c r="LIN136" s="311"/>
      <c r="LIO136" s="311"/>
      <c r="LIP136" s="311"/>
      <c r="LIQ136" s="311"/>
      <c r="LIR136" s="311"/>
      <c r="LIS136" s="311"/>
      <c r="LIT136" s="311"/>
      <c r="LIU136" s="311"/>
      <c r="LIV136" s="311"/>
      <c r="LIW136" s="311"/>
      <c r="LIX136" s="311"/>
      <c r="LIY136" s="311"/>
      <c r="LIZ136" s="311"/>
      <c r="LJA136" s="311"/>
      <c r="LJB136" s="311"/>
      <c r="LJC136" s="311"/>
      <c r="LJD136" s="311"/>
      <c r="LJE136" s="311"/>
      <c r="LJF136" s="311"/>
      <c r="LJG136" s="311"/>
      <c r="LJH136" s="311"/>
      <c r="LJI136" s="311"/>
      <c r="LJJ136" s="311"/>
      <c r="LJK136" s="311"/>
      <c r="LJL136" s="311"/>
      <c r="LJM136" s="311"/>
      <c r="LJN136" s="311"/>
      <c r="LJO136" s="311"/>
      <c r="LJP136" s="311"/>
      <c r="LJQ136" s="311"/>
      <c r="LJR136" s="311"/>
      <c r="LJS136" s="311"/>
      <c r="LJT136" s="311"/>
      <c r="LJU136" s="311"/>
      <c r="LJV136" s="311"/>
      <c r="LJW136" s="311"/>
      <c r="LJX136" s="311"/>
      <c r="LJY136" s="311"/>
      <c r="LJZ136" s="311"/>
      <c r="LKA136" s="311"/>
      <c r="LKB136" s="311"/>
      <c r="LKC136" s="311"/>
      <c r="LKD136" s="311"/>
      <c r="LKE136" s="311"/>
      <c r="LKF136" s="311"/>
      <c r="LKG136" s="311"/>
      <c r="LKH136" s="311"/>
      <c r="LKI136" s="311"/>
      <c r="LKJ136" s="311"/>
      <c r="LKK136" s="311"/>
      <c r="LKL136" s="311"/>
      <c r="LKM136" s="311"/>
      <c r="LKN136" s="311"/>
      <c r="LKO136" s="311"/>
      <c r="LKP136" s="311"/>
      <c r="LKQ136" s="311"/>
      <c r="LKR136" s="311"/>
      <c r="LKS136" s="311"/>
      <c r="LKT136" s="311"/>
      <c r="LKU136" s="311"/>
      <c r="LKV136" s="311"/>
      <c r="LKW136" s="311"/>
      <c r="LKX136" s="311"/>
      <c r="LKY136" s="311"/>
      <c r="LKZ136" s="311"/>
      <c r="LLA136" s="311"/>
      <c r="LLB136" s="311"/>
      <c r="LLC136" s="311"/>
      <c r="LLD136" s="311"/>
      <c r="LLE136" s="311"/>
      <c r="LLF136" s="311"/>
      <c r="LLG136" s="311"/>
      <c r="LLH136" s="311"/>
      <c r="LLI136" s="311"/>
      <c r="LLJ136" s="311"/>
      <c r="LLK136" s="311"/>
      <c r="LLL136" s="311"/>
      <c r="LLM136" s="311"/>
      <c r="LLN136" s="311"/>
      <c r="LLO136" s="311"/>
      <c r="LLP136" s="311"/>
      <c r="LLQ136" s="311"/>
      <c r="LLR136" s="311"/>
      <c r="LLS136" s="311"/>
      <c r="LLT136" s="311"/>
      <c r="LLU136" s="311"/>
      <c r="LLV136" s="311"/>
      <c r="LLW136" s="311"/>
      <c r="LLX136" s="311"/>
      <c r="LLY136" s="311"/>
      <c r="LLZ136" s="311"/>
      <c r="LMA136" s="311"/>
      <c r="LMB136" s="311"/>
      <c r="LMC136" s="311"/>
      <c r="LMD136" s="311"/>
      <c r="LME136" s="311"/>
      <c r="LMF136" s="311"/>
      <c r="LMG136" s="311"/>
      <c r="LMH136" s="311"/>
      <c r="LMI136" s="311"/>
      <c r="LMJ136" s="311"/>
      <c r="LMK136" s="311"/>
      <c r="LML136" s="311"/>
      <c r="LMM136" s="311"/>
      <c r="LMN136" s="311"/>
      <c r="LMO136" s="311"/>
      <c r="LMP136" s="311"/>
      <c r="LMQ136" s="311"/>
      <c r="LMR136" s="311"/>
      <c r="LMS136" s="311"/>
      <c r="LMT136" s="311"/>
      <c r="LMU136" s="311"/>
      <c r="LMV136" s="311"/>
      <c r="LMW136" s="311"/>
      <c r="LMX136" s="311"/>
      <c r="LMY136" s="311"/>
      <c r="LMZ136" s="311"/>
      <c r="LNA136" s="311"/>
      <c r="LNB136" s="311"/>
      <c r="LNC136" s="311"/>
      <c r="LND136" s="311"/>
      <c r="LNE136" s="311"/>
      <c r="LNF136" s="311"/>
      <c r="LNG136" s="311"/>
      <c r="LNH136" s="311"/>
      <c r="LNI136" s="311"/>
      <c r="LNJ136" s="311"/>
      <c r="LNK136" s="311"/>
      <c r="LNL136" s="311"/>
      <c r="LNM136" s="311"/>
      <c r="LNN136" s="311"/>
      <c r="LNO136" s="311"/>
      <c r="LNP136" s="311"/>
      <c r="LNQ136" s="311"/>
      <c r="LNR136" s="311"/>
      <c r="LNS136" s="311"/>
      <c r="LNT136" s="311"/>
      <c r="LNU136" s="311"/>
      <c r="LNV136" s="311"/>
      <c r="LNW136" s="311"/>
      <c r="LNX136" s="311"/>
      <c r="LNY136" s="311"/>
      <c r="LNZ136" s="311"/>
      <c r="LOA136" s="311"/>
      <c r="LOB136" s="311"/>
      <c r="LOC136" s="311"/>
      <c r="LOD136" s="311"/>
      <c r="LOE136" s="311"/>
      <c r="LOF136" s="311"/>
      <c r="LOG136" s="311"/>
      <c r="LOH136" s="311"/>
      <c r="LOI136" s="311"/>
      <c r="LOJ136" s="311"/>
      <c r="LOK136" s="311"/>
      <c r="LOL136" s="311"/>
      <c r="LOM136" s="311"/>
      <c r="LON136" s="311"/>
      <c r="LOO136" s="311"/>
      <c r="LOP136" s="311"/>
      <c r="LOQ136" s="311"/>
      <c r="LOR136" s="311"/>
      <c r="LOS136" s="311"/>
      <c r="LOT136" s="311"/>
      <c r="LOU136" s="311"/>
      <c r="LOV136" s="311"/>
      <c r="LOW136" s="311"/>
      <c r="LOX136" s="311"/>
      <c r="LOY136" s="311"/>
      <c r="LOZ136" s="311"/>
      <c r="LPA136" s="311"/>
      <c r="LPB136" s="311"/>
      <c r="LPC136" s="311"/>
      <c r="LPD136" s="311"/>
      <c r="LPE136" s="311"/>
      <c r="LPF136" s="311"/>
      <c r="LPG136" s="311"/>
      <c r="LPH136" s="311"/>
      <c r="LPI136" s="311"/>
      <c r="LPJ136" s="311"/>
      <c r="LPK136" s="311"/>
      <c r="LPL136" s="311"/>
      <c r="LPM136" s="311"/>
      <c r="LPN136" s="311"/>
      <c r="LPO136" s="311"/>
      <c r="LPP136" s="311"/>
      <c r="LPQ136" s="311"/>
      <c r="LPR136" s="311"/>
      <c r="LPS136" s="311"/>
      <c r="LPT136" s="311"/>
      <c r="LPU136" s="311"/>
      <c r="LPV136" s="311"/>
      <c r="LPW136" s="311"/>
      <c r="LPX136" s="311"/>
      <c r="LPY136" s="311"/>
      <c r="LPZ136" s="311"/>
      <c r="LQA136" s="311"/>
      <c r="LQB136" s="311"/>
      <c r="LQC136" s="311"/>
      <c r="LQD136" s="311"/>
      <c r="LQE136" s="311"/>
      <c r="LQF136" s="311"/>
      <c r="LQG136" s="311"/>
      <c r="LQH136" s="311"/>
      <c r="LQI136" s="311"/>
      <c r="LQJ136" s="311"/>
      <c r="LQK136" s="311"/>
      <c r="LQL136" s="311"/>
      <c r="LQM136" s="311"/>
      <c r="LQN136" s="311"/>
      <c r="LQO136" s="311"/>
      <c r="LQP136" s="311"/>
      <c r="LQQ136" s="311"/>
      <c r="LQR136" s="311"/>
      <c r="LQS136" s="311"/>
      <c r="LQT136" s="311"/>
      <c r="LQU136" s="311"/>
      <c r="LQV136" s="311"/>
      <c r="LQW136" s="311"/>
      <c r="LQX136" s="311"/>
      <c r="LQY136" s="311"/>
      <c r="LQZ136" s="311"/>
      <c r="LRA136" s="311"/>
      <c r="LRB136" s="311"/>
      <c r="LRC136" s="311"/>
      <c r="LRD136" s="311"/>
      <c r="LRE136" s="311"/>
      <c r="LRF136" s="311"/>
      <c r="LRG136" s="311"/>
      <c r="LRH136" s="311"/>
      <c r="LRI136" s="311"/>
      <c r="LRJ136" s="311"/>
      <c r="LRK136" s="311"/>
      <c r="LRL136" s="311"/>
      <c r="LRM136" s="311"/>
      <c r="LRN136" s="311"/>
      <c r="LRO136" s="311"/>
      <c r="LRP136" s="311"/>
      <c r="LRQ136" s="311"/>
      <c r="LRR136" s="311"/>
      <c r="LRS136" s="311"/>
      <c r="LRT136" s="311"/>
      <c r="LRU136" s="311"/>
      <c r="LRV136" s="311"/>
      <c r="LRW136" s="311"/>
      <c r="LRX136" s="311"/>
      <c r="LRY136" s="311"/>
      <c r="LRZ136" s="311"/>
      <c r="LSA136" s="311"/>
      <c r="LSB136" s="311"/>
      <c r="LSC136" s="311"/>
      <c r="LSD136" s="311"/>
      <c r="LSE136" s="311"/>
      <c r="LSF136" s="311"/>
      <c r="LSG136" s="311"/>
      <c r="LSH136" s="311"/>
      <c r="LSI136" s="311"/>
      <c r="LSJ136" s="311"/>
      <c r="LSK136" s="311"/>
      <c r="LSL136" s="311"/>
      <c r="LSM136" s="311"/>
      <c r="LSN136" s="311"/>
      <c r="LSO136" s="311"/>
      <c r="LSP136" s="311"/>
      <c r="LSQ136" s="311"/>
      <c r="LSR136" s="311"/>
      <c r="LSS136" s="311"/>
      <c r="LST136" s="311"/>
      <c r="LSU136" s="311"/>
      <c r="LSV136" s="311"/>
      <c r="LSW136" s="311"/>
      <c r="LSX136" s="311"/>
      <c r="LSY136" s="311"/>
      <c r="LSZ136" s="311"/>
      <c r="LTA136" s="311"/>
      <c r="LTB136" s="311"/>
      <c r="LTC136" s="311"/>
      <c r="LTD136" s="311"/>
      <c r="LTE136" s="311"/>
      <c r="LTF136" s="311"/>
      <c r="LTG136" s="311"/>
      <c r="LTH136" s="311"/>
      <c r="LTI136" s="311"/>
      <c r="LTJ136" s="311"/>
      <c r="LTK136" s="311"/>
      <c r="LTL136" s="311"/>
      <c r="LTM136" s="311"/>
      <c r="LTN136" s="311"/>
      <c r="LTO136" s="311"/>
      <c r="LTP136" s="311"/>
      <c r="LTQ136" s="311"/>
      <c r="LTR136" s="311"/>
      <c r="LTS136" s="311"/>
      <c r="LTT136" s="311"/>
      <c r="LTU136" s="311"/>
      <c r="LTV136" s="311"/>
      <c r="LTW136" s="311"/>
      <c r="LTX136" s="311"/>
      <c r="LTY136" s="311"/>
      <c r="LTZ136" s="311"/>
      <c r="LUA136" s="311"/>
      <c r="LUB136" s="311"/>
      <c r="LUC136" s="311"/>
      <c r="LUD136" s="311"/>
      <c r="LUE136" s="311"/>
      <c r="LUF136" s="311"/>
      <c r="LUG136" s="311"/>
      <c r="LUH136" s="311"/>
      <c r="LUI136" s="311"/>
      <c r="LUJ136" s="311"/>
      <c r="LUK136" s="311"/>
      <c r="LUL136" s="311"/>
      <c r="LUM136" s="311"/>
      <c r="LUN136" s="311"/>
      <c r="LUO136" s="311"/>
      <c r="LUP136" s="311"/>
      <c r="LUQ136" s="311"/>
      <c r="LUR136" s="311"/>
      <c r="LUS136" s="311"/>
      <c r="LUT136" s="311"/>
      <c r="LUU136" s="311"/>
      <c r="LUV136" s="311"/>
      <c r="LUW136" s="311"/>
      <c r="LUX136" s="311"/>
      <c r="LUY136" s="311"/>
      <c r="LUZ136" s="311"/>
      <c r="LVA136" s="311"/>
      <c r="LVB136" s="311"/>
      <c r="LVC136" s="311"/>
      <c r="LVD136" s="311"/>
      <c r="LVE136" s="311"/>
      <c r="LVF136" s="311"/>
      <c r="LVG136" s="311"/>
      <c r="LVH136" s="311"/>
      <c r="LVI136" s="311"/>
      <c r="LVJ136" s="311"/>
      <c r="LVK136" s="311"/>
      <c r="LVL136" s="311"/>
      <c r="LVM136" s="311"/>
      <c r="LVN136" s="311"/>
      <c r="LVO136" s="311"/>
      <c r="LVP136" s="311"/>
      <c r="LVQ136" s="311"/>
      <c r="LVR136" s="311"/>
      <c r="LVS136" s="311"/>
      <c r="LVT136" s="311"/>
      <c r="LVU136" s="311"/>
      <c r="LVV136" s="311"/>
      <c r="LVW136" s="311"/>
      <c r="LVX136" s="311"/>
      <c r="LVY136" s="311"/>
      <c r="LVZ136" s="311"/>
      <c r="LWA136" s="311"/>
      <c r="LWB136" s="311"/>
      <c r="LWC136" s="311"/>
      <c r="LWD136" s="311"/>
      <c r="LWE136" s="311"/>
      <c r="LWF136" s="311"/>
      <c r="LWG136" s="311"/>
      <c r="LWH136" s="311"/>
      <c r="LWI136" s="311"/>
      <c r="LWJ136" s="311"/>
      <c r="LWK136" s="311"/>
      <c r="LWL136" s="311"/>
      <c r="LWM136" s="311"/>
      <c r="LWN136" s="311"/>
      <c r="LWO136" s="311"/>
      <c r="LWP136" s="311"/>
      <c r="LWQ136" s="311"/>
      <c r="LWR136" s="311"/>
      <c r="LWS136" s="311"/>
      <c r="LWT136" s="311"/>
      <c r="LWU136" s="311"/>
      <c r="LWV136" s="311"/>
      <c r="LWW136" s="311"/>
      <c r="LWX136" s="311"/>
      <c r="LWY136" s="311"/>
      <c r="LWZ136" s="311"/>
      <c r="LXA136" s="311"/>
      <c r="LXB136" s="311"/>
      <c r="LXC136" s="311"/>
      <c r="LXD136" s="311"/>
      <c r="LXE136" s="311"/>
      <c r="LXF136" s="311"/>
      <c r="LXG136" s="311"/>
      <c r="LXH136" s="311"/>
      <c r="LXI136" s="311"/>
      <c r="LXJ136" s="311"/>
      <c r="LXK136" s="311"/>
      <c r="LXL136" s="311"/>
      <c r="LXM136" s="311"/>
      <c r="LXN136" s="311"/>
      <c r="LXO136" s="311"/>
      <c r="LXP136" s="311"/>
      <c r="LXQ136" s="311"/>
      <c r="LXR136" s="311"/>
      <c r="LXS136" s="311"/>
      <c r="LXT136" s="311"/>
      <c r="LXU136" s="311"/>
      <c r="LXV136" s="311"/>
      <c r="LXW136" s="311"/>
      <c r="LXX136" s="311"/>
      <c r="LXY136" s="311"/>
      <c r="LXZ136" s="311"/>
      <c r="LYA136" s="311"/>
      <c r="LYB136" s="311"/>
      <c r="LYC136" s="311"/>
      <c r="LYD136" s="311"/>
      <c r="LYE136" s="311"/>
      <c r="LYF136" s="311"/>
      <c r="LYG136" s="311"/>
      <c r="LYH136" s="311"/>
      <c r="LYI136" s="311"/>
      <c r="LYJ136" s="311"/>
      <c r="LYK136" s="311"/>
      <c r="LYL136" s="311"/>
      <c r="LYM136" s="311"/>
      <c r="LYN136" s="311"/>
      <c r="LYO136" s="311"/>
      <c r="LYP136" s="311"/>
      <c r="LYQ136" s="311"/>
      <c r="LYR136" s="311"/>
      <c r="LYS136" s="311"/>
      <c r="LYT136" s="311"/>
      <c r="LYU136" s="311"/>
      <c r="LYV136" s="311"/>
      <c r="LYW136" s="311"/>
      <c r="LYX136" s="311"/>
      <c r="LYY136" s="311"/>
      <c r="LYZ136" s="311"/>
      <c r="LZA136" s="311"/>
      <c r="LZB136" s="311"/>
      <c r="LZC136" s="311"/>
      <c r="LZD136" s="311"/>
      <c r="LZE136" s="311"/>
      <c r="LZF136" s="311"/>
      <c r="LZG136" s="311"/>
      <c r="LZH136" s="311"/>
      <c r="LZI136" s="311"/>
      <c r="LZJ136" s="311"/>
      <c r="LZK136" s="311"/>
      <c r="LZL136" s="311"/>
      <c r="LZM136" s="311"/>
      <c r="LZN136" s="311"/>
      <c r="LZO136" s="311"/>
      <c r="LZP136" s="311"/>
      <c r="LZQ136" s="311"/>
      <c r="LZR136" s="311"/>
      <c r="LZS136" s="311"/>
      <c r="LZT136" s="311"/>
      <c r="LZU136" s="311"/>
      <c r="LZV136" s="311"/>
      <c r="LZW136" s="311"/>
      <c r="LZX136" s="311"/>
      <c r="LZY136" s="311"/>
      <c r="LZZ136" s="311"/>
      <c r="MAA136" s="311"/>
      <c r="MAB136" s="311"/>
      <c r="MAC136" s="311"/>
      <c r="MAD136" s="311"/>
      <c r="MAE136" s="311"/>
      <c r="MAF136" s="311"/>
      <c r="MAG136" s="311"/>
      <c r="MAH136" s="311"/>
      <c r="MAI136" s="311"/>
      <c r="MAJ136" s="311"/>
      <c r="MAK136" s="311"/>
      <c r="MAL136" s="311"/>
      <c r="MAM136" s="311"/>
      <c r="MAN136" s="311"/>
      <c r="MAO136" s="311"/>
      <c r="MAP136" s="311"/>
      <c r="MAQ136" s="311"/>
      <c r="MAR136" s="311"/>
      <c r="MAS136" s="311"/>
      <c r="MAT136" s="311"/>
      <c r="MAU136" s="311"/>
      <c r="MAV136" s="311"/>
      <c r="MAW136" s="311"/>
      <c r="MAX136" s="311"/>
      <c r="MAY136" s="311"/>
      <c r="MAZ136" s="311"/>
      <c r="MBA136" s="311"/>
      <c r="MBB136" s="311"/>
      <c r="MBC136" s="311"/>
      <c r="MBD136" s="311"/>
      <c r="MBE136" s="311"/>
      <c r="MBF136" s="311"/>
      <c r="MBG136" s="311"/>
      <c r="MBH136" s="311"/>
      <c r="MBI136" s="311"/>
      <c r="MBJ136" s="311"/>
      <c r="MBK136" s="311"/>
      <c r="MBL136" s="311"/>
      <c r="MBM136" s="311"/>
      <c r="MBN136" s="311"/>
      <c r="MBO136" s="311"/>
      <c r="MBP136" s="311"/>
      <c r="MBQ136" s="311"/>
      <c r="MBR136" s="311"/>
      <c r="MBS136" s="311"/>
      <c r="MBT136" s="311"/>
      <c r="MBU136" s="311"/>
      <c r="MBV136" s="311"/>
      <c r="MBW136" s="311"/>
      <c r="MBX136" s="311"/>
      <c r="MBY136" s="311"/>
      <c r="MBZ136" s="311"/>
      <c r="MCA136" s="311"/>
      <c r="MCB136" s="311"/>
      <c r="MCC136" s="311"/>
      <c r="MCD136" s="311"/>
      <c r="MCE136" s="311"/>
      <c r="MCF136" s="311"/>
      <c r="MCG136" s="311"/>
      <c r="MCH136" s="311"/>
      <c r="MCI136" s="311"/>
      <c r="MCJ136" s="311"/>
      <c r="MCK136" s="311"/>
      <c r="MCL136" s="311"/>
      <c r="MCM136" s="311"/>
      <c r="MCN136" s="311"/>
      <c r="MCO136" s="311"/>
      <c r="MCP136" s="311"/>
      <c r="MCQ136" s="311"/>
      <c r="MCR136" s="311"/>
      <c r="MCS136" s="311"/>
      <c r="MCT136" s="311"/>
      <c r="MCU136" s="311"/>
      <c r="MCV136" s="311"/>
      <c r="MCW136" s="311"/>
      <c r="MCX136" s="311"/>
      <c r="MCY136" s="311"/>
      <c r="MCZ136" s="311"/>
      <c r="MDA136" s="311"/>
      <c r="MDB136" s="311"/>
      <c r="MDC136" s="311"/>
      <c r="MDD136" s="311"/>
      <c r="MDE136" s="311"/>
      <c r="MDF136" s="311"/>
      <c r="MDG136" s="311"/>
      <c r="MDH136" s="311"/>
      <c r="MDI136" s="311"/>
      <c r="MDJ136" s="311"/>
      <c r="MDK136" s="311"/>
      <c r="MDL136" s="311"/>
      <c r="MDM136" s="311"/>
      <c r="MDN136" s="311"/>
      <c r="MDO136" s="311"/>
      <c r="MDP136" s="311"/>
      <c r="MDQ136" s="311"/>
      <c r="MDR136" s="311"/>
      <c r="MDS136" s="311"/>
      <c r="MDT136" s="311"/>
      <c r="MDU136" s="311"/>
      <c r="MDV136" s="311"/>
      <c r="MDW136" s="311"/>
      <c r="MDX136" s="311"/>
      <c r="MDY136" s="311"/>
      <c r="MDZ136" s="311"/>
      <c r="MEA136" s="311"/>
      <c r="MEB136" s="311"/>
      <c r="MEC136" s="311"/>
      <c r="MED136" s="311"/>
      <c r="MEE136" s="311"/>
      <c r="MEF136" s="311"/>
      <c r="MEG136" s="311"/>
      <c r="MEH136" s="311"/>
      <c r="MEI136" s="311"/>
      <c r="MEJ136" s="311"/>
      <c r="MEK136" s="311"/>
      <c r="MEL136" s="311"/>
      <c r="MEM136" s="311"/>
      <c r="MEN136" s="311"/>
      <c r="MEO136" s="311"/>
      <c r="MEP136" s="311"/>
      <c r="MEQ136" s="311"/>
      <c r="MER136" s="311"/>
      <c r="MES136" s="311"/>
      <c r="MET136" s="311"/>
      <c r="MEU136" s="311"/>
      <c r="MEV136" s="311"/>
      <c r="MEW136" s="311"/>
      <c r="MEX136" s="311"/>
      <c r="MEY136" s="311"/>
      <c r="MEZ136" s="311"/>
      <c r="MFA136" s="311"/>
      <c r="MFB136" s="311"/>
      <c r="MFC136" s="311"/>
      <c r="MFD136" s="311"/>
      <c r="MFE136" s="311"/>
      <c r="MFF136" s="311"/>
      <c r="MFG136" s="311"/>
      <c r="MFH136" s="311"/>
      <c r="MFI136" s="311"/>
      <c r="MFJ136" s="311"/>
      <c r="MFK136" s="311"/>
      <c r="MFL136" s="311"/>
      <c r="MFM136" s="311"/>
      <c r="MFN136" s="311"/>
      <c r="MFO136" s="311"/>
      <c r="MFP136" s="311"/>
      <c r="MFQ136" s="311"/>
      <c r="MFR136" s="311"/>
      <c r="MFS136" s="311"/>
      <c r="MFT136" s="311"/>
      <c r="MFU136" s="311"/>
      <c r="MFV136" s="311"/>
      <c r="MFW136" s="311"/>
      <c r="MFX136" s="311"/>
      <c r="MFY136" s="311"/>
      <c r="MFZ136" s="311"/>
      <c r="MGA136" s="311"/>
      <c r="MGB136" s="311"/>
      <c r="MGC136" s="311"/>
      <c r="MGD136" s="311"/>
      <c r="MGE136" s="311"/>
      <c r="MGF136" s="311"/>
      <c r="MGG136" s="311"/>
      <c r="MGH136" s="311"/>
      <c r="MGI136" s="311"/>
      <c r="MGJ136" s="311"/>
      <c r="MGK136" s="311"/>
      <c r="MGL136" s="311"/>
      <c r="MGM136" s="311"/>
      <c r="MGN136" s="311"/>
      <c r="MGO136" s="311"/>
      <c r="MGP136" s="311"/>
      <c r="MGQ136" s="311"/>
      <c r="MGR136" s="311"/>
      <c r="MGS136" s="311"/>
      <c r="MGT136" s="311"/>
      <c r="MGU136" s="311"/>
      <c r="MGV136" s="311"/>
      <c r="MGW136" s="311"/>
      <c r="MGX136" s="311"/>
      <c r="MGY136" s="311"/>
      <c r="MGZ136" s="311"/>
      <c r="MHA136" s="311"/>
      <c r="MHB136" s="311"/>
      <c r="MHC136" s="311"/>
      <c r="MHD136" s="311"/>
      <c r="MHE136" s="311"/>
      <c r="MHF136" s="311"/>
      <c r="MHG136" s="311"/>
      <c r="MHH136" s="311"/>
      <c r="MHI136" s="311"/>
      <c r="MHJ136" s="311"/>
      <c r="MHK136" s="311"/>
      <c r="MHL136" s="311"/>
      <c r="MHM136" s="311"/>
      <c r="MHN136" s="311"/>
      <c r="MHO136" s="311"/>
      <c r="MHP136" s="311"/>
      <c r="MHQ136" s="311"/>
      <c r="MHR136" s="311"/>
      <c r="MHS136" s="311"/>
      <c r="MHT136" s="311"/>
      <c r="MHU136" s="311"/>
      <c r="MHV136" s="311"/>
      <c r="MHW136" s="311"/>
      <c r="MHX136" s="311"/>
      <c r="MHY136" s="311"/>
      <c r="MHZ136" s="311"/>
      <c r="MIA136" s="311"/>
      <c r="MIB136" s="311"/>
      <c r="MIC136" s="311"/>
      <c r="MID136" s="311"/>
      <c r="MIE136" s="311"/>
      <c r="MIF136" s="311"/>
      <c r="MIG136" s="311"/>
      <c r="MIH136" s="311"/>
      <c r="MII136" s="311"/>
      <c r="MIJ136" s="311"/>
      <c r="MIK136" s="311"/>
      <c r="MIL136" s="311"/>
      <c r="MIM136" s="311"/>
      <c r="MIN136" s="311"/>
      <c r="MIO136" s="311"/>
      <c r="MIP136" s="311"/>
      <c r="MIQ136" s="311"/>
      <c r="MIR136" s="311"/>
      <c r="MIS136" s="311"/>
      <c r="MIT136" s="311"/>
      <c r="MIU136" s="311"/>
      <c r="MIV136" s="311"/>
      <c r="MIW136" s="311"/>
      <c r="MIX136" s="311"/>
      <c r="MIY136" s="311"/>
      <c r="MIZ136" s="311"/>
      <c r="MJA136" s="311"/>
      <c r="MJB136" s="311"/>
      <c r="MJC136" s="311"/>
      <c r="MJD136" s="311"/>
      <c r="MJE136" s="311"/>
      <c r="MJF136" s="311"/>
      <c r="MJG136" s="311"/>
      <c r="MJH136" s="311"/>
      <c r="MJI136" s="311"/>
      <c r="MJJ136" s="311"/>
      <c r="MJK136" s="311"/>
      <c r="MJL136" s="311"/>
      <c r="MJM136" s="311"/>
      <c r="MJN136" s="311"/>
      <c r="MJO136" s="311"/>
      <c r="MJP136" s="311"/>
      <c r="MJQ136" s="311"/>
      <c r="MJR136" s="311"/>
      <c r="MJS136" s="311"/>
      <c r="MJT136" s="311"/>
      <c r="MJU136" s="311"/>
      <c r="MJV136" s="311"/>
      <c r="MJW136" s="311"/>
      <c r="MJX136" s="311"/>
      <c r="MJY136" s="311"/>
      <c r="MJZ136" s="311"/>
      <c r="MKA136" s="311"/>
      <c r="MKB136" s="311"/>
      <c r="MKC136" s="311"/>
      <c r="MKD136" s="311"/>
      <c r="MKE136" s="311"/>
      <c r="MKF136" s="311"/>
      <c r="MKG136" s="311"/>
      <c r="MKH136" s="311"/>
      <c r="MKI136" s="311"/>
      <c r="MKJ136" s="311"/>
      <c r="MKK136" s="311"/>
      <c r="MKL136" s="311"/>
      <c r="MKM136" s="311"/>
      <c r="MKN136" s="311"/>
      <c r="MKO136" s="311"/>
      <c r="MKP136" s="311"/>
      <c r="MKQ136" s="311"/>
      <c r="MKR136" s="311"/>
      <c r="MKS136" s="311"/>
      <c r="MKT136" s="311"/>
      <c r="MKU136" s="311"/>
      <c r="MKV136" s="311"/>
      <c r="MKW136" s="311"/>
      <c r="MKX136" s="311"/>
      <c r="MKY136" s="311"/>
      <c r="MKZ136" s="311"/>
      <c r="MLA136" s="311"/>
      <c r="MLB136" s="311"/>
      <c r="MLC136" s="311"/>
      <c r="MLD136" s="311"/>
      <c r="MLE136" s="311"/>
      <c r="MLF136" s="311"/>
      <c r="MLG136" s="311"/>
      <c r="MLH136" s="311"/>
      <c r="MLI136" s="311"/>
      <c r="MLJ136" s="311"/>
      <c r="MLK136" s="311"/>
      <c r="MLL136" s="311"/>
      <c r="MLM136" s="311"/>
      <c r="MLN136" s="311"/>
      <c r="MLO136" s="311"/>
      <c r="MLP136" s="311"/>
      <c r="MLQ136" s="311"/>
      <c r="MLR136" s="311"/>
      <c r="MLS136" s="311"/>
      <c r="MLT136" s="311"/>
      <c r="MLU136" s="311"/>
      <c r="MLV136" s="311"/>
      <c r="MLW136" s="311"/>
      <c r="MLX136" s="311"/>
      <c r="MLY136" s="311"/>
      <c r="MLZ136" s="311"/>
      <c r="MMA136" s="311"/>
      <c r="MMB136" s="311"/>
      <c r="MMC136" s="311"/>
      <c r="MMD136" s="311"/>
      <c r="MME136" s="311"/>
      <c r="MMF136" s="311"/>
      <c r="MMG136" s="311"/>
      <c r="MMH136" s="311"/>
      <c r="MMI136" s="311"/>
      <c r="MMJ136" s="311"/>
      <c r="MMK136" s="311"/>
      <c r="MML136" s="311"/>
      <c r="MMM136" s="311"/>
      <c r="MMN136" s="311"/>
      <c r="MMO136" s="311"/>
      <c r="MMP136" s="311"/>
      <c r="MMQ136" s="311"/>
      <c r="MMR136" s="311"/>
      <c r="MMS136" s="311"/>
      <c r="MMT136" s="311"/>
      <c r="MMU136" s="311"/>
      <c r="MMV136" s="311"/>
      <c r="MMW136" s="311"/>
      <c r="MMX136" s="311"/>
      <c r="MMY136" s="311"/>
      <c r="MMZ136" s="311"/>
      <c r="MNA136" s="311"/>
      <c r="MNB136" s="311"/>
      <c r="MNC136" s="311"/>
      <c r="MND136" s="311"/>
      <c r="MNE136" s="311"/>
      <c r="MNF136" s="311"/>
      <c r="MNG136" s="311"/>
      <c r="MNH136" s="311"/>
      <c r="MNI136" s="311"/>
      <c r="MNJ136" s="311"/>
      <c r="MNK136" s="311"/>
      <c r="MNL136" s="311"/>
      <c r="MNM136" s="311"/>
      <c r="MNN136" s="311"/>
      <c r="MNO136" s="311"/>
      <c r="MNP136" s="311"/>
      <c r="MNQ136" s="311"/>
      <c r="MNR136" s="311"/>
      <c r="MNS136" s="311"/>
      <c r="MNT136" s="311"/>
      <c r="MNU136" s="311"/>
      <c r="MNV136" s="311"/>
      <c r="MNW136" s="311"/>
      <c r="MNX136" s="311"/>
      <c r="MNY136" s="311"/>
      <c r="MNZ136" s="311"/>
      <c r="MOA136" s="311"/>
      <c r="MOB136" s="311"/>
      <c r="MOC136" s="311"/>
      <c r="MOD136" s="311"/>
      <c r="MOE136" s="311"/>
      <c r="MOF136" s="311"/>
      <c r="MOG136" s="311"/>
      <c r="MOH136" s="311"/>
      <c r="MOI136" s="311"/>
      <c r="MOJ136" s="311"/>
      <c r="MOK136" s="311"/>
      <c r="MOL136" s="311"/>
      <c r="MOM136" s="311"/>
      <c r="MON136" s="311"/>
      <c r="MOO136" s="311"/>
      <c r="MOP136" s="311"/>
      <c r="MOQ136" s="311"/>
      <c r="MOR136" s="311"/>
      <c r="MOS136" s="311"/>
      <c r="MOT136" s="311"/>
      <c r="MOU136" s="311"/>
      <c r="MOV136" s="311"/>
      <c r="MOW136" s="311"/>
      <c r="MOX136" s="311"/>
      <c r="MOY136" s="311"/>
      <c r="MOZ136" s="311"/>
      <c r="MPA136" s="311"/>
      <c r="MPB136" s="311"/>
      <c r="MPC136" s="311"/>
      <c r="MPD136" s="311"/>
      <c r="MPE136" s="311"/>
      <c r="MPF136" s="311"/>
      <c r="MPG136" s="311"/>
      <c r="MPH136" s="311"/>
      <c r="MPI136" s="311"/>
      <c r="MPJ136" s="311"/>
      <c r="MPK136" s="311"/>
      <c r="MPL136" s="311"/>
      <c r="MPM136" s="311"/>
      <c r="MPN136" s="311"/>
      <c r="MPO136" s="311"/>
      <c r="MPP136" s="311"/>
      <c r="MPQ136" s="311"/>
      <c r="MPR136" s="311"/>
      <c r="MPS136" s="311"/>
      <c r="MPT136" s="311"/>
      <c r="MPU136" s="311"/>
      <c r="MPV136" s="311"/>
      <c r="MPW136" s="311"/>
      <c r="MPX136" s="311"/>
      <c r="MPY136" s="311"/>
      <c r="MPZ136" s="311"/>
      <c r="MQA136" s="311"/>
      <c r="MQB136" s="311"/>
      <c r="MQC136" s="311"/>
      <c r="MQD136" s="311"/>
      <c r="MQE136" s="311"/>
      <c r="MQF136" s="311"/>
      <c r="MQG136" s="311"/>
      <c r="MQH136" s="311"/>
      <c r="MQI136" s="311"/>
      <c r="MQJ136" s="311"/>
      <c r="MQK136" s="311"/>
      <c r="MQL136" s="311"/>
      <c r="MQM136" s="311"/>
      <c r="MQN136" s="311"/>
      <c r="MQO136" s="311"/>
      <c r="MQP136" s="311"/>
      <c r="MQQ136" s="311"/>
      <c r="MQR136" s="311"/>
      <c r="MQS136" s="311"/>
      <c r="MQT136" s="311"/>
      <c r="MQU136" s="311"/>
      <c r="MQV136" s="311"/>
      <c r="MQW136" s="311"/>
      <c r="MQX136" s="311"/>
      <c r="MQY136" s="311"/>
      <c r="MQZ136" s="311"/>
      <c r="MRA136" s="311"/>
      <c r="MRB136" s="311"/>
      <c r="MRC136" s="311"/>
      <c r="MRD136" s="311"/>
      <c r="MRE136" s="311"/>
      <c r="MRF136" s="311"/>
      <c r="MRG136" s="311"/>
      <c r="MRH136" s="311"/>
      <c r="MRI136" s="311"/>
      <c r="MRJ136" s="311"/>
      <c r="MRK136" s="311"/>
      <c r="MRL136" s="311"/>
      <c r="MRM136" s="311"/>
      <c r="MRN136" s="311"/>
      <c r="MRO136" s="311"/>
      <c r="MRP136" s="311"/>
      <c r="MRQ136" s="311"/>
      <c r="MRR136" s="311"/>
      <c r="MRS136" s="311"/>
      <c r="MRT136" s="311"/>
      <c r="MRU136" s="311"/>
      <c r="MRV136" s="311"/>
      <c r="MRW136" s="311"/>
      <c r="MRX136" s="311"/>
      <c r="MRY136" s="311"/>
      <c r="MRZ136" s="311"/>
      <c r="MSA136" s="311"/>
      <c r="MSB136" s="311"/>
      <c r="MSC136" s="311"/>
      <c r="MSD136" s="311"/>
      <c r="MSE136" s="311"/>
      <c r="MSF136" s="311"/>
      <c r="MSG136" s="311"/>
      <c r="MSH136" s="311"/>
      <c r="MSI136" s="311"/>
      <c r="MSJ136" s="311"/>
      <c r="MSK136" s="311"/>
      <c r="MSL136" s="311"/>
      <c r="MSM136" s="311"/>
      <c r="MSN136" s="311"/>
      <c r="MSO136" s="311"/>
      <c r="MSP136" s="311"/>
      <c r="MSQ136" s="311"/>
      <c r="MSR136" s="311"/>
      <c r="MSS136" s="311"/>
      <c r="MST136" s="311"/>
      <c r="MSU136" s="311"/>
      <c r="MSV136" s="311"/>
      <c r="MSW136" s="311"/>
      <c r="MSX136" s="311"/>
      <c r="MSY136" s="311"/>
      <c r="MSZ136" s="311"/>
      <c r="MTA136" s="311"/>
      <c r="MTB136" s="311"/>
      <c r="MTC136" s="311"/>
      <c r="MTD136" s="311"/>
      <c r="MTE136" s="311"/>
      <c r="MTF136" s="311"/>
      <c r="MTG136" s="311"/>
      <c r="MTH136" s="311"/>
      <c r="MTI136" s="311"/>
      <c r="MTJ136" s="311"/>
      <c r="MTK136" s="311"/>
      <c r="MTL136" s="311"/>
      <c r="MTM136" s="311"/>
      <c r="MTN136" s="311"/>
      <c r="MTO136" s="311"/>
      <c r="MTP136" s="311"/>
      <c r="MTQ136" s="311"/>
      <c r="MTR136" s="311"/>
      <c r="MTS136" s="311"/>
      <c r="MTT136" s="311"/>
      <c r="MTU136" s="311"/>
      <c r="MTV136" s="311"/>
      <c r="MTW136" s="311"/>
      <c r="MTX136" s="311"/>
      <c r="MTY136" s="311"/>
      <c r="MTZ136" s="311"/>
      <c r="MUA136" s="311"/>
      <c r="MUB136" s="311"/>
      <c r="MUC136" s="311"/>
      <c r="MUD136" s="311"/>
      <c r="MUE136" s="311"/>
      <c r="MUF136" s="311"/>
      <c r="MUG136" s="311"/>
      <c r="MUH136" s="311"/>
      <c r="MUI136" s="311"/>
      <c r="MUJ136" s="311"/>
      <c r="MUK136" s="311"/>
      <c r="MUL136" s="311"/>
      <c r="MUM136" s="311"/>
      <c r="MUN136" s="311"/>
      <c r="MUO136" s="311"/>
      <c r="MUP136" s="311"/>
      <c r="MUQ136" s="311"/>
      <c r="MUR136" s="311"/>
      <c r="MUS136" s="311"/>
      <c r="MUT136" s="311"/>
      <c r="MUU136" s="311"/>
      <c r="MUV136" s="311"/>
      <c r="MUW136" s="311"/>
      <c r="MUX136" s="311"/>
      <c r="MUY136" s="311"/>
      <c r="MUZ136" s="311"/>
      <c r="MVA136" s="311"/>
      <c r="MVB136" s="311"/>
      <c r="MVC136" s="311"/>
      <c r="MVD136" s="311"/>
      <c r="MVE136" s="311"/>
      <c r="MVF136" s="311"/>
      <c r="MVG136" s="311"/>
      <c r="MVH136" s="311"/>
      <c r="MVI136" s="311"/>
      <c r="MVJ136" s="311"/>
      <c r="MVK136" s="311"/>
      <c r="MVL136" s="311"/>
      <c r="MVM136" s="311"/>
      <c r="MVN136" s="311"/>
      <c r="MVO136" s="311"/>
      <c r="MVP136" s="311"/>
      <c r="MVQ136" s="311"/>
      <c r="MVR136" s="311"/>
      <c r="MVS136" s="311"/>
      <c r="MVT136" s="311"/>
      <c r="MVU136" s="311"/>
      <c r="MVV136" s="311"/>
      <c r="MVW136" s="311"/>
      <c r="MVX136" s="311"/>
      <c r="MVY136" s="311"/>
      <c r="MVZ136" s="311"/>
      <c r="MWA136" s="311"/>
      <c r="MWB136" s="311"/>
      <c r="MWC136" s="311"/>
      <c r="MWD136" s="311"/>
      <c r="MWE136" s="311"/>
      <c r="MWF136" s="311"/>
      <c r="MWG136" s="311"/>
      <c r="MWH136" s="311"/>
      <c r="MWI136" s="311"/>
      <c r="MWJ136" s="311"/>
      <c r="MWK136" s="311"/>
      <c r="MWL136" s="311"/>
      <c r="MWM136" s="311"/>
      <c r="MWN136" s="311"/>
      <c r="MWO136" s="311"/>
      <c r="MWP136" s="311"/>
      <c r="MWQ136" s="311"/>
      <c r="MWR136" s="311"/>
      <c r="MWS136" s="311"/>
      <c r="MWT136" s="311"/>
      <c r="MWU136" s="311"/>
      <c r="MWV136" s="311"/>
      <c r="MWW136" s="311"/>
      <c r="MWX136" s="311"/>
      <c r="MWY136" s="311"/>
      <c r="MWZ136" s="311"/>
      <c r="MXA136" s="311"/>
      <c r="MXB136" s="311"/>
      <c r="MXC136" s="311"/>
      <c r="MXD136" s="311"/>
      <c r="MXE136" s="311"/>
      <c r="MXF136" s="311"/>
      <c r="MXG136" s="311"/>
      <c r="MXH136" s="311"/>
      <c r="MXI136" s="311"/>
      <c r="MXJ136" s="311"/>
      <c r="MXK136" s="311"/>
      <c r="MXL136" s="311"/>
      <c r="MXM136" s="311"/>
      <c r="MXN136" s="311"/>
      <c r="MXO136" s="311"/>
      <c r="MXP136" s="311"/>
      <c r="MXQ136" s="311"/>
      <c r="MXR136" s="311"/>
      <c r="MXS136" s="311"/>
      <c r="MXT136" s="311"/>
      <c r="MXU136" s="311"/>
      <c r="MXV136" s="311"/>
      <c r="MXW136" s="311"/>
      <c r="MXX136" s="311"/>
      <c r="MXY136" s="311"/>
      <c r="MXZ136" s="311"/>
      <c r="MYA136" s="311"/>
      <c r="MYB136" s="311"/>
      <c r="MYC136" s="311"/>
      <c r="MYD136" s="311"/>
      <c r="MYE136" s="311"/>
      <c r="MYF136" s="311"/>
      <c r="MYG136" s="311"/>
      <c r="MYH136" s="311"/>
      <c r="MYI136" s="311"/>
      <c r="MYJ136" s="311"/>
      <c r="MYK136" s="311"/>
      <c r="MYL136" s="311"/>
      <c r="MYM136" s="311"/>
      <c r="MYN136" s="311"/>
      <c r="MYO136" s="311"/>
      <c r="MYP136" s="311"/>
      <c r="MYQ136" s="311"/>
      <c r="MYR136" s="311"/>
      <c r="MYS136" s="311"/>
      <c r="MYT136" s="311"/>
      <c r="MYU136" s="311"/>
      <c r="MYV136" s="311"/>
      <c r="MYW136" s="311"/>
      <c r="MYX136" s="311"/>
      <c r="MYY136" s="311"/>
      <c r="MYZ136" s="311"/>
      <c r="MZA136" s="311"/>
      <c r="MZB136" s="311"/>
      <c r="MZC136" s="311"/>
      <c r="MZD136" s="311"/>
      <c r="MZE136" s="311"/>
      <c r="MZF136" s="311"/>
      <c r="MZG136" s="311"/>
      <c r="MZH136" s="311"/>
      <c r="MZI136" s="311"/>
      <c r="MZJ136" s="311"/>
      <c r="MZK136" s="311"/>
      <c r="MZL136" s="311"/>
      <c r="MZM136" s="311"/>
      <c r="MZN136" s="311"/>
      <c r="MZO136" s="311"/>
      <c r="MZP136" s="311"/>
      <c r="MZQ136" s="311"/>
      <c r="MZR136" s="311"/>
      <c r="MZS136" s="311"/>
      <c r="MZT136" s="311"/>
      <c r="MZU136" s="311"/>
      <c r="MZV136" s="311"/>
      <c r="MZW136" s="311"/>
      <c r="MZX136" s="311"/>
      <c r="MZY136" s="311"/>
      <c r="MZZ136" s="311"/>
      <c r="NAA136" s="311"/>
      <c r="NAB136" s="311"/>
      <c r="NAC136" s="311"/>
      <c r="NAD136" s="311"/>
      <c r="NAE136" s="311"/>
      <c r="NAF136" s="311"/>
      <c r="NAG136" s="311"/>
      <c r="NAH136" s="311"/>
      <c r="NAI136" s="311"/>
      <c r="NAJ136" s="311"/>
      <c r="NAK136" s="311"/>
      <c r="NAL136" s="311"/>
      <c r="NAM136" s="311"/>
      <c r="NAN136" s="311"/>
      <c r="NAO136" s="311"/>
      <c r="NAP136" s="311"/>
      <c r="NAQ136" s="311"/>
      <c r="NAR136" s="311"/>
      <c r="NAS136" s="311"/>
      <c r="NAT136" s="311"/>
      <c r="NAU136" s="311"/>
      <c r="NAV136" s="311"/>
      <c r="NAW136" s="311"/>
      <c r="NAX136" s="311"/>
      <c r="NAY136" s="311"/>
      <c r="NAZ136" s="311"/>
      <c r="NBA136" s="311"/>
      <c r="NBB136" s="311"/>
      <c r="NBC136" s="311"/>
      <c r="NBD136" s="311"/>
      <c r="NBE136" s="311"/>
      <c r="NBF136" s="311"/>
      <c r="NBG136" s="311"/>
      <c r="NBH136" s="311"/>
      <c r="NBI136" s="311"/>
      <c r="NBJ136" s="311"/>
      <c r="NBK136" s="311"/>
      <c r="NBL136" s="311"/>
      <c r="NBM136" s="311"/>
      <c r="NBN136" s="311"/>
      <c r="NBO136" s="311"/>
      <c r="NBP136" s="311"/>
      <c r="NBQ136" s="311"/>
      <c r="NBR136" s="311"/>
      <c r="NBS136" s="311"/>
      <c r="NBT136" s="311"/>
      <c r="NBU136" s="311"/>
      <c r="NBV136" s="311"/>
      <c r="NBW136" s="311"/>
      <c r="NBX136" s="311"/>
      <c r="NBY136" s="311"/>
      <c r="NBZ136" s="311"/>
      <c r="NCA136" s="311"/>
      <c r="NCB136" s="311"/>
      <c r="NCC136" s="311"/>
      <c r="NCD136" s="311"/>
      <c r="NCE136" s="311"/>
      <c r="NCF136" s="311"/>
      <c r="NCG136" s="311"/>
      <c r="NCH136" s="311"/>
      <c r="NCI136" s="311"/>
      <c r="NCJ136" s="311"/>
      <c r="NCK136" s="311"/>
      <c r="NCL136" s="311"/>
      <c r="NCM136" s="311"/>
      <c r="NCN136" s="311"/>
      <c r="NCO136" s="311"/>
      <c r="NCP136" s="311"/>
      <c r="NCQ136" s="311"/>
      <c r="NCR136" s="311"/>
      <c r="NCS136" s="311"/>
      <c r="NCT136" s="311"/>
      <c r="NCU136" s="311"/>
      <c r="NCV136" s="311"/>
      <c r="NCW136" s="311"/>
      <c r="NCX136" s="311"/>
      <c r="NCY136" s="311"/>
      <c r="NCZ136" s="311"/>
      <c r="NDA136" s="311"/>
      <c r="NDB136" s="311"/>
      <c r="NDC136" s="311"/>
      <c r="NDD136" s="311"/>
      <c r="NDE136" s="311"/>
      <c r="NDF136" s="311"/>
      <c r="NDG136" s="311"/>
      <c r="NDH136" s="311"/>
      <c r="NDI136" s="311"/>
      <c r="NDJ136" s="311"/>
      <c r="NDK136" s="311"/>
      <c r="NDL136" s="311"/>
      <c r="NDM136" s="311"/>
      <c r="NDN136" s="311"/>
      <c r="NDO136" s="311"/>
      <c r="NDP136" s="311"/>
      <c r="NDQ136" s="311"/>
      <c r="NDR136" s="311"/>
      <c r="NDS136" s="311"/>
      <c r="NDT136" s="311"/>
      <c r="NDU136" s="311"/>
      <c r="NDV136" s="311"/>
      <c r="NDW136" s="311"/>
      <c r="NDX136" s="311"/>
      <c r="NDY136" s="311"/>
      <c r="NDZ136" s="311"/>
      <c r="NEA136" s="311"/>
      <c r="NEB136" s="311"/>
      <c r="NEC136" s="311"/>
      <c r="NED136" s="311"/>
      <c r="NEE136" s="311"/>
      <c r="NEF136" s="311"/>
      <c r="NEG136" s="311"/>
      <c r="NEH136" s="311"/>
      <c r="NEI136" s="311"/>
      <c r="NEJ136" s="311"/>
      <c r="NEK136" s="311"/>
      <c r="NEL136" s="311"/>
      <c r="NEM136" s="311"/>
      <c r="NEN136" s="311"/>
      <c r="NEO136" s="311"/>
      <c r="NEP136" s="311"/>
      <c r="NEQ136" s="311"/>
      <c r="NER136" s="311"/>
      <c r="NES136" s="311"/>
      <c r="NET136" s="311"/>
      <c r="NEU136" s="311"/>
      <c r="NEV136" s="311"/>
      <c r="NEW136" s="311"/>
      <c r="NEX136" s="311"/>
      <c r="NEY136" s="311"/>
      <c r="NEZ136" s="311"/>
      <c r="NFA136" s="311"/>
      <c r="NFB136" s="311"/>
      <c r="NFC136" s="311"/>
      <c r="NFD136" s="311"/>
      <c r="NFE136" s="311"/>
      <c r="NFF136" s="311"/>
      <c r="NFG136" s="311"/>
      <c r="NFH136" s="311"/>
      <c r="NFI136" s="311"/>
      <c r="NFJ136" s="311"/>
      <c r="NFK136" s="311"/>
      <c r="NFL136" s="311"/>
      <c r="NFM136" s="311"/>
      <c r="NFN136" s="311"/>
      <c r="NFO136" s="311"/>
      <c r="NFP136" s="311"/>
      <c r="NFQ136" s="311"/>
      <c r="NFR136" s="311"/>
      <c r="NFS136" s="311"/>
      <c r="NFT136" s="311"/>
      <c r="NFU136" s="311"/>
      <c r="NFV136" s="311"/>
      <c r="NFW136" s="311"/>
      <c r="NFX136" s="311"/>
      <c r="NFY136" s="311"/>
      <c r="NFZ136" s="311"/>
      <c r="NGA136" s="311"/>
      <c r="NGB136" s="311"/>
      <c r="NGC136" s="311"/>
      <c r="NGD136" s="311"/>
      <c r="NGE136" s="311"/>
      <c r="NGF136" s="311"/>
      <c r="NGG136" s="311"/>
      <c r="NGH136" s="311"/>
      <c r="NGI136" s="311"/>
      <c r="NGJ136" s="311"/>
      <c r="NGK136" s="311"/>
      <c r="NGL136" s="311"/>
      <c r="NGM136" s="311"/>
      <c r="NGN136" s="311"/>
      <c r="NGO136" s="311"/>
      <c r="NGP136" s="311"/>
      <c r="NGQ136" s="311"/>
      <c r="NGR136" s="311"/>
      <c r="NGS136" s="311"/>
      <c r="NGT136" s="311"/>
      <c r="NGU136" s="311"/>
      <c r="NGV136" s="311"/>
      <c r="NGW136" s="311"/>
      <c r="NGX136" s="311"/>
      <c r="NGY136" s="311"/>
      <c r="NGZ136" s="311"/>
      <c r="NHA136" s="311"/>
      <c r="NHB136" s="311"/>
      <c r="NHC136" s="311"/>
      <c r="NHD136" s="311"/>
      <c r="NHE136" s="311"/>
      <c r="NHF136" s="311"/>
      <c r="NHG136" s="311"/>
      <c r="NHH136" s="311"/>
      <c r="NHI136" s="311"/>
      <c r="NHJ136" s="311"/>
      <c r="NHK136" s="311"/>
      <c r="NHL136" s="311"/>
      <c r="NHM136" s="311"/>
      <c r="NHN136" s="311"/>
      <c r="NHO136" s="311"/>
      <c r="NHP136" s="311"/>
      <c r="NHQ136" s="311"/>
      <c r="NHR136" s="311"/>
      <c r="NHS136" s="311"/>
      <c r="NHT136" s="311"/>
      <c r="NHU136" s="311"/>
      <c r="NHV136" s="311"/>
      <c r="NHW136" s="311"/>
      <c r="NHX136" s="311"/>
      <c r="NHY136" s="311"/>
      <c r="NHZ136" s="311"/>
      <c r="NIA136" s="311"/>
      <c r="NIB136" s="311"/>
      <c r="NIC136" s="311"/>
      <c r="NID136" s="311"/>
      <c r="NIE136" s="311"/>
      <c r="NIF136" s="311"/>
      <c r="NIG136" s="311"/>
      <c r="NIH136" s="311"/>
      <c r="NII136" s="311"/>
      <c r="NIJ136" s="311"/>
      <c r="NIK136" s="311"/>
      <c r="NIL136" s="311"/>
      <c r="NIM136" s="311"/>
      <c r="NIN136" s="311"/>
      <c r="NIO136" s="311"/>
      <c r="NIP136" s="311"/>
      <c r="NIQ136" s="311"/>
      <c r="NIR136" s="311"/>
      <c r="NIS136" s="311"/>
      <c r="NIT136" s="311"/>
      <c r="NIU136" s="311"/>
      <c r="NIV136" s="311"/>
      <c r="NIW136" s="311"/>
      <c r="NIX136" s="311"/>
      <c r="NIY136" s="311"/>
      <c r="NIZ136" s="311"/>
      <c r="NJA136" s="311"/>
      <c r="NJB136" s="311"/>
      <c r="NJC136" s="311"/>
      <c r="NJD136" s="311"/>
      <c r="NJE136" s="311"/>
      <c r="NJF136" s="311"/>
      <c r="NJG136" s="311"/>
      <c r="NJH136" s="311"/>
      <c r="NJI136" s="311"/>
      <c r="NJJ136" s="311"/>
      <c r="NJK136" s="311"/>
      <c r="NJL136" s="311"/>
      <c r="NJM136" s="311"/>
      <c r="NJN136" s="311"/>
      <c r="NJO136" s="311"/>
      <c r="NJP136" s="311"/>
      <c r="NJQ136" s="311"/>
      <c r="NJR136" s="311"/>
      <c r="NJS136" s="311"/>
      <c r="NJT136" s="311"/>
      <c r="NJU136" s="311"/>
      <c r="NJV136" s="311"/>
      <c r="NJW136" s="311"/>
      <c r="NJX136" s="311"/>
      <c r="NJY136" s="311"/>
      <c r="NJZ136" s="311"/>
      <c r="NKA136" s="311"/>
      <c r="NKB136" s="311"/>
      <c r="NKC136" s="311"/>
      <c r="NKD136" s="311"/>
      <c r="NKE136" s="311"/>
      <c r="NKF136" s="311"/>
      <c r="NKG136" s="311"/>
      <c r="NKH136" s="311"/>
      <c r="NKI136" s="311"/>
      <c r="NKJ136" s="311"/>
      <c r="NKK136" s="311"/>
      <c r="NKL136" s="311"/>
      <c r="NKM136" s="311"/>
      <c r="NKN136" s="311"/>
      <c r="NKO136" s="311"/>
      <c r="NKP136" s="311"/>
      <c r="NKQ136" s="311"/>
      <c r="NKR136" s="311"/>
      <c r="NKS136" s="311"/>
      <c r="NKT136" s="311"/>
      <c r="NKU136" s="311"/>
      <c r="NKV136" s="311"/>
      <c r="NKW136" s="311"/>
      <c r="NKX136" s="311"/>
      <c r="NKY136" s="311"/>
      <c r="NKZ136" s="311"/>
      <c r="NLA136" s="311"/>
      <c r="NLB136" s="311"/>
      <c r="NLC136" s="311"/>
      <c r="NLD136" s="311"/>
      <c r="NLE136" s="311"/>
      <c r="NLF136" s="311"/>
      <c r="NLG136" s="311"/>
      <c r="NLH136" s="311"/>
      <c r="NLI136" s="311"/>
      <c r="NLJ136" s="311"/>
      <c r="NLK136" s="311"/>
      <c r="NLL136" s="311"/>
      <c r="NLM136" s="311"/>
      <c r="NLN136" s="311"/>
      <c r="NLO136" s="311"/>
      <c r="NLP136" s="311"/>
      <c r="NLQ136" s="311"/>
      <c r="NLR136" s="311"/>
      <c r="NLS136" s="311"/>
      <c r="NLT136" s="311"/>
      <c r="NLU136" s="311"/>
      <c r="NLV136" s="311"/>
      <c r="NLW136" s="311"/>
      <c r="NLX136" s="311"/>
      <c r="NLY136" s="311"/>
      <c r="NLZ136" s="311"/>
      <c r="NMA136" s="311"/>
      <c r="NMB136" s="311"/>
      <c r="NMC136" s="311"/>
      <c r="NMD136" s="311"/>
      <c r="NME136" s="311"/>
      <c r="NMF136" s="311"/>
      <c r="NMG136" s="311"/>
      <c r="NMH136" s="311"/>
      <c r="NMI136" s="311"/>
      <c r="NMJ136" s="311"/>
      <c r="NMK136" s="311"/>
      <c r="NML136" s="311"/>
      <c r="NMM136" s="311"/>
      <c r="NMN136" s="311"/>
      <c r="NMO136" s="311"/>
      <c r="NMP136" s="311"/>
      <c r="NMQ136" s="311"/>
      <c r="NMR136" s="311"/>
      <c r="NMS136" s="311"/>
      <c r="NMT136" s="311"/>
      <c r="NMU136" s="311"/>
      <c r="NMV136" s="311"/>
      <c r="NMW136" s="311"/>
      <c r="NMX136" s="311"/>
      <c r="NMY136" s="311"/>
      <c r="NMZ136" s="311"/>
      <c r="NNA136" s="311"/>
      <c r="NNB136" s="311"/>
      <c r="NNC136" s="311"/>
      <c r="NND136" s="311"/>
      <c r="NNE136" s="311"/>
      <c r="NNF136" s="311"/>
      <c r="NNG136" s="311"/>
      <c r="NNH136" s="311"/>
      <c r="NNI136" s="311"/>
      <c r="NNJ136" s="311"/>
      <c r="NNK136" s="311"/>
      <c r="NNL136" s="311"/>
      <c r="NNM136" s="311"/>
      <c r="NNN136" s="311"/>
      <c r="NNO136" s="311"/>
      <c r="NNP136" s="311"/>
      <c r="NNQ136" s="311"/>
      <c r="NNR136" s="311"/>
      <c r="NNS136" s="311"/>
      <c r="NNT136" s="311"/>
      <c r="NNU136" s="311"/>
      <c r="NNV136" s="311"/>
      <c r="NNW136" s="311"/>
      <c r="NNX136" s="311"/>
      <c r="NNY136" s="311"/>
      <c r="NNZ136" s="311"/>
      <c r="NOA136" s="311"/>
      <c r="NOB136" s="311"/>
      <c r="NOC136" s="311"/>
      <c r="NOD136" s="311"/>
      <c r="NOE136" s="311"/>
      <c r="NOF136" s="311"/>
      <c r="NOG136" s="311"/>
      <c r="NOH136" s="311"/>
      <c r="NOI136" s="311"/>
      <c r="NOJ136" s="311"/>
      <c r="NOK136" s="311"/>
      <c r="NOL136" s="311"/>
      <c r="NOM136" s="311"/>
      <c r="NON136" s="311"/>
      <c r="NOO136" s="311"/>
      <c r="NOP136" s="311"/>
      <c r="NOQ136" s="311"/>
      <c r="NOR136" s="311"/>
      <c r="NOS136" s="311"/>
      <c r="NOT136" s="311"/>
      <c r="NOU136" s="311"/>
      <c r="NOV136" s="311"/>
      <c r="NOW136" s="311"/>
      <c r="NOX136" s="311"/>
      <c r="NOY136" s="311"/>
      <c r="NOZ136" s="311"/>
      <c r="NPA136" s="311"/>
      <c r="NPB136" s="311"/>
      <c r="NPC136" s="311"/>
      <c r="NPD136" s="311"/>
      <c r="NPE136" s="311"/>
      <c r="NPF136" s="311"/>
      <c r="NPG136" s="311"/>
      <c r="NPH136" s="311"/>
      <c r="NPI136" s="311"/>
      <c r="NPJ136" s="311"/>
      <c r="NPK136" s="311"/>
      <c r="NPL136" s="311"/>
      <c r="NPM136" s="311"/>
      <c r="NPN136" s="311"/>
      <c r="NPO136" s="311"/>
      <c r="NPP136" s="311"/>
      <c r="NPQ136" s="311"/>
      <c r="NPR136" s="311"/>
      <c r="NPS136" s="311"/>
      <c r="NPT136" s="311"/>
      <c r="NPU136" s="311"/>
      <c r="NPV136" s="311"/>
      <c r="NPW136" s="311"/>
      <c r="NPX136" s="311"/>
      <c r="NPY136" s="311"/>
      <c r="NPZ136" s="311"/>
      <c r="NQA136" s="311"/>
      <c r="NQB136" s="311"/>
      <c r="NQC136" s="311"/>
      <c r="NQD136" s="311"/>
      <c r="NQE136" s="311"/>
      <c r="NQF136" s="311"/>
      <c r="NQG136" s="311"/>
      <c r="NQH136" s="311"/>
      <c r="NQI136" s="311"/>
      <c r="NQJ136" s="311"/>
      <c r="NQK136" s="311"/>
      <c r="NQL136" s="311"/>
      <c r="NQM136" s="311"/>
      <c r="NQN136" s="311"/>
      <c r="NQO136" s="311"/>
      <c r="NQP136" s="311"/>
      <c r="NQQ136" s="311"/>
      <c r="NQR136" s="311"/>
      <c r="NQS136" s="311"/>
      <c r="NQT136" s="311"/>
      <c r="NQU136" s="311"/>
      <c r="NQV136" s="311"/>
      <c r="NQW136" s="311"/>
      <c r="NQX136" s="311"/>
      <c r="NQY136" s="311"/>
      <c r="NQZ136" s="311"/>
      <c r="NRA136" s="311"/>
      <c r="NRB136" s="311"/>
      <c r="NRC136" s="311"/>
      <c r="NRD136" s="311"/>
      <c r="NRE136" s="311"/>
      <c r="NRF136" s="311"/>
      <c r="NRG136" s="311"/>
      <c r="NRH136" s="311"/>
      <c r="NRI136" s="311"/>
      <c r="NRJ136" s="311"/>
      <c r="NRK136" s="311"/>
      <c r="NRL136" s="311"/>
      <c r="NRM136" s="311"/>
      <c r="NRN136" s="311"/>
      <c r="NRO136" s="311"/>
      <c r="NRP136" s="311"/>
      <c r="NRQ136" s="311"/>
      <c r="NRR136" s="311"/>
      <c r="NRS136" s="311"/>
      <c r="NRT136" s="311"/>
      <c r="NRU136" s="311"/>
      <c r="NRV136" s="311"/>
      <c r="NRW136" s="311"/>
      <c r="NRX136" s="311"/>
      <c r="NRY136" s="311"/>
      <c r="NRZ136" s="311"/>
      <c r="NSA136" s="311"/>
      <c r="NSB136" s="311"/>
      <c r="NSC136" s="311"/>
      <c r="NSD136" s="311"/>
      <c r="NSE136" s="311"/>
      <c r="NSF136" s="311"/>
      <c r="NSG136" s="311"/>
      <c r="NSH136" s="311"/>
      <c r="NSI136" s="311"/>
      <c r="NSJ136" s="311"/>
      <c r="NSK136" s="311"/>
      <c r="NSL136" s="311"/>
      <c r="NSM136" s="311"/>
      <c r="NSN136" s="311"/>
      <c r="NSO136" s="311"/>
      <c r="NSP136" s="311"/>
      <c r="NSQ136" s="311"/>
      <c r="NSR136" s="311"/>
      <c r="NSS136" s="311"/>
      <c r="NST136" s="311"/>
      <c r="NSU136" s="311"/>
      <c r="NSV136" s="311"/>
      <c r="NSW136" s="311"/>
      <c r="NSX136" s="311"/>
      <c r="NSY136" s="311"/>
      <c r="NSZ136" s="311"/>
      <c r="NTA136" s="311"/>
      <c r="NTB136" s="311"/>
      <c r="NTC136" s="311"/>
      <c r="NTD136" s="311"/>
      <c r="NTE136" s="311"/>
      <c r="NTF136" s="311"/>
      <c r="NTG136" s="311"/>
      <c r="NTH136" s="311"/>
      <c r="NTI136" s="311"/>
      <c r="NTJ136" s="311"/>
      <c r="NTK136" s="311"/>
      <c r="NTL136" s="311"/>
      <c r="NTM136" s="311"/>
      <c r="NTN136" s="311"/>
      <c r="NTO136" s="311"/>
      <c r="NTP136" s="311"/>
      <c r="NTQ136" s="311"/>
      <c r="NTR136" s="311"/>
      <c r="NTS136" s="311"/>
      <c r="NTT136" s="311"/>
      <c r="NTU136" s="311"/>
      <c r="NTV136" s="311"/>
      <c r="NTW136" s="311"/>
      <c r="NTX136" s="311"/>
      <c r="NTY136" s="311"/>
      <c r="NTZ136" s="311"/>
      <c r="NUA136" s="311"/>
      <c r="NUB136" s="311"/>
      <c r="NUC136" s="311"/>
      <c r="NUD136" s="311"/>
      <c r="NUE136" s="311"/>
      <c r="NUF136" s="311"/>
      <c r="NUG136" s="311"/>
      <c r="NUH136" s="311"/>
      <c r="NUI136" s="311"/>
      <c r="NUJ136" s="311"/>
      <c r="NUK136" s="311"/>
      <c r="NUL136" s="311"/>
      <c r="NUM136" s="311"/>
      <c r="NUN136" s="311"/>
      <c r="NUO136" s="311"/>
      <c r="NUP136" s="311"/>
      <c r="NUQ136" s="311"/>
      <c r="NUR136" s="311"/>
      <c r="NUS136" s="311"/>
      <c r="NUT136" s="311"/>
      <c r="NUU136" s="311"/>
      <c r="NUV136" s="311"/>
      <c r="NUW136" s="311"/>
      <c r="NUX136" s="311"/>
      <c r="NUY136" s="311"/>
      <c r="NUZ136" s="311"/>
      <c r="NVA136" s="311"/>
      <c r="NVB136" s="311"/>
      <c r="NVC136" s="311"/>
      <c r="NVD136" s="311"/>
      <c r="NVE136" s="311"/>
      <c r="NVF136" s="311"/>
      <c r="NVG136" s="311"/>
      <c r="NVH136" s="311"/>
      <c r="NVI136" s="311"/>
      <c r="NVJ136" s="311"/>
      <c r="NVK136" s="311"/>
      <c r="NVL136" s="311"/>
      <c r="NVM136" s="311"/>
      <c r="NVN136" s="311"/>
      <c r="NVO136" s="311"/>
      <c r="NVP136" s="311"/>
      <c r="NVQ136" s="311"/>
      <c r="NVR136" s="311"/>
      <c r="NVS136" s="311"/>
      <c r="NVT136" s="311"/>
      <c r="NVU136" s="311"/>
      <c r="NVV136" s="311"/>
      <c r="NVW136" s="311"/>
      <c r="NVX136" s="311"/>
      <c r="NVY136" s="311"/>
      <c r="NVZ136" s="311"/>
      <c r="NWA136" s="311"/>
      <c r="NWB136" s="311"/>
      <c r="NWC136" s="311"/>
      <c r="NWD136" s="311"/>
      <c r="NWE136" s="311"/>
      <c r="NWF136" s="311"/>
      <c r="NWG136" s="311"/>
      <c r="NWH136" s="311"/>
      <c r="NWI136" s="311"/>
      <c r="NWJ136" s="311"/>
      <c r="NWK136" s="311"/>
      <c r="NWL136" s="311"/>
      <c r="NWM136" s="311"/>
      <c r="NWN136" s="311"/>
      <c r="NWO136" s="311"/>
      <c r="NWP136" s="311"/>
      <c r="NWQ136" s="311"/>
      <c r="NWR136" s="311"/>
      <c r="NWS136" s="311"/>
      <c r="NWT136" s="311"/>
      <c r="NWU136" s="311"/>
      <c r="NWV136" s="311"/>
      <c r="NWW136" s="311"/>
      <c r="NWX136" s="311"/>
      <c r="NWY136" s="311"/>
      <c r="NWZ136" s="311"/>
      <c r="NXA136" s="311"/>
      <c r="NXB136" s="311"/>
      <c r="NXC136" s="311"/>
      <c r="NXD136" s="311"/>
      <c r="NXE136" s="311"/>
      <c r="NXF136" s="311"/>
      <c r="NXG136" s="311"/>
      <c r="NXH136" s="311"/>
      <c r="NXI136" s="311"/>
      <c r="NXJ136" s="311"/>
      <c r="NXK136" s="311"/>
      <c r="NXL136" s="311"/>
      <c r="NXM136" s="311"/>
      <c r="NXN136" s="311"/>
      <c r="NXO136" s="311"/>
      <c r="NXP136" s="311"/>
      <c r="NXQ136" s="311"/>
      <c r="NXR136" s="311"/>
      <c r="NXS136" s="311"/>
      <c r="NXT136" s="311"/>
      <c r="NXU136" s="311"/>
      <c r="NXV136" s="311"/>
      <c r="NXW136" s="311"/>
      <c r="NXX136" s="311"/>
      <c r="NXY136" s="311"/>
      <c r="NXZ136" s="311"/>
      <c r="NYA136" s="311"/>
      <c r="NYB136" s="311"/>
      <c r="NYC136" s="311"/>
      <c r="NYD136" s="311"/>
      <c r="NYE136" s="311"/>
      <c r="NYF136" s="311"/>
      <c r="NYG136" s="311"/>
      <c r="NYH136" s="311"/>
      <c r="NYI136" s="311"/>
      <c r="NYJ136" s="311"/>
      <c r="NYK136" s="311"/>
      <c r="NYL136" s="311"/>
      <c r="NYM136" s="311"/>
      <c r="NYN136" s="311"/>
      <c r="NYO136" s="311"/>
      <c r="NYP136" s="311"/>
      <c r="NYQ136" s="311"/>
      <c r="NYR136" s="311"/>
      <c r="NYS136" s="311"/>
      <c r="NYT136" s="311"/>
      <c r="NYU136" s="311"/>
      <c r="NYV136" s="311"/>
      <c r="NYW136" s="311"/>
      <c r="NYX136" s="311"/>
      <c r="NYY136" s="311"/>
      <c r="NYZ136" s="311"/>
      <c r="NZA136" s="311"/>
      <c r="NZB136" s="311"/>
      <c r="NZC136" s="311"/>
      <c r="NZD136" s="311"/>
      <c r="NZE136" s="311"/>
      <c r="NZF136" s="311"/>
      <c r="NZG136" s="311"/>
      <c r="NZH136" s="311"/>
      <c r="NZI136" s="311"/>
      <c r="NZJ136" s="311"/>
      <c r="NZK136" s="311"/>
      <c r="NZL136" s="311"/>
      <c r="NZM136" s="311"/>
      <c r="NZN136" s="311"/>
      <c r="NZO136" s="311"/>
      <c r="NZP136" s="311"/>
      <c r="NZQ136" s="311"/>
      <c r="NZR136" s="311"/>
      <c r="NZS136" s="311"/>
      <c r="NZT136" s="311"/>
      <c r="NZU136" s="311"/>
      <c r="NZV136" s="311"/>
      <c r="NZW136" s="311"/>
      <c r="NZX136" s="311"/>
      <c r="NZY136" s="311"/>
      <c r="NZZ136" s="311"/>
      <c r="OAA136" s="311"/>
      <c r="OAB136" s="311"/>
      <c r="OAC136" s="311"/>
      <c r="OAD136" s="311"/>
      <c r="OAE136" s="311"/>
      <c r="OAF136" s="311"/>
      <c r="OAG136" s="311"/>
      <c r="OAH136" s="311"/>
      <c r="OAI136" s="311"/>
      <c r="OAJ136" s="311"/>
      <c r="OAK136" s="311"/>
      <c r="OAL136" s="311"/>
      <c r="OAM136" s="311"/>
      <c r="OAN136" s="311"/>
      <c r="OAO136" s="311"/>
      <c r="OAP136" s="311"/>
      <c r="OAQ136" s="311"/>
      <c r="OAR136" s="311"/>
      <c r="OAS136" s="311"/>
      <c r="OAT136" s="311"/>
      <c r="OAU136" s="311"/>
      <c r="OAV136" s="311"/>
      <c r="OAW136" s="311"/>
      <c r="OAX136" s="311"/>
      <c r="OAY136" s="311"/>
      <c r="OAZ136" s="311"/>
      <c r="OBA136" s="311"/>
      <c r="OBB136" s="311"/>
      <c r="OBC136" s="311"/>
      <c r="OBD136" s="311"/>
      <c r="OBE136" s="311"/>
      <c r="OBF136" s="311"/>
      <c r="OBG136" s="311"/>
      <c r="OBH136" s="311"/>
      <c r="OBI136" s="311"/>
      <c r="OBJ136" s="311"/>
      <c r="OBK136" s="311"/>
      <c r="OBL136" s="311"/>
      <c r="OBM136" s="311"/>
      <c r="OBN136" s="311"/>
      <c r="OBO136" s="311"/>
      <c r="OBP136" s="311"/>
      <c r="OBQ136" s="311"/>
      <c r="OBR136" s="311"/>
      <c r="OBS136" s="311"/>
      <c r="OBT136" s="311"/>
      <c r="OBU136" s="311"/>
      <c r="OBV136" s="311"/>
      <c r="OBW136" s="311"/>
      <c r="OBX136" s="311"/>
      <c r="OBY136" s="311"/>
      <c r="OBZ136" s="311"/>
      <c r="OCA136" s="311"/>
      <c r="OCB136" s="311"/>
      <c r="OCC136" s="311"/>
      <c r="OCD136" s="311"/>
      <c r="OCE136" s="311"/>
      <c r="OCF136" s="311"/>
      <c r="OCG136" s="311"/>
      <c r="OCH136" s="311"/>
      <c r="OCI136" s="311"/>
      <c r="OCJ136" s="311"/>
      <c r="OCK136" s="311"/>
      <c r="OCL136" s="311"/>
      <c r="OCM136" s="311"/>
      <c r="OCN136" s="311"/>
      <c r="OCO136" s="311"/>
      <c r="OCP136" s="311"/>
      <c r="OCQ136" s="311"/>
      <c r="OCR136" s="311"/>
      <c r="OCS136" s="311"/>
      <c r="OCT136" s="311"/>
      <c r="OCU136" s="311"/>
      <c r="OCV136" s="311"/>
      <c r="OCW136" s="311"/>
      <c r="OCX136" s="311"/>
      <c r="OCY136" s="311"/>
      <c r="OCZ136" s="311"/>
      <c r="ODA136" s="311"/>
      <c r="ODB136" s="311"/>
      <c r="ODC136" s="311"/>
      <c r="ODD136" s="311"/>
      <c r="ODE136" s="311"/>
      <c r="ODF136" s="311"/>
      <c r="ODG136" s="311"/>
      <c r="ODH136" s="311"/>
      <c r="ODI136" s="311"/>
      <c r="ODJ136" s="311"/>
      <c r="ODK136" s="311"/>
      <c r="ODL136" s="311"/>
      <c r="ODM136" s="311"/>
      <c r="ODN136" s="311"/>
      <c r="ODO136" s="311"/>
      <c r="ODP136" s="311"/>
      <c r="ODQ136" s="311"/>
      <c r="ODR136" s="311"/>
      <c r="ODS136" s="311"/>
      <c r="ODT136" s="311"/>
      <c r="ODU136" s="311"/>
      <c r="ODV136" s="311"/>
      <c r="ODW136" s="311"/>
      <c r="ODX136" s="311"/>
      <c r="ODY136" s="311"/>
      <c r="ODZ136" s="311"/>
      <c r="OEA136" s="311"/>
      <c r="OEB136" s="311"/>
      <c r="OEC136" s="311"/>
      <c r="OED136" s="311"/>
      <c r="OEE136" s="311"/>
      <c r="OEF136" s="311"/>
      <c r="OEG136" s="311"/>
      <c r="OEH136" s="311"/>
      <c r="OEI136" s="311"/>
      <c r="OEJ136" s="311"/>
      <c r="OEK136" s="311"/>
      <c r="OEL136" s="311"/>
      <c r="OEM136" s="311"/>
      <c r="OEN136" s="311"/>
      <c r="OEO136" s="311"/>
      <c r="OEP136" s="311"/>
      <c r="OEQ136" s="311"/>
      <c r="OER136" s="311"/>
      <c r="OES136" s="311"/>
      <c r="OET136" s="311"/>
      <c r="OEU136" s="311"/>
      <c r="OEV136" s="311"/>
      <c r="OEW136" s="311"/>
      <c r="OEX136" s="311"/>
      <c r="OEY136" s="311"/>
      <c r="OEZ136" s="311"/>
      <c r="OFA136" s="311"/>
      <c r="OFB136" s="311"/>
      <c r="OFC136" s="311"/>
      <c r="OFD136" s="311"/>
      <c r="OFE136" s="311"/>
      <c r="OFF136" s="311"/>
      <c r="OFG136" s="311"/>
      <c r="OFH136" s="311"/>
      <c r="OFI136" s="311"/>
      <c r="OFJ136" s="311"/>
      <c r="OFK136" s="311"/>
      <c r="OFL136" s="311"/>
      <c r="OFM136" s="311"/>
      <c r="OFN136" s="311"/>
      <c r="OFO136" s="311"/>
      <c r="OFP136" s="311"/>
      <c r="OFQ136" s="311"/>
      <c r="OFR136" s="311"/>
      <c r="OFS136" s="311"/>
      <c r="OFT136" s="311"/>
      <c r="OFU136" s="311"/>
      <c r="OFV136" s="311"/>
      <c r="OFW136" s="311"/>
      <c r="OFX136" s="311"/>
      <c r="OFY136" s="311"/>
      <c r="OFZ136" s="311"/>
      <c r="OGA136" s="311"/>
      <c r="OGB136" s="311"/>
      <c r="OGC136" s="311"/>
      <c r="OGD136" s="311"/>
      <c r="OGE136" s="311"/>
      <c r="OGF136" s="311"/>
      <c r="OGG136" s="311"/>
      <c r="OGH136" s="311"/>
      <c r="OGI136" s="311"/>
      <c r="OGJ136" s="311"/>
      <c r="OGK136" s="311"/>
      <c r="OGL136" s="311"/>
      <c r="OGM136" s="311"/>
      <c r="OGN136" s="311"/>
      <c r="OGO136" s="311"/>
      <c r="OGP136" s="311"/>
      <c r="OGQ136" s="311"/>
      <c r="OGR136" s="311"/>
      <c r="OGS136" s="311"/>
      <c r="OGT136" s="311"/>
      <c r="OGU136" s="311"/>
      <c r="OGV136" s="311"/>
      <c r="OGW136" s="311"/>
      <c r="OGX136" s="311"/>
      <c r="OGY136" s="311"/>
      <c r="OGZ136" s="311"/>
      <c r="OHA136" s="311"/>
      <c r="OHB136" s="311"/>
      <c r="OHC136" s="311"/>
      <c r="OHD136" s="311"/>
      <c r="OHE136" s="311"/>
      <c r="OHF136" s="311"/>
      <c r="OHG136" s="311"/>
      <c r="OHH136" s="311"/>
      <c r="OHI136" s="311"/>
      <c r="OHJ136" s="311"/>
      <c r="OHK136" s="311"/>
      <c r="OHL136" s="311"/>
      <c r="OHM136" s="311"/>
      <c r="OHN136" s="311"/>
      <c r="OHO136" s="311"/>
      <c r="OHP136" s="311"/>
      <c r="OHQ136" s="311"/>
      <c r="OHR136" s="311"/>
      <c r="OHS136" s="311"/>
      <c r="OHT136" s="311"/>
      <c r="OHU136" s="311"/>
      <c r="OHV136" s="311"/>
      <c r="OHW136" s="311"/>
      <c r="OHX136" s="311"/>
      <c r="OHY136" s="311"/>
      <c r="OHZ136" s="311"/>
      <c r="OIA136" s="311"/>
      <c r="OIB136" s="311"/>
      <c r="OIC136" s="311"/>
      <c r="OID136" s="311"/>
      <c r="OIE136" s="311"/>
      <c r="OIF136" s="311"/>
      <c r="OIG136" s="311"/>
      <c r="OIH136" s="311"/>
      <c r="OII136" s="311"/>
      <c r="OIJ136" s="311"/>
      <c r="OIK136" s="311"/>
      <c r="OIL136" s="311"/>
      <c r="OIM136" s="311"/>
      <c r="OIN136" s="311"/>
      <c r="OIO136" s="311"/>
      <c r="OIP136" s="311"/>
      <c r="OIQ136" s="311"/>
      <c r="OIR136" s="311"/>
      <c r="OIS136" s="311"/>
      <c r="OIT136" s="311"/>
      <c r="OIU136" s="311"/>
      <c r="OIV136" s="311"/>
      <c r="OIW136" s="311"/>
      <c r="OIX136" s="311"/>
      <c r="OIY136" s="311"/>
      <c r="OIZ136" s="311"/>
      <c r="OJA136" s="311"/>
      <c r="OJB136" s="311"/>
      <c r="OJC136" s="311"/>
      <c r="OJD136" s="311"/>
      <c r="OJE136" s="311"/>
      <c r="OJF136" s="311"/>
      <c r="OJG136" s="311"/>
      <c r="OJH136" s="311"/>
      <c r="OJI136" s="311"/>
      <c r="OJJ136" s="311"/>
      <c r="OJK136" s="311"/>
      <c r="OJL136" s="311"/>
      <c r="OJM136" s="311"/>
      <c r="OJN136" s="311"/>
      <c r="OJO136" s="311"/>
      <c r="OJP136" s="311"/>
      <c r="OJQ136" s="311"/>
      <c r="OJR136" s="311"/>
      <c r="OJS136" s="311"/>
      <c r="OJT136" s="311"/>
      <c r="OJU136" s="311"/>
      <c r="OJV136" s="311"/>
      <c r="OJW136" s="311"/>
      <c r="OJX136" s="311"/>
      <c r="OJY136" s="311"/>
      <c r="OJZ136" s="311"/>
      <c r="OKA136" s="311"/>
      <c r="OKB136" s="311"/>
      <c r="OKC136" s="311"/>
      <c r="OKD136" s="311"/>
      <c r="OKE136" s="311"/>
      <c r="OKF136" s="311"/>
      <c r="OKG136" s="311"/>
      <c r="OKH136" s="311"/>
      <c r="OKI136" s="311"/>
      <c r="OKJ136" s="311"/>
      <c r="OKK136" s="311"/>
      <c r="OKL136" s="311"/>
      <c r="OKM136" s="311"/>
      <c r="OKN136" s="311"/>
      <c r="OKO136" s="311"/>
      <c r="OKP136" s="311"/>
      <c r="OKQ136" s="311"/>
      <c r="OKR136" s="311"/>
      <c r="OKS136" s="311"/>
      <c r="OKT136" s="311"/>
      <c r="OKU136" s="311"/>
      <c r="OKV136" s="311"/>
      <c r="OKW136" s="311"/>
      <c r="OKX136" s="311"/>
      <c r="OKY136" s="311"/>
      <c r="OKZ136" s="311"/>
      <c r="OLA136" s="311"/>
      <c r="OLB136" s="311"/>
      <c r="OLC136" s="311"/>
      <c r="OLD136" s="311"/>
      <c r="OLE136" s="311"/>
      <c r="OLF136" s="311"/>
      <c r="OLG136" s="311"/>
      <c r="OLH136" s="311"/>
      <c r="OLI136" s="311"/>
      <c r="OLJ136" s="311"/>
      <c r="OLK136" s="311"/>
      <c r="OLL136" s="311"/>
      <c r="OLM136" s="311"/>
      <c r="OLN136" s="311"/>
      <c r="OLO136" s="311"/>
      <c r="OLP136" s="311"/>
      <c r="OLQ136" s="311"/>
      <c r="OLR136" s="311"/>
      <c r="OLS136" s="311"/>
      <c r="OLT136" s="311"/>
      <c r="OLU136" s="311"/>
      <c r="OLV136" s="311"/>
      <c r="OLW136" s="311"/>
      <c r="OLX136" s="311"/>
      <c r="OLY136" s="311"/>
      <c r="OLZ136" s="311"/>
      <c r="OMA136" s="311"/>
      <c r="OMB136" s="311"/>
      <c r="OMC136" s="311"/>
      <c r="OMD136" s="311"/>
      <c r="OME136" s="311"/>
      <c r="OMF136" s="311"/>
      <c r="OMG136" s="311"/>
      <c r="OMH136" s="311"/>
      <c r="OMI136" s="311"/>
      <c r="OMJ136" s="311"/>
      <c r="OMK136" s="311"/>
      <c r="OML136" s="311"/>
      <c r="OMM136" s="311"/>
      <c r="OMN136" s="311"/>
      <c r="OMO136" s="311"/>
      <c r="OMP136" s="311"/>
      <c r="OMQ136" s="311"/>
      <c r="OMR136" s="311"/>
      <c r="OMS136" s="311"/>
      <c r="OMT136" s="311"/>
      <c r="OMU136" s="311"/>
      <c r="OMV136" s="311"/>
      <c r="OMW136" s="311"/>
      <c r="OMX136" s="311"/>
      <c r="OMY136" s="311"/>
      <c r="OMZ136" s="311"/>
      <c r="ONA136" s="311"/>
      <c r="ONB136" s="311"/>
      <c r="ONC136" s="311"/>
      <c r="OND136" s="311"/>
      <c r="ONE136" s="311"/>
      <c r="ONF136" s="311"/>
      <c r="ONG136" s="311"/>
      <c r="ONH136" s="311"/>
      <c r="ONI136" s="311"/>
      <c r="ONJ136" s="311"/>
      <c r="ONK136" s="311"/>
      <c r="ONL136" s="311"/>
      <c r="ONM136" s="311"/>
      <c r="ONN136" s="311"/>
      <c r="ONO136" s="311"/>
      <c r="ONP136" s="311"/>
      <c r="ONQ136" s="311"/>
      <c r="ONR136" s="311"/>
      <c r="ONS136" s="311"/>
      <c r="ONT136" s="311"/>
      <c r="ONU136" s="311"/>
      <c r="ONV136" s="311"/>
      <c r="ONW136" s="311"/>
      <c r="ONX136" s="311"/>
      <c r="ONY136" s="311"/>
      <c r="ONZ136" s="311"/>
      <c r="OOA136" s="311"/>
      <c r="OOB136" s="311"/>
      <c r="OOC136" s="311"/>
      <c r="OOD136" s="311"/>
      <c r="OOE136" s="311"/>
      <c r="OOF136" s="311"/>
      <c r="OOG136" s="311"/>
      <c r="OOH136" s="311"/>
      <c r="OOI136" s="311"/>
      <c r="OOJ136" s="311"/>
      <c r="OOK136" s="311"/>
      <c r="OOL136" s="311"/>
      <c r="OOM136" s="311"/>
      <c r="OON136" s="311"/>
      <c r="OOO136" s="311"/>
      <c r="OOP136" s="311"/>
      <c r="OOQ136" s="311"/>
      <c r="OOR136" s="311"/>
      <c r="OOS136" s="311"/>
      <c r="OOT136" s="311"/>
      <c r="OOU136" s="311"/>
      <c r="OOV136" s="311"/>
      <c r="OOW136" s="311"/>
      <c r="OOX136" s="311"/>
      <c r="OOY136" s="311"/>
      <c r="OOZ136" s="311"/>
      <c r="OPA136" s="311"/>
      <c r="OPB136" s="311"/>
      <c r="OPC136" s="311"/>
      <c r="OPD136" s="311"/>
      <c r="OPE136" s="311"/>
      <c r="OPF136" s="311"/>
      <c r="OPG136" s="311"/>
      <c r="OPH136" s="311"/>
      <c r="OPI136" s="311"/>
      <c r="OPJ136" s="311"/>
      <c r="OPK136" s="311"/>
      <c r="OPL136" s="311"/>
      <c r="OPM136" s="311"/>
      <c r="OPN136" s="311"/>
      <c r="OPO136" s="311"/>
      <c r="OPP136" s="311"/>
      <c r="OPQ136" s="311"/>
      <c r="OPR136" s="311"/>
      <c r="OPS136" s="311"/>
      <c r="OPT136" s="311"/>
      <c r="OPU136" s="311"/>
      <c r="OPV136" s="311"/>
      <c r="OPW136" s="311"/>
      <c r="OPX136" s="311"/>
      <c r="OPY136" s="311"/>
      <c r="OPZ136" s="311"/>
      <c r="OQA136" s="311"/>
      <c r="OQB136" s="311"/>
      <c r="OQC136" s="311"/>
      <c r="OQD136" s="311"/>
      <c r="OQE136" s="311"/>
      <c r="OQF136" s="311"/>
      <c r="OQG136" s="311"/>
      <c r="OQH136" s="311"/>
      <c r="OQI136" s="311"/>
      <c r="OQJ136" s="311"/>
      <c r="OQK136" s="311"/>
      <c r="OQL136" s="311"/>
      <c r="OQM136" s="311"/>
      <c r="OQN136" s="311"/>
      <c r="OQO136" s="311"/>
      <c r="OQP136" s="311"/>
      <c r="OQQ136" s="311"/>
      <c r="OQR136" s="311"/>
      <c r="OQS136" s="311"/>
      <c r="OQT136" s="311"/>
      <c r="OQU136" s="311"/>
      <c r="OQV136" s="311"/>
      <c r="OQW136" s="311"/>
      <c r="OQX136" s="311"/>
      <c r="OQY136" s="311"/>
      <c r="OQZ136" s="311"/>
      <c r="ORA136" s="311"/>
      <c r="ORB136" s="311"/>
      <c r="ORC136" s="311"/>
      <c r="ORD136" s="311"/>
      <c r="ORE136" s="311"/>
      <c r="ORF136" s="311"/>
      <c r="ORG136" s="311"/>
      <c r="ORH136" s="311"/>
      <c r="ORI136" s="311"/>
      <c r="ORJ136" s="311"/>
      <c r="ORK136" s="311"/>
      <c r="ORL136" s="311"/>
      <c r="ORM136" s="311"/>
      <c r="ORN136" s="311"/>
      <c r="ORO136" s="311"/>
      <c r="ORP136" s="311"/>
      <c r="ORQ136" s="311"/>
      <c r="ORR136" s="311"/>
      <c r="ORS136" s="311"/>
      <c r="ORT136" s="311"/>
      <c r="ORU136" s="311"/>
      <c r="ORV136" s="311"/>
      <c r="ORW136" s="311"/>
      <c r="ORX136" s="311"/>
      <c r="ORY136" s="311"/>
      <c r="ORZ136" s="311"/>
      <c r="OSA136" s="311"/>
      <c r="OSB136" s="311"/>
      <c r="OSC136" s="311"/>
      <c r="OSD136" s="311"/>
      <c r="OSE136" s="311"/>
      <c r="OSF136" s="311"/>
      <c r="OSG136" s="311"/>
      <c r="OSH136" s="311"/>
      <c r="OSI136" s="311"/>
      <c r="OSJ136" s="311"/>
      <c r="OSK136" s="311"/>
      <c r="OSL136" s="311"/>
      <c r="OSM136" s="311"/>
      <c r="OSN136" s="311"/>
      <c r="OSO136" s="311"/>
      <c r="OSP136" s="311"/>
      <c r="OSQ136" s="311"/>
      <c r="OSR136" s="311"/>
      <c r="OSS136" s="311"/>
      <c r="OST136" s="311"/>
      <c r="OSU136" s="311"/>
      <c r="OSV136" s="311"/>
      <c r="OSW136" s="311"/>
      <c r="OSX136" s="311"/>
      <c r="OSY136" s="311"/>
      <c r="OSZ136" s="311"/>
      <c r="OTA136" s="311"/>
      <c r="OTB136" s="311"/>
      <c r="OTC136" s="311"/>
      <c r="OTD136" s="311"/>
      <c r="OTE136" s="311"/>
      <c r="OTF136" s="311"/>
      <c r="OTG136" s="311"/>
      <c r="OTH136" s="311"/>
      <c r="OTI136" s="311"/>
      <c r="OTJ136" s="311"/>
      <c r="OTK136" s="311"/>
      <c r="OTL136" s="311"/>
      <c r="OTM136" s="311"/>
      <c r="OTN136" s="311"/>
      <c r="OTO136" s="311"/>
      <c r="OTP136" s="311"/>
      <c r="OTQ136" s="311"/>
      <c r="OTR136" s="311"/>
      <c r="OTS136" s="311"/>
      <c r="OTT136" s="311"/>
      <c r="OTU136" s="311"/>
      <c r="OTV136" s="311"/>
      <c r="OTW136" s="311"/>
      <c r="OTX136" s="311"/>
      <c r="OTY136" s="311"/>
      <c r="OTZ136" s="311"/>
      <c r="OUA136" s="311"/>
      <c r="OUB136" s="311"/>
      <c r="OUC136" s="311"/>
      <c r="OUD136" s="311"/>
      <c r="OUE136" s="311"/>
      <c r="OUF136" s="311"/>
      <c r="OUG136" s="311"/>
      <c r="OUH136" s="311"/>
      <c r="OUI136" s="311"/>
      <c r="OUJ136" s="311"/>
      <c r="OUK136" s="311"/>
      <c r="OUL136" s="311"/>
      <c r="OUM136" s="311"/>
      <c r="OUN136" s="311"/>
      <c r="OUO136" s="311"/>
      <c r="OUP136" s="311"/>
      <c r="OUQ136" s="311"/>
      <c r="OUR136" s="311"/>
      <c r="OUS136" s="311"/>
      <c r="OUT136" s="311"/>
      <c r="OUU136" s="311"/>
      <c r="OUV136" s="311"/>
      <c r="OUW136" s="311"/>
      <c r="OUX136" s="311"/>
      <c r="OUY136" s="311"/>
      <c r="OUZ136" s="311"/>
      <c r="OVA136" s="311"/>
      <c r="OVB136" s="311"/>
      <c r="OVC136" s="311"/>
      <c r="OVD136" s="311"/>
      <c r="OVE136" s="311"/>
      <c r="OVF136" s="311"/>
      <c r="OVG136" s="311"/>
      <c r="OVH136" s="311"/>
      <c r="OVI136" s="311"/>
      <c r="OVJ136" s="311"/>
      <c r="OVK136" s="311"/>
      <c r="OVL136" s="311"/>
      <c r="OVM136" s="311"/>
      <c r="OVN136" s="311"/>
      <c r="OVO136" s="311"/>
      <c r="OVP136" s="311"/>
      <c r="OVQ136" s="311"/>
      <c r="OVR136" s="311"/>
      <c r="OVS136" s="311"/>
      <c r="OVT136" s="311"/>
      <c r="OVU136" s="311"/>
      <c r="OVV136" s="311"/>
      <c r="OVW136" s="311"/>
      <c r="OVX136" s="311"/>
      <c r="OVY136" s="311"/>
      <c r="OVZ136" s="311"/>
      <c r="OWA136" s="311"/>
      <c r="OWB136" s="311"/>
      <c r="OWC136" s="311"/>
      <c r="OWD136" s="311"/>
      <c r="OWE136" s="311"/>
      <c r="OWF136" s="311"/>
      <c r="OWG136" s="311"/>
      <c r="OWH136" s="311"/>
      <c r="OWI136" s="311"/>
      <c r="OWJ136" s="311"/>
      <c r="OWK136" s="311"/>
      <c r="OWL136" s="311"/>
      <c r="OWM136" s="311"/>
      <c r="OWN136" s="311"/>
      <c r="OWO136" s="311"/>
      <c r="OWP136" s="311"/>
      <c r="OWQ136" s="311"/>
      <c r="OWR136" s="311"/>
      <c r="OWS136" s="311"/>
      <c r="OWT136" s="311"/>
      <c r="OWU136" s="311"/>
      <c r="OWV136" s="311"/>
      <c r="OWW136" s="311"/>
      <c r="OWX136" s="311"/>
      <c r="OWY136" s="311"/>
      <c r="OWZ136" s="311"/>
      <c r="OXA136" s="311"/>
      <c r="OXB136" s="311"/>
      <c r="OXC136" s="311"/>
      <c r="OXD136" s="311"/>
      <c r="OXE136" s="311"/>
      <c r="OXF136" s="311"/>
      <c r="OXG136" s="311"/>
      <c r="OXH136" s="311"/>
      <c r="OXI136" s="311"/>
      <c r="OXJ136" s="311"/>
      <c r="OXK136" s="311"/>
      <c r="OXL136" s="311"/>
      <c r="OXM136" s="311"/>
      <c r="OXN136" s="311"/>
      <c r="OXO136" s="311"/>
      <c r="OXP136" s="311"/>
      <c r="OXQ136" s="311"/>
      <c r="OXR136" s="311"/>
      <c r="OXS136" s="311"/>
      <c r="OXT136" s="311"/>
      <c r="OXU136" s="311"/>
      <c r="OXV136" s="311"/>
      <c r="OXW136" s="311"/>
      <c r="OXX136" s="311"/>
      <c r="OXY136" s="311"/>
      <c r="OXZ136" s="311"/>
      <c r="OYA136" s="311"/>
      <c r="OYB136" s="311"/>
      <c r="OYC136" s="311"/>
      <c r="OYD136" s="311"/>
      <c r="OYE136" s="311"/>
      <c r="OYF136" s="311"/>
      <c r="OYG136" s="311"/>
      <c r="OYH136" s="311"/>
      <c r="OYI136" s="311"/>
      <c r="OYJ136" s="311"/>
      <c r="OYK136" s="311"/>
      <c r="OYL136" s="311"/>
      <c r="OYM136" s="311"/>
      <c r="OYN136" s="311"/>
      <c r="OYO136" s="311"/>
      <c r="OYP136" s="311"/>
      <c r="OYQ136" s="311"/>
      <c r="OYR136" s="311"/>
      <c r="OYS136" s="311"/>
      <c r="OYT136" s="311"/>
      <c r="OYU136" s="311"/>
      <c r="OYV136" s="311"/>
      <c r="OYW136" s="311"/>
      <c r="OYX136" s="311"/>
      <c r="OYY136" s="311"/>
      <c r="OYZ136" s="311"/>
      <c r="OZA136" s="311"/>
      <c r="OZB136" s="311"/>
      <c r="OZC136" s="311"/>
      <c r="OZD136" s="311"/>
      <c r="OZE136" s="311"/>
      <c r="OZF136" s="311"/>
      <c r="OZG136" s="311"/>
      <c r="OZH136" s="311"/>
      <c r="OZI136" s="311"/>
      <c r="OZJ136" s="311"/>
      <c r="OZK136" s="311"/>
      <c r="OZL136" s="311"/>
      <c r="OZM136" s="311"/>
      <c r="OZN136" s="311"/>
      <c r="OZO136" s="311"/>
      <c r="OZP136" s="311"/>
      <c r="OZQ136" s="311"/>
      <c r="OZR136" s="311"/>
      <c r="OZS136" s="311"/>
      <c r="OZT136" s="311"/>
      <c r="OZU136" s="311"/>
      <c r="OZV136" s="311"/>
      <c r="OZW136" s="311"/>
      <c r="OZX136" s="311"/>
      <c r="OZY136" s="311"/>
      <c r="OZZ136" s="311"/>
      <c r="PAA136" s="311"/>
      <c r="PAB136" s="311"/>
      <c r="PAC136" s="311"/>
      <c r="PAD136" s="311"/>
      <c r="PAE136" s="311"/>
      <c r="PAF136" s="311"/>
      <c r="PAG136" s="311"/>
      <c r="PAH136" s="311"/>
      <c r="PAI136" s="311"/>
      <c r="PAJ136" s="311"/>
      <c r="PAK136" s="311"/>
      <c r="PAL136" s="311"/>
      <c r="PAM136" s="311"/>
      <c r="PAN136" s="311"/>
      <c r="PAO136" s="311"/>
      <c r="PAP136" s="311"/>
      <c r="PAQ136" s="311"/>
      <c r="PAR136" s="311"/>
      <c r="PAS136" s="311"/>
      <c r="PAT136" s="311"/>
      <c r="PAU136" s="311"/>
      <c r="PAV136" s="311"/>
      <c r="PAW136" s="311"/>
      <c r="PAX136" s="311"/>
      <c r="PAY136" s="311"/>
      <c r="PAZ136" s="311"/>
      <c r="PBA136" s="311"/>
      <c r="PBB136" s="311"/>
      <c r="PBC136" s="311"/>
      <c r="PBD136" s="311"/>
      <c r="PBE136" s="311"/>
      <c r="PBF136" s="311"/>
      <c r="PBG136" s="311"/>
      <c r="PBH136" s="311"/>
      <c r="PBI136" s="311"/>
      <c r="PBJ136" s="311"/>
      <c r="PBK136" s="311"/>
      <c r="PBL136" s="311"/>
      <c r="PBM136" s="311"/>
      <c r="PBN136" s="311"/>
      <c r="PBO136" s="311"/>
      <c r="PBP136" s="311"/>
      <c r="PBQ136" s="311"/>
      <c r="PBR136" s="311"/>
      <c r="PBS136" s="311"/>
      <c r="PBT136" s="311"/>
      <c r="PBU136" s="311"/>
      <c r="PBV136" s="311"/>
      <c r="PBW136" s="311"/>
      <c r="PBX136" s="311"/>
      <c r="PBY136" s="311"/>
      <c r="PBZ136" s="311"/>
      <c r="PCA136" s="311"/>
      <c r="PCB136" s="311"/>
      <c r="PCC136" s="311"/>
      <c r="PCD136" s="311"/>
      <c r="PCE136" s="311"/>
      <c r="PCF136" s="311"/>
      <c r="PCG136" s="311"/>
      <c r="PCH136" s="311"/>
      <c r="PCI136" s="311"/>
      <c r="PCJ136" s="311"/>
      <c r="PCK136" s="311"/>
      <c r="PCL136" s="311"/>
      <c r="PCM136" s="311"/>
      <c r="PCN136" s="311"/>
      <c r="PCO136" s="311"/>
      <c r="PCP136" s="311"/>
      <c r="PCQ136" s="311"/>
      <c r="PCR136" s="311"/>
      <c r="PCS136" s="311"/>
      <c r="PCT136" s="311"/>
      <c r="PCU136" s="311"/>
      <c r="PCV136" s="311"/>
      <c r="PCW136" s="311"/>
      <c r="PCX136" s="311"/>
      <c r="PCY136" s="311"/>
      <c r="PCZ136" s="311"/>
      <c r="PDA136" s="311"/>
      <c r="PDB136" s="311"/>
      <c r="PDC136" s="311"/>
      <c r="PDD136" s="311"/>
      <c r="PDE136" s="311"/>
      <c r="PDF136" s="311"/>
      <c r="PDG136" s="311"/>
      <c r="PDH136" s="311"/>
      <c r="PDI136" s="311"/>
      <c r="PDJ136" s="311"/>
      <c r="PDK136" s="311"/>
      <c r="PDL136" s="311"/>
      <c r="PDM136" s="311"/>
      <c r="PDN136" s="311"/>
      <c r="PDO136" s="311"/>
      <c r="PDP136" s="311"/>
      <c r="PDQ136" s="311"/>
      <c r="PDR136" s="311"/>
      <c r="PDS136" s="311"/>
      <c r="PDT136" s="311"/>
      <c r="PDU136" s="311"/>
      <c r="PDV136" s="311"/>
      <c r="PDW136" s="311"/>
      <c r="PDX136" s="311"/>
      <c r="PDY136" s="311"/>
      <c r="PDZ136" s="311"/>
      <c r="PEA136" s="311"/>
      <c r="PEB136" s="311"/>
      <c r="PEC136" s="311"/>
      <c r="PED136" s="311"/>
      <c r="PEE136" s="311"/>
      <c r="PEF136" s="311"/>
      <c r="PEG136" s="311"/>
      <c r="PEH136" s="311"/>
      <c r="PEI136" s="311"/>
      <c r="PEJ136" s="311"/>
      <c r="PEK136" s="311"/>
      <c r="PEL136" s="311"/>
      <c r="PEM136" s="311"/>
      <c r="PEN136" s="311"/>
      <c r="PEO136" s="311"/>
      <c r="PEP136" s="311"/>
      <c r="PEQ136" s="311"/>
      <c r="PER136" s="311"/>
      <c r="PES136" s="311"/>
      <c r="PET136" s="311"/>
      <c r="PEU136" s="311"/>
      <c r="PEV136" s="311"/>
      <c r="PEW136" s="311"/>
      <c r="PEX136" s="311"/>
      <c r="PEY136" s="311"/>
      <c r="PEZ136" s="311"/>
      <c r="PFA136" s="311"/>
      <c r="PFB136" s="311"/>
      <c r="PFC136" s="311"/>
      <c r="PFD136" s="311"/>
      <c r="PFE136" s="311"/>
      <c r="PFF136" s="311"/>
      <c r="PFG136" s="311"/>
      <c r="PFH136" s="311"/>
      <c r="PFI136" s="311"/>
      <c r="PFJ136" s="311"/>
      <c r="PFK136" s="311"/>
      <c r="PFL136" s="311"/>
      <c r="PFM136" s="311"/>
      <c r="PFN136" s="311"/>
      <c r="PFO136" s="311"/>
      <c r="PFP136" s="311"/>
      <c r="PFQ136" s="311"/>
      <c r="PFR136" s="311"/>
      <c r="PFS136" s="311"/>
      <c r="PFT136" s="311"/>
      <c r="PFU136" s="311"/>
      <c r="PFV136" s="311"/>
      <c r="PFW136" s="311"/>
      <c r="PFX136" s="311"/>
      <c r="PFY136" s="311"/>
      <c r="PFZ136" s="311"/>
      <c r="PGA136" s="311"/>
      <c r="PGB136" s="311"/>
      <c r="PGC136" s="311"/>
      <c r="PGD136" s="311"/>
      <c r="PGE136" s="311"/>
      <c r="PGF136" s="311"/>
      <c r="PGG136" s="311"/>
      <c r="PGH136" s="311"/>
      <c r="PGI136" s="311"/>
      <c r="PGJ136" s="311"/>
      <c r="PGK136" s="311"/>
      <c r="PGL136" s="311"/>
      <c r="PGM136" s="311"/>
      <c r="PGN136" s="311"/>
      <c r="PGO136" s="311"/>
      <c r="PGP136" s="311"/>
      <c r="PGQ136" s="311"/>
      <c r="PGR136" s="311"/>
      <c r="PGS136" s="311"/>
      <c r="PGT136" s="311"/>
      <c r="PGU136" s="311"/>
      <c r="PGV136" s="311"/>
      <c r="PGW136" s="311"/>
      <c r="PGX136" s="311"/>
      <c r="PGY136" s="311"/>
      <c r="PGZ136" s="311"/>
      <c r="PHA136" s="311"/>
      <c r="PHB136" s="311"/>
      <c r="PHC136" s="311"/>
      <c r="PHD136" s="311"/>
      <c r="PHE136" s="311"/>
      <c r="PHF136" s="311"/>
      <c r="PHG136" s="311"/>
      <c r="PHH136" s="311"/>
      <c r="PHI136" s="311"/>
      <c r="PHJ136" s="311"/>
      <c r="PHK136" s="311"/>
      <c r="PHL136" s="311"/>
      <c r="PHM136" s="311"/>
      <c r="PHN136" s="311"/>
      <c r="PHO136" s="311"/>
      <c r="PHP136" s="311"/>
      <c r="PHQ136" s="311"/>
      <c r="PHR136" s="311"/>
      <c r="PHS136" s="311"/>
      <c r="PHT136" s="311"/>
      <c r="PHU136" s="311"/>
      <c r="PHV136" s="311"/>
      <c r="PHW136" s="311"/>
      <c r="PHX136" s="311"/>
      <c r="PHY136" s="311"/>
      <c r="PHZ136" s="311"/>
      <c r="PIA136" s="311"/>
      <c r="PIB136" s="311"/>
      <c r="PIC136" s="311"/>
      <c r="PID136" s="311"/>
      <c r="PIE136" s="311"/>
      <c r="PIF136" s="311"/>
      <c r="PIG136" s="311"/>
      <c r="PIH136" s="311"/>
      <c r="PII136" s="311"/>
      <c r="PIJ136" s="311"/>
      <c r="PIK136" s="311"/>
      <c r="PIL136" s="311"/>
      <c r="PIM136" s="311"/>
      <c r="PIN136" s="311"/>
      <c r="PIO136" s="311"/>
      <c r="PIP136" s="311"/>
      <c r="PIQ136" s="311"/>
      <c r="PIR136" s="311"/>
      <c r="PIS136" s="311"/>
      <c r="PIT136" s="311"/>
      <c r="PIU136" s="311"/>
      <c r="PIV136" s="311"/>
      <c r="PIW136" s="311"/>
      <c r="PIX136" s="311"/>
      <c r="PIY136" s="311"/>
      <c r="PIZ136" s="311"/>
      <c r="PJA136" s="311"/>
      <c r="PJB136" s="311"/>
      <c r="PJC136" s="311"/>
      <c r="PJD136" s="311"/>
      <c r="PJE136" s="311"/>
      <c r="PJF136" s="311"/>
      <c r="PJG136" s="311"/>
      <c r="PJH136" s="311"/>
      <c r="PJI136" s="311"/>
      <c r="PJJ136" s="311"/>
      <c r="PJK136" s="311"/>
      <c r="PJL136" s="311"/>
      <c r="PJM136" s="311"/>
      <c r="PJN136" s="311"/>
      <c r="PJO136" s="311"/>
      <c r="PJP136" s="311"/>
      <c r="PJQ136" s="311"/>
      <c r="PJR136" s="311"/>
      <c r="PJS136" s="311"/>
      <c r="PJT136" s="311"/>
      <c r="PJU136" s="311"/>
      <c r="PJV136" s="311"/>
      <c r="PJW136" s="311"/>
      <c r="PJX136" s="311"/>
      <c r="PJY136" s="311"/>
      <c r="PJZ136" s="311"/>
      <c r="PKA136" s="311"/>
      <c r="PKB136" s="311"/>
      <c r="PKC136" s="311"/>
      <c r="PKD136" s="311"/>
      <c r="PKE136" s="311"/>
      <c r="PKF136" s="311"/>
      <c r="PKG136" s="311"/>
      <c r="PKH136" s="311"/>
      <c r="PKI136" s="311"/>
      <c r="PKJ136" s="311"/>
      <c r="PKK136" s="311"/>
      <c r="PKL136" s="311"/>
      <c r="PKM136" s="311"/>
      <c r="PKN136" s="311"/>
      <c r="PKO136" s="311"/>
      <c r="PKP136" s="311"/>
      <c r="PKQ136" s="311"/>
      <c r="PKR136" s="311"/>
      <c r="PKS136" s="311"/>
      <c r="PKT136" s="311"/>
      <c r="PKU136" s="311"/>
      <c r="PKV136" s="311"/>
      <c r="PKW136" s="311"/>
      <c r="PKX136" s="311"/>
      <c r="PKY136" s="311"/>
      <c r="PKZ136" s="311"/>
      <c r="PLA136" s="311"/>
      <c r="PLB136" s="311"/>
      <c r="PLC136" s="311"/>
      <c r="PLD136" s="311"/>
      <c r="PLE136" s="311"/>
      <c r="PLF136" s="311"/>
      <c r="PLG136" s="311"/>
      <c r="PLH136" s="311"/>
      <c r="PLI136" s="311"/>
      <c r="PLJ136" s="311"/>
      <c r="PLK136" s="311"/>
      <c r="PLL136" s="311"/>
      <c r="PLM136" s="311"/>
      <c r="PLN136" s="311"/>
      <c r="PLO136" s="311"/>
      <c r="PLP136" s="311"/>
      <c r="PLQ136" s="311"/>
      <c r="PLR136" s="311"/>
      <c r="PLS136" s="311"/>
      <c r="PLT136" s="311"/>
      <c r="PLU136" s="311"/>
      <c r="PLV136" s="311"/>
      <c r="PLW136" s="311"/>
      <c r="PLX136" s="311"/>
      <c r="PLY136" s="311"/>
      <c r="PLZ136" s="311"/>
      <c r="PMA136" s="311"/>
      <c r="PMB136" s="311"/>
      <c r="PMC136" s="311"/>
      <c r="PMD136" s="311"/>
      <c r="PME136" s="311"/>
      <c r="PMF136" s="311"/>
      <c r="PMG136" s="311"/>
      <c r="PMH136" s="311"/>
      <c r="PMI136" s="311"/>
      <c r="PMJ136" s="311"/>
      <c r="PMK136" s="311"/>
      <c r="PML136" s="311"/>
      <c r="PMM136" s="311"/>
      <c r="PMN136" s="311"/>
      <c r="PMO136" s="311"/>
      <c r="PMP136" s="311"/>
      <c r="PMQ136" s="311"/>
      <c r="PMR136" s="311"/>
      <c r="PMS136" s="311"/>
      <c r="PMT136" s="311"/>
      <c r="PMU136" s="311"/>
      <c r="PMV136" s="311"/>
      <c r="PMW136" s="311"/>
      <c r="PMX136" s="311"/>
      <c r="PMY136" s="311"/>
      <c r="PMZ136" s="311"/>
      <c r="PNA136" s="311"/>
      <c r="PNB136" s="311"/>
      <c r="PNC136" s="311"/>
      <c r="PND136" s="311"/>
      <c r="PNE136" s="311"/>
      <c r="PNF136" s="311"/>
      <c r="PNG136" s="311"/>
      <c r="PNH136" s="311"/>
      <c r="PNI136" s="311"/>
      <c r="PNJ136" s="311"/>
      <c r="PNK136" s="311"/>
      <c r="PNL136" s="311"/>
      <c r="PNM136" s="311"/>
      <c r="PNN136" s="311"/>
      <c r="PNO136" s="311"/>
      <c r="PNP136" s="311"/>
      <c r="PNQ136" s="311"/>
      <c r="PNR136" s="311"/>
      <c r="PNS136" s="311"/>
      <c r="PNT136" s="311"/>
      <c r="PNU136" s="311"/>
      <c r="PNV136" s="311"/>
      <c r="PNW136" s="311"/>
      <c r="PNX136" s="311"/>
      <c r="PNY136" s="311"/>
      <c r="PNZ136" s="311"/>
      <c r="POA136" s="311"/>
      <c r="POB136" s="311"/>
      <c r="POC136" s="311"/>
      <c r="POD136" s="311"/>
      <c r="POE136" s="311"/>
      <c r="POF136" s="311"/>
      <c r="POG136" s="311"/>
      <c r="POH136" s="311"/>
      <c r="POI136" s="311"/>
      <c r="POJ136" s="311"/>
      <c r="POK136" s="311"/>
      <c r="POL136" s="311"/>
      <c r="POM136" s="311"/>
      <c r="PON136" s="311"/>
      <c r="POO136" s="311"/>
      <c r="POP136" s="311"/>
      <c r="POQ136" s="311"/>
      <c r="POR136" s="311"/>
      <c r="POS136" s="311"/>
      <c r="POT136" s="311"/>
      <c r="POU136" s="311"/>
      <c r="POV136" s="311"/>
      <c r="POW136" s="311"/>
      <c r="POX136" s="311"/>
      <c r="POY136" s="311"/>
      <c r="POZ136" s="311"/>
      <c r="PPA136" s="311"/>
      <c r="PPB136" s="311"/>
      <c r="PPC136" s="311"/>
      <c r="PPD136" s="311"/>
      <c r="PPE136" s="311"/>
      <c r="PPF136" s="311"/>
      <c r="PPG136" s="311"/>
      <c r="PPH136" s="311"/>
      <c r="PPI136" s="311"/>
      <c r="PPJ136" s="311"/>
      <c r="PPK136" s="311"/>
      <c r="PPL136" s="311"/>
      <c r="PPM136" s="311"/>
      <c r="PPN136" s="311"/>
      <c r="PPO136" s="311"/>
      <c r="PPP136" s="311"/>
      <c r="PPQ136" s="311"/>
      <c r="PPR136" s="311"/>
      <c r="PPS136" s="311"/>
      <c r="PPT136" s="311"/>
      <c r="PPU136" s="311"/>
      <c r="PPV136" s="311"/>
      <c r="PPW136" s="311"/>
      <c r="PPX136" s="311"/>
      <c r="PPY136" s="311"/>
      <c r="PPZ136" s="311"/>
      <c r="PQA136" s="311"/>
      <c r="PQB136" s="311"/>
      <c r="PQC136" s="311"/>
      <c r="PQD136" s="311"/>
      <c r="PQE136" s="311"/>
      <c r="PQF136" s="311"/>
      <c r="PQG136" s="311"/>
      <c r="PQH136" s="311"/>
      <c r="PQI136" s="311"/>
      <c r="PQJ136" s="311"/>
      <c r="PQK136" s="311"/>
      <c r="PQL136" s="311"/>
      <c r="PQM136" s="311"/>
      <c r="PQN136" s="311"/>
      <c r="PQO136" s="311"/>
      <c r="PQP136" s="311"/>
      <c r="PQQ136" s="311"/>
      <c r="PQR136" s="311"/>
      <c r="PQS136" s="311"/>
      <c r="PQT136" s="311"/>
      <c r="PQU136" s="311"/>
      <c r="PQV136" s="311"/>
      <c r="PQW136" s="311"/>
      <c r="PQX136" s="311"/>
      <c r="PQY136" s="311"/>
      <c r="PQZ136" s="311"/>
      <c r="PRA136" s="311"/>
      <c r="PRB136" s="311"/>
      <c r="PRC136" s="311"/>
      <c r="PRD136" s="311"/>
      <c r="PRE136" s="311"/>
      <c r="PRF136" s="311"/>
      <c r="PRG136" s="311"/>
      <c r="PRH136" s="311"/>
      <c r="PRI136" s="311"/>
      <c r="PRJ136" s="311"/>
      <c r="PRK136" s="311"/>
      <c r="PRL136" s="311"/>
      <c r="PRM136" s="311"/>
      <c r="PRN136" s="311"/>
      <c r="PRO136" s="311"/>
      <c r="PRP136" s="311"/>
      <c r="PRQ136" s="311"/>
      <c r="PRR136" s="311"/>
      <c r="PRS136" s="311"/>
      <c r="PRT136" s="311"/>
      <c r="PRU136" s="311"/>
      <c r="PRV136" s="311"/>
      <c r="PRW136" s="311"/>
      <c r="PRX136" s="311"/>
      <c r="PRY136" s="311"/>
      <c r="PRZ136" s="311"/>
      <c r="PSA136" s="311"/>
      <c r="PSB136" s="311"/>
      <c r="PSC136" s="311"/>
      <c r="PSD136" s="311"/>
      <c r="PSE136" s="311"/>
      <c r="PSF136" s="311"/>
      <c r="PSG136" s="311"/>
      <c r="PSH136" s="311"/>
      <c r="PSI136" s="311"/>
      <c r="PSJ136" s="311"/>
      <c r="PSK136" s="311"/>
      <c r="PSL136" s="311"/>
      <c r="PSM136" s="311"/>
      <c r="PSN136" s="311"/>
      <c r="PSO136" s="311"/>
      <c r="PSP136" s="311"/>
      <c r="PSQ136" s="311"/>
      <c r="PSR136" s="311"/>
      <c r="PSS136" s="311"/>
      <c r="PST136" s="311"/>
      <c r="PSU136" s="311"/>
      <c r="PSV136" s="311"/>
      <c r="PSW136" s="311"/>
      <c r="PSX136" s="311"/>
      <c r="PSY136" s="311"/>
      <c r="PSZ136" s="311"/>
      <c r="PTA136" s="311"/>
      <c r="PTB136" s="311"/>
      <c r="PTC136" s="311"/>
      <c r="PTD136" s="311"/>
      <c r="PTE136" s="311"/>
      <c r="PTF136" s="311"/>
      <c r="PTG136" s="311"/>
      <c r="PTH136" s="311"/>
      <c r="PTI136" s="311"/>
      <c r="PTJ136" s="311"/>
      <c r="PTK136" s="311"/>
      <c r="PTL136" s="311"/>
      <c r="PTM136" s="311"/>
      <c r="PTN136" s="311"/>
      <c r="PTO136" s="311"/>
      <c r="PTP136" s="311"/>
      <c r="PTQ136" s="311"/>
      <c r="PTR136" s="311"/>
      <c r="PTS136" s="311"/>
      <c r="PTT136" s="311"/>
      <c r="PTU136" s="311"/>
      <c r="PTV136" s="311"/>
      <c r="PTW136" s="311"/>
      <c r="PTX136" s="311"/>
      <c r="PTY136" s="311"/>
      <c r="PTZ136" s="311"/>
      <c r="PUA136" s="311"/>
      <c r="PUB136" s="311"/>
      <c r="PUC136" s="311"/>
      <c r="PUD136" s="311"/>
      <c r="PUE136" s="311"/>
      <c r="PUF136" s="311"/>
      <c r="PUG136" s="311"/>
      <c r="PUH136" s="311"/>
      <c r="PUI136" s="311"/>
      <c r="PUJ136" s="311"/>
      <c r="PUK136" s="311"/>
      <c r="PUL136" s="311"/>
      <c r="PUM136" s="311"/>
      <c r="PUN136" s="311"/>
      <c r="PUO136" s="311"/>
      <c r="PUP136" s="311"/>
      <c r="PUQ136" s="311"/>
      <c r="PUR136" s="311"/>
      <c r="PUS136" s="311"/>
      <c r="PUT136" s="311"/>
      <c r="PUU136" s="311"/>
      <c r="PUV136" s="311"/>
      <c r="PUW136" s="311"/>
      <c r="PUX136" s="311"/>
      <c r="PUY136" s="311"/>
      <c r="PUZ136" s="311"/>
      <c r="PVA136" s="311"/>
      <c r="PVB136" s="311"/>
      <c r="PVC136" s="311"/>
      <c r="PVD136" s="311"/>
      <c r="PVE136" s="311"/>
      <c r="PVF136" s="311"/>
      <c r="PVG136" s="311"/>
      <c r="PVH136" s="311"/>
      <c r="PVI136" s="311"/>
      <c r="PVJ136" s="311"/>
      <c r="PVK136" s="311"/>
      <c r="PVL136" s="311"/>
      <c r="PVM136" s="311"/>
      <c r="PVN136" s="311"/>
      <c r="PVO136" s="311"/>
      <c r="PVP136" s="311"/>
      <c r="PVQ136" s="311"/>
      <c r="PVR136" s="311"/>
      <c r="PVS136" s="311"/>
      <c r="PVT136" s="311"/>
      <c r="PVU136" s="311"/>
      <c r="PVV136" s="311"/>
      <c r="PVW136" s="311"/>
      <c r="PVX136" s="311"/>
      <c r="PVY136" s="311"/>
      <c r="PVZ136" s="311"/>
      <c r="PWA136" s="311"/>
      <c r="PWB136" s="311"/>
      <c r="PWC136" s="311"/>
      <c r="PWD136" s="311"/>
      <c r="PWE136" s="311"/>
      <c r="PWF136" s="311"/>
      <c r="PWG136" s="311"/>
      <c r="PWH136" s="311"/>
      <c r="PWI136" s="311"/>
      <c r="PWJ136" s="311"/>
      <c r="PWK136" s="311"/>
      <c r="PWL136" s="311"/>
      <c r="PWM136" s="311"/>
      <c r="PWN136" s="311"/>
      <c r="PWO136" s="311"/>
      <c r="PWP136" s="311"/>
      <c r="PWQ136" s="311"/>
      <c r="PWR136" s="311"/>
      <c r="PWS136" s="311"/>
      <c r="PWT136" s="311"/>
      <c r="PWU136" s="311"/>
      <c r="PWV136" s="311"/>
      <c r="PWW136" s="311"/>
      <c r="PWX136" s="311"/>
      <c r="PWY136" s="311"/>
      <c r="PWZ136" s="311"/>
      <c r="PXA136" s="311"/>
      <c r="PXB136" s="311"/>
      <c r="PXC136" s="311"/>
      <c r="PXD136" s="311"/>
      <c r="PXE136" s="311"/>
      <c r="PXF136" s="311"/>
      <c r="PXG136" s="311"/>
      <c r="PXH136" s="311"/>
      <c r="PXI136" s="311"/>
      <c r="PXJ136" s="311"/>
      <c r="PXK136" s="311"/>
      <c r="PXL136" s="311"/>
      <c r="PXM136" s="311"/>
      <c r="PXN136" s="311"/>
      <c r="PXO136" s="311"/>
      <c r="PXP136" s="311"/>
      <c r="PXQ136" s="311"/>
      <c r="PXR136" s="311"/>
      <c r="PXS136" s="311"/>
      <c r="PXT136" s="311"/>
      <c r="PXU136" s="311"/>
      <c r="PXV136" s="311"/>
      <c r="PXW136" s="311"/>
      <c r="PXX136" s="311"/>
      <c r="PXY136" s="311"/>
      <c r="PXZ136" s="311"/>
      <c r="PYA136" s="311"/>
      <c r="PYB136" s="311"/>
      <c r="PYC136" s="311"/>
      <c r="PYD136" s="311"/>
      <c r="PYE136" s="311"/>
      <c r="PYF136" s="311"/>
      <c r="PYG136" s="311"/>
      <c r="PYH136" s="311"/>
      <c r="PYI136" s="311"/>
      <c r="PYJ136" s="311"/>
      <c r="PYK136" s="311"/>
      <c r="PYL136" s="311"/>
      <c r="PYM136" s="311"/>
      <c r="PYN136" s="311"/>
      <c r="PYO136" s="311"/>
      <c r="PYP136" s="311"/>
      <c r="PYQ136" s="311"/>
      <c r="PYR136" s="311"/>
      <c r="PYS136" s="311"/>
      <c r="PYT136" s="311"/>
      <c r="PYU136" s="311"/>
      <c r="PYV136" s="311"/>
      <c r="PYW136" s="311"/>
      <c r="PYX136" s="311"/>
      <c r="PYY136" s="311"/>
      <c r="PYZ136" s="311"/>
      <c r="PZA136" s="311"/>
      <c r="PZB136" s="311"/>
      <c r="PZC136" s="311"/>
      <c r="PZD136" s="311"/>
      <c r="PZE136" s="311"/>
      <c r="PZF136" s="311"/>
      <c r="PZG136" s="311"/>
      <c r="PZH136" s="311"/>
      <c r="PZI136" s="311"/>
      <c r="PZJ136" s="311"/>
      <c r="PZK136" s="311"/>
      <c r="PZL136" s="311"/>
      <c r="PZM136" s="311"/>
      <c r="PZN136" s="311"/>
      <c r="PZO136" s="311"/>
      <c r="PZP136" s="311"/>
      <c r="PZQ136" s="311"/>
      <c r="PZR136" s="311"/>
      <c r="PZS136" s="311"/>
      <c r="PZT136" s="311"/>
      <c r="PZU136" s="311"/>
      <c r="PZV136" s="311"/>
      <c r="PZW136" s="311"/>
      <c r="PZX136" s="311"/>
      <c r="PZY136" s="311"/>
      <c r="PZZ136" s="311"/>
      <c r="QAA136" s="311"/>
      <c r="QAB136" s="311"/>
      <c r="QAC136" s="311"/>
      <c r="QAD136" s="311"/>
      <c r="QAE136" s="311"/>
      <c r="QAF136" s="311"/>
      <c r="QAG136" s="311"/>
      <c r="QAH136" s="311"/>
      <c r="QAI136" s="311"/>
      <c r="QAJ136" s="311"/>
      <c r="QAK136" s="311"/>
      <c r="QAL136" s="311"/>
      <c r="QAM136" s="311"/>
      <c r="QAN136" s="311"/>
      <c r="QAO136" s="311"/>
      <c r="QAP136" s="311"/>
      <c r="QAQ136" s="311"/>
      <c r="QAR136" s="311"/>
      <c r="QAS136" s="311"/>
      <c r="QAT136" s="311"/>
      <c r="QAU136" s="311"/>
      <c r="QAV136" s="311"/>
      <c r="QAW136" s="311"/>
      <c r="QAX136" s="311"/>
      <c r="QAY136" s="311"/>
      <c r="QAZ136" s="311"/>
      <c r="QBA136" s="311"/>
      <c r="QBB136" s="311"/>
      <c r="QBC136" s="311"/>
      <c r="QBD136" s="311"/>
      <c r="QBE136" s="311"/>
      <c r="QBF136" s="311"/>
      <c r="QBG136" s="311"/>
      <c r="QBH136" s="311"/>
      <c r="QBI136" s="311"/>
      <c r="QBJ136" s="311"/>
      <c r="QBK136" s="311"/>
      <c r="QBL136" s="311"/>
      <c r="QBM136" s="311"/>
      <c r="QBN136" s="311"/>
      <c r="QBO136" s="311"/>
      <c r="QBP136" s="311"/>
      <c r="QBQ136" s="311"/>
      <c r="QBR136" s="311"/>
      <c r="QBS136" s="311"/>
      <c r="QBT136" s="311"/>
      <c r="QBU136" s="311"/>
      <c r="QBV136" s="311"/>
      <c r="QBW136" s="311"/>
      <c r="QBX136" s="311"/>
      <c r="QBY136" s="311"/>
      <c r="QBZ136" s="311"/>
      <c r="QCA136" s="311"/>
      <c r="QCB136" s="311"/>
      <c r="QCC136" s="311"/>
      <c r="QCD136" s="311"/>
      <c r="QCE136" s="311"/>
      <c r="QCF136" s="311"/>
      <c r="QCG136" s="311"/>
      <c r="QCH136" s="311"/>
      <c r="QCI136" s="311"/>
      <c r="QCJ136" s="311"/>
      <c r="QCK136" s="311"/>
      <c r="QCL136" s="311"/>
      <c r="QCM136" s="311"/>
      <c r="QCN136" s="311"/>
      <c r="QCO136" s="311"/>
      <c r="QCP136" s="311"/>
      <c r="QCQ136" s="311"/>
      <c r="QCR136" s="311"/>
      <c r="QCS136" s="311"/>
      <c r="QCT136" s="311"/>
      <c r="QCU136" s="311"/>
      <c r="QCV136" s="311"/>
      <c r="QCW136" s="311"/>
      <c r="QCX136" s="311"/>
      <c r="QCY136" s="311"/>
      <c r="QCZ136" s="311"/>
      <c r="QDA136" s="311"/>
      <c r="QDB136" s="311"/>
      <c r="QDC136" s="311"/>
      <c r="QDD136" s="311"/>
      <c r="QDE136" s="311"/>
      <c r="QDF136" s="311"/>
      <c r="QDG136" s="311"/>
      <c r="QDH136" s="311"/>
      <c r="QDI136" s="311"/>
      <c r="QDJ136" s="311"/>
      <c r="QDK136" s="311"/>
      <c r="QDL136" s="311"/>
      <c r="QDM136" s="311"/>
      <c r="QDN136" s="311"/>
      <c r="QDO136" s="311"/>
      <c r="QDP136" s="311"/>
      <c r="QDQ136" s="311"/>
      <c r="QDR136" s="311"/>
      <c r="QDS136" s="311"/>
      <c r="QDT136" s="311"/>
      <c r="QDU136" s="311"/>
      <c r="QDV136" s="311"/>
      <c r="QDW136" s="311"/>
      <c r="QDX136" s="311"/>
      <c r="QDY136" s="311"/>
      <c r="QDZ136" s="311"/>
      <c r="QEA136" s="311"/>
      <c r="QEB136" s="311"/>
      <c r="QEC136" s="311"/>
      <c r="QED136" s="311"/>
      <c r="QEE136" s="311"/>
      <c r="QEF136" s="311"/>
      <c r="QEG136" s="311"/>
      <c r="QEH136" s="311"/>
      <c r="QEI136" s="311"/>
      <c r="QEJ136" s="311"/>
      <c r="QEK136" s="311"/>
      <c r="QEL136" s="311"/>
      <c r="QEM136" s="311"/>
      <c r="QEN136" s="311"/>
      <c r="QEO136" s="311"/>
      <c r="QEP136" s="311"/>
      <c r="QEQ136" s="311"/>
      <c r="QER136" s="311"/>
      <c r="QES136" s="311"/>
      <c r="QET136" s="311"/>
      <c r="QEU136" s="311"/>
      <c r="QEV136" s="311"/>
      <c r="QEW136" s="311"/>
      <c r="QEX136" s="311"/>
      <c r="QEY136" s="311"/>
      <c r="QEZ136" s="311"/>
      <c r="QFA136" s="311"/>
      <c r="QFB136" s="311"/>
      <c r="QFC136" s="311"/>
      <c r="QFD136" s="311"/>
      <c r="QFE136" s="311"/>
      <c r="QFF136" s="311"/>
      <c r="QFG136" s="311"/>
      <c r="QFH136" s="311"/>
      <c r="QFI136" s="311"/>
      <c r="QFJ136" s="311"/>
      <c r="QFK136" s="311"/>
      <c r="QFL136" s="311"/>
      <c r="QFM136" s="311"/>
      <c r="QFN136" s="311"/>
      <c r="QFO136" s="311"/>
      <c r="QFP136" s="311"/>
      <c r="QFQ136" s="311"/>
      <c r="QFR136" s="311"/>
      <c r="QFS136" s="311"/>
      <c r="QFT136" s="311"/>
      <c r="QFU136" s="311"/>
      <c r="QFV136" s="311"/>
      <c r="QFW136" s="311"/>
      <c r="QFX136" s="311"/>
      <c r="QFY136" s="311"/>
      <c r="QFZ136" s="311"/>
      <c r="QGA136" s="311"/>
      <c r="QGB136" s="311"/>
      <c r="QGC136" s="311"/>
      <c r="QGD136" s="311"/>
      <c r="QGE136" s="311"/>
      <c r="QGF136" s="311"/>
      <c r="QGG136" s="311"/>
      <c r="QGH136" s="311"/>
      <c r="QGI136" s="311"/>
      <c r="QGJ136" s="311"/>
      <c r="QGK136" s="311"/>
      <c r="QGL136" s="311"/>
      <c r="QGM136" s="311"/>
      <c r="QGN136" s="311"/>
      <c r="QGO136" s="311"/>
      <c r="QGP136" s="311"/>
      <c r="QGQ136" s="311"/>
      <c r="QGR136" s="311"/>
      <c r="QGS136" s="311"/>
      <c r="QGT136" s="311"/>
      <c r="QGU136" s="311"/>
      <c r="QGV136" s="311"/>
      <c r="QGW136" s="311"/>
      <c r="QGX136" s="311"/>
      <c r="QGY136" s="311"/>
      <c r="QGZ136" s="311"/>
      <c r="QHA136" s="311"/>
      <c r="QHB136" s="311"/>
      <c r="QHC136" s="311"/>
      <c r="QHD136" s="311"/>
      <c r="QHE136" s="311"/>
      <c r="QHF136" s="311"/>
      <c r="QHG136" s="311"/>
      <c r="QHH136" s="311"/>
      <c r="QHI136" s="311"/>
      <c r="QHJ136" s="311"/>
      <c r="QHK136" s="311"/>
      <c r="QHL136" s="311"/>
      <c r="QHM136" s="311"/>
      <c r="QHN136" s="311"/>
      <c r="QHO136" s="311"/>
      <c r="QHP136" s="311"/>
      <c r="QHQ136" s="311"/>
      <c r="QHR136" s="311"/>
      <c r="QHS136" s="311"/>
      <c r="QHT136" s="311"/>
      <c r="QHU136" s="311"/>
      <c r="QHV136" s="311"/>
      <c r="QHW136" s="311"/>
      <c r="QHX136" s="311"/>
      <c r="QHY136" s="311"/>
      <c r="QHZ136" s="311"/>
      <c r="QIA136" s="311"/>
      <c r="QIB136" s="311"/>
      <c r="QIC136" s="311"/>
      <c r="QID136" s="311"/>
      <c r="QIE136" s="311"/>
      <c r="QIF136" s="311"/>
      <c r="QIG136" s="311"/>
      <c r="QIH136" s="311"/>
      <c r="QII136" s="311"/>
      <c r="QIJ136" s="311"/>
      <c r="QIK136" s="311"/>
      <c r="QIL136" s="311"/>
      <c r="QIM136" s="311"/>
      <c r="QIN136" s="311"/>
      <c r="QIO136" s="311"/>
      <c r="QIP136" s="311"/>
      <c r="QIQ136" s="311"/>
      <c r="QIR136" s="311"/>
      <c r="QIS136" s="311"/>
      <c r="QIT136" s="311"/>
      <c r="QIU136" s="311"/>
      <c r="QIV136" s="311"/>
      <c r="QIW136" s="311"/>
      <c r="QIX136" s="311"/>
      <c r="QIY136" s="311"/>
      <c r="QIZ136" s="311"/>
      <c r="QJA136" s="311"/>
      <c r="QJB136" s="311"/>
      <c r="QJC136" s="311"/>
      <c r="QJD136" s="311"/>
      <c r="QJE136" s="311"/>
      <c r="QJF136" s="311"/>
      <c r="QJG136" s="311"/>
      <c r="QJH136" s="311"/>
      <c r="QJI136" s="311"/>
      <c r="QJJ136" s="311"/>
      <c r="QJK136" s="311"/>
      <c r="QJL136" s="311"/>
      <c r="QJM136" s="311"/>
      <c r="QJN136" s="311"/>
      <c r="QJO136" s="311"/>
      <c r="QJP136" s="311"/>
      <c r="QJQ136" s="311"/>
      <c r="QJR136" s="311"/>
      <c r="QJS136" s="311"/>
      <c r="QJT136" s="311"/>
      <c r="QJU136" s="311"/>
      <c r="QJV136" s="311"/>
      <c r="QJW136" s="311"/>
      <c r="QJX136" s="311"/>
      <c r="QJY136" s="311"/>
      <c r="QJZ136" s="311"/>
      <c r="QKA136" s="311"/>
      <c r="QKB136" s="311"/>
      <c r="QKC136" s="311"/>
      <c r="QKD136" s="311"/>
      <c r="QKE136" s="311"/>
      <c r="QKF136" s="311"/>
      <c r="QKG136" s="311"/>
      <c r="QKH136" s="311"/>
      <c r="QKI136" s="311"/>
      <c r="QKJ136" s="311"/>
      <c r="QKK136" s="311"/>
      <c r="QKL136" s="311"/>
      <c r="QKM136" s="311"/>
      <c r="QKN136" s="311"/>
      <c r="QKO136" s="311"/>
      <c r="QKP136" s="311"/>
      <c r="QKQ136" s="311"/>
      <c r="QKR136" s="311"/>
      <c r="QKS136" s="311"/>
      <c r="QKT136" s="311"/>
      <c r="QKU136" s="311"/>
      <c r="QKV136" s="311"/>
      <c r="QKW136" s="311"/>
      <c r="QKX136" s="311"/>
      <c r="QKY136" s="311"/>
      <c r="QKZ136" s="311"/>
      <c r="QLA136" s="311"/>
      <c r="QLB136" s="311"/>
      <c r="QLC136" s="311"/>
      <c r="QLD136" s="311"/>
      <c r="QLE136" s="311"/>
      <c r="QLF136" s="311"/>
      <c r="QLG136" s="311"/>
      <c r="QLH136" s="311"/>
      <c r="QLI136" s="311"/>
      <c r="QLJ136" s="311"/>
      <c r="QLK136" s="311"/>
      <c r="QLL136" s="311"/>
      <c r="QLM136" s="311"/>
      <c r="QLN136" s="311"/>
      <c r="QLO136" s="311"/>
      <c r="QLP136" s="311"/>
      <c r="QLQ136" s="311"/>
      <c r="QLR136" s="311"/>
      <c r="QLS136" s="311"/>
      <c r="QLT136" s="311"/>
      <c r="QLU136" s="311"/>
      <c r="QLV136" s="311"/>
      <c r="QLW136" s="311"/>
      <c r="QLX136" s="311"/>
      <c r="QLY136" s="311"/>
      <c r="QLZ136" s="311"/>
      <c r="QMA136" s="311"/>
      <c r="QMB136" s="311"/>
      <c r="QMC136" s="311"/>
      <c r="QMD136" s="311"/>
      <c r="QME136" s="311"/>
      <c r="QMF136" s="311"/>
      <c r="QMG136" s="311"/>
      <c r="QMH136" s="311"/>
      <c r="QMI136" s="311"/>
      <c r="QMJ136" s="311"/>
      <c r="QMK136" s="311"/>
      <c r="QML136" s="311"/>
      <c r="QMM136" s="311"/>
      <c r="QMN136" s="311"/>
      <c r="QMO136" s="311"/>
      <c r="QMP136" s="311"/>
      <c r="QMQ136" s="311"/>
      <c r="QMR136" s="311"/>
      <c r="QMS136" s="311"/>
      <c r="QMT136" s="311"/>
      <c r="QMU136" s="311"/>
      <c r="QMV136" s="311"/>
      <c r="QMW136" s="311"/>
      <c r="QMX136" s="311"/>
      <c r="QMY136" s="311"/>
      <c r="QMZ136" s="311"/>
      <c r="QNA136" s="311"/>
      <c r="QNB136" s="311"/>
      <c r="QNC136" s="311"/>
      <c r="QND136" s="311"/>
      <c r="QNE136" s="311"/>
      <c r="QNF136" s="311"/>
      <c r="QNG136" s="311"/>
      <c r="QNH136" s="311"/>
      <c r="QNI136" s="311"/>
      <c r="QNJ136" s="311"/>
      <c r="QNK136" s="311"/>
      <c r="QNL136" s="311"/>
      <c r="QNM136" s="311"/>
      <c r="QNN136" s="311"/>
      <c r="QNO136" s="311"/>
      <c r="QNP136" s="311"/>
      <c r="QNQ136" s="311"/>
      <c r="QNR136" s="311"/>
      <c r="QNS136" s="311"/>
      <c r="QNT136" s="311"/>
      <c r="QNU136" s="311"/>
      <c r="QNV136" s="311"/>
      <c r="QNW136" s="311"/>
      <c r="QNX136" s="311"/>
      <c r="QNY136" s="311"/>
      <c r="QNZ136" s="311"/>
      <c r="QOA136" s="311"/>
      <c r="QOB136" s="311"/>
      <c r="QOC136" s="311"/>
      <c r="QOD136" s="311"/>
      <c r="QOE136" s="311"/>
      <c r="QOF136" s="311"/>
      <c r="QOG136" s="311"/>
      <c r="QOH136" s="311"/>
      <c r="QOI136" s="311"/>
      <c r="QOJ136" s="311"/>
      <c r="QOK136" s="311"/>
      <c r="QOL136" s="311"/>
      <c r="QOM136" s="311"/>
      <c r="QON136" s="311"/>
      <c r="QOO136" s="311"/>
      <c r="QOP136" s="311"/>
      <c r="QOQ136" s="311"/>
      <c r="QOR136" s="311"/>
      <c r="QOS136" s="311"/>
      <c r="QOT136" s="311"/>
      <c r="QOU136" s="311"/>
      <c r="QOV136" s="311"/>
      <c r="QOW136" s="311"/>
      <c r="QOX136" s="311"/>
      <c r="QOY136" s="311"/>
      <c r="QOZ136" s="311"/>
      <c r="QPA136" s="311"/>
      <c r="QPB136" s="311"/>
      <c r="QPC136" s="311"/>
      <c r="QPD136" s="311"/>
      <c r="QPE136" s="311"/>
      <c r="QPF136" s="311"/>
      <c r="QPG136" s="311"/>
      <c r="QPH136" s="311"/>
      <c r="QPI136" s="311"/>
      <c r="QPJ136" s="311"/>
      <c r="QPK136" s="311"/>
      <c r="QPL136" s="311"/>
      <c r="QPM136" s="311"/>
      <c r="QPN136" s="311"/>
      <c r="QPO136" s="311"/>
      <c r="QPP136" s="311"/>
      <c r="QPQ136" s="311"/>
      <c r="QPR136" s="311"/>
      <c r="QPS136" s="311"/>
      <c r="QPT136" s="311"/>
      <c r="QPU136" s="311"/>
      <c r="QPV136" s="311"/>
      <c r="QPW136" s="311"/>
      <c r="QPX136" s="311"/>
      <c r="QPY136" s="311"/>
      <c r="QPZ136" s="311"/>
      <c r="QQA136" s="311"/>
      <c r="QQB136" s="311"/>
      <c r="QQC136" s="311"/>
      <c r="QQD136" s="311"/>
      <c r="QQE136" s="311"/>
      <c r="QQF136" s="311"/>
      <c r="QQG136" s="311"/>
      <c r="QQH136" s="311"/>
      <c r="QQI136" s="311"/>
      <c r="QQJ136" s="311"/>
      <c r="QQK136" s="311"/>
      <c r="QQL136" s="311"/>
      <c r="QQM136" s="311"/>
      <c r="QQN136" s="311"/>
      <c r="QQO136" s="311"/>
      <c r="QQP136" s="311"/>
      <c r="QQQ136" s="311"/>
      <c r="QQR136" s="311"/>
      <c r="QQS136" s="311"/>
      <c r="QQT136" s="311"/>
      <c r="QQU136" s="311"/>
      <c r="QQV136" s="311"/>
      <c r="QQW136" s="311"/>
      <c r="QQX136" s="311"/>
      <c r="QQY136" s="311"/>
      <c r="QQZ136" s="311"/>
      <c r="QRA136" s="311"/>
      <c r="QRB136" s="311"/>
      <c r="QRC136" s="311"/>
      <c r="QRD136" s="311"/>
      <c r="QRE136" s="311"/>
      <c r="QRF136" s="311"/>
      <c r="QRG136" s="311"/>
      <c r="QRH136" s="311"/>
      <c r="QRI136" s="311"/>
      <c r="QRJ136" s="311"/>
      <c r="QRK136" s="311"/>
      <c r="QRL136" s="311"/>
      <c r="QRM136" s="311"/>
      <c r="QRN136" s="311"/>
      <c r="QRO136" s="311"/>
      <c r="QRP136" s="311"/>
      <c r="QRQ136" s="311"/>
      <c r="QRR136" s="311"/>
      <c r="QRS136" s="311"/>
      <c r="QRT136" s="311"/>
      <c r="QRU136" s="311"/>
      <c r="QRV136" s="311"/>
      <c r="QRW136" s="311"/>
      <c r="QRX136" s="311"/>
      <c r="QRY136" s="311"/>
      <c r="QRZ136" s="311"/>
      <c r="QSA136" s="311"/>
      <c r="QSB136" s="311"/>
      <c r="QSC136" s="311"/>
      <c r="QSD136" s="311"/>
      <c r="QSE136" s="311"/>
      <c r="QSF136" s="311"/>
      <c r="QSG136" s="311"/>
      <c r="QSH136" s="311"/>
      <c r="QSI136" s="311"/>
      <c r="QSJ136" s="311"/>
      <c r="QSK136" s="311"/>
      <c r="QSL136" s="311"/>
      <c r="QSM136" s="311"/>
      <c r="QSN136" s="311"/>
      <c r="QSO136" s="311"/>
      <c r="QSP136" s="311"/>
      <c r="QSQ136" s="311"/>
      <c r="QSR136" s="311"/>
      <c r="QSS136" s="311"/>
      <c r="QST136" s="311"/>
      <c r="QSU136" s="311"/>
      <c r="QSV136" s="311"/>
      <c r="QSW136" s="311"/>
      <c r="QSX136" s="311"/>
      <c r="QSY136" s="311"/>
      <c r="QSZ136" s="311"/>
      <c r="QTA136" s="311"/>
      <c r="QTB136" s="311"/>
      <c r="QTC136" s="311"/>
      <c r="QTD136" s="311"/>
      <c r="QTE136" s="311"/>
      <c r="QTF136" s="311"/>
      <c r="QTG136" s="311"/>
      <c r="QTH136" s="311"/>
      <c r="QTI136" s="311"/>
      <c r="QTJ136" s="311"/>
      <c r="QTK136" s="311"/>
      <c r="QTL136" s="311"/>
      <c r="QTM136" s="311"/>
      <c r="QTN136" s="311"/>
      <c r="QTO136" s="311"/>
      <c r="QTP136" s="311"/>
      <c r="QTQ136" s="311"/>
      <c r="QTR136" s="311"/>
      <c r="QTS136" s="311"/>
      <c r="QTT136" s="311"/>
      <c r="QTU136" s="311"/>
      <c r="QTV136" s="311"/>
      <c r="QTW136" s="311"/>
      <c r="QTX136" s="311"/>
      <c r="QTY136" s="311"/>
      <c r="QTZ136" s="311"/>
      <c r="QUA136" s="311"/>
      <c r="QUB136" s="311"/>
      <c r="QUC136" s="311"/>
      <c r="QUD136" s="311"/>
      <c r="QUE136" s="311"/>
      <c r="QUF136" s="311"/>
      <c r="QUG136" s="311"/>
      <c r="QUH136" s="311"/>
      <c r="QUI136" s="311"/>
      <c r="QUJ136" s="311"/>
      <c r="QUK136" s="311"/>
      <c r="QUL136" s="311"/>
      <c r="QUM136" s="311"/>
      <c r="QUN136" s="311"/>
      <c r="QUO136" s="311"/>
      <c r="QUP136" s="311"/>
      <c r="QUQ136" s="311"/>
      <c r="QUR136" s="311"/>
      <c r="QUS136" s="311"/>
      <c r="QUT136" s="311"/>
      <c r="QUU136" s="311"/>
      <c r="QUV136" s="311"/>
      <c r="QUW136" s="311"/>
      <c r="QUX136" s="311"/>
      <c r="QUY136" s="311"/>
      <c r="QUZ136" s="311"/>
      <c r="QVA136" s="311"/>
      <c r="QVB136" s="311"/>
      <c r="QVC136" s="311"/>
      <c r="QVD136" s="311"/>
      <c r="QVE136" s="311"/>
      <c r="QVF136" s="311"/>
      <c r="QVG136" s="311"/>
      <c r="QVH136" s="311"/>
      <c r="QVI136" s="311"/>
      <c r="QVJ136" s="311"/>
      <c r="QVK136" s="311"/>
      <c r="QVL136" s="311"/>
      <c r="QVM136" s="311"/>
      <c r="QVN136" s="311"/>
      <c r="QVO136" s="311"/>
      <c r="QVP136" s="311"/>
      <c r="QVQ136" s="311"/>
      <c r="QVR136" s="311"/>
      <c r="QVS136" s="311"/>
      <c r="QVT136" s="311"/>
      <c r="QVU136" s="311"/>
      <c r="QVV136" s="311"/>
      <c r="QVW136" s="311"/>
      <c r="QVX136" s="311"/>
      <c r="QVY136" s="311"/>
      <c r="QVZ136" s="311"/>
      <c r="QWA136" s="311"/>
      <c r="QWB136" s="311"/>
      <c r="QWC136" s="311"/>
      <c r="QWD136" s="311"/>
      <c r="QWE136" s="311"/>
      <c r="QWF136" s="311"/>
      <c r="QWG136" s="311"/>
      <c r="QWH136" s="311"/>
      <c r="QWI136" s="311"/>
      <c r="QWJ136" s="311"/>
      <c r="QWK136" s="311"/>
      <c r="QWL136" s="311"/>
      <c r="QWM136" s="311"/>
      <c r="QWN136" s="311"/>
      <c r="QWO136" s="311"/>
      <c r="QWP136" s="311"/>
      <c r="QWQ136" s="311"/>
      <c r="QWR136" s="311"/>
      <c r="QWS136" s="311"/>
      <c r="QWT136" s="311"/>
      <c r="QWU136" s="311"/>
      <c r="QWV136" s="311"/>
      <c r="QWW136" s="311"/>
      <c r="QWX136" s="311"/>
      <c r="QWY136" s="311"/>
      <c r="QWZ136" s="311"/>
      <c r="QXA136" s="311"/>
      <c r="QXB136" s="311"/>
      <c r="QXC136" s="311"/>
      <c r="QXD136" s="311"/>
      <c r="QXE136" s="311"/>
      <c r="QXF136" s="311"/>
      <c r="QXG136" s="311"/>
      <c r="QXH136" s="311"/>
      <c r="QXI136" s="311"/>
      <c r="QXJ136" s="311"/>
      <c r="QXK136" s="311"/>
      <c r="QXL136" s="311"/>
      <c r="QXM136" s="311"/>
      <c r="QXN136" s="311"/>
      <c r="QXO136" s="311"/>
      <c r="QXP136" s="311"/>
      <c r="QXQ136" s="311"/>
      <c r="QXR136" s="311"/>
      <c r="QXS136" s="311"/>
      <c r="QXT136" s="311"/>
      <c r="QXU136" s="311"/>
      <c r="QXV136" s="311"/>
      <c r="QXW136" s="311"/>
      <c r="QXX136" s="311"/>
      <c r="QXY136" s="311"/>
      <c r="QXZ136" s="311"/>
      <c r="QYA136" s="311"/>
      <c r="QYB136" s="311"/>
      <c r="QYC136" s="311"/>
      <c r="QYD136" s="311"/>
      <c r="QYE136" s="311"/>
      <c r="QYF136" s="311"/>
      <c r="QYG136" s="311"/>
      <c r="QYH136" s="311"/>
      <c r="QYI136" s="311"/>
      <c r="QYJ136" s="311"/>
      <c r="QYK136" s="311"/>
      <c r="QYL136" s="311"/>
      <c r="QYM136" s="311"/>
      <c r="QYN136" s="311"/>
      <c r="QYO136" s="311"/>
      <c r="QYP136" s="311"/>
      <c r="QYQ136" s="311"/>
      <c r="QYR136" s="311"/>
      <c r="QYS136" s="311"/>
      <c r="QYT136" s="311"/>
      <c r="QYU136" s="311"/>
      <c r="QYV136" s="311"/>
      <c r="QYW136" s="311"/>
      <c r="QYX136" s="311"/>
      <c r="QYY136" s="311"/>
      <c r="QYZ136" s="311"/>
      <c r="QZA136" s="311"/>
      <c r="QZB136" s="311"/>
      <c r="QZC136" s="311"/>
      <c r="QZD136" s="311"/>
      <c r="QZE136" s="311"/>
      <c r="QZF136" s="311"/>
      <c r="QZG136" s="311"/>
      <c r="QZH136" s="311"/>
      <c r="QZI136" s="311"/>
      <c r="QZJ136" s="311"/>
      <c r="QZK136" s="311"/>
      <c r="QZL136" s="311"/>
      <c r="QZM136" s="311"/>
      <c r="QZN136" s="311"/>
      <c r="QZO136" s="311"/>
      <c r="QZP136" s="311"/>
      <c r="QZQ136" s="311"/>
      <c r="QZR136" s="311"/>
      <c r="QZS136" s="311"/>
      <c r="QZT136" s="311"/>
      <c r="QZU136" s="311"/>
      <c r="QZV136" s="311"/>
      <c r="QZW136" s="311"/>
      <c r="QZX136" s="311"/>
      <c r="QZY136" s="311"/>
      <c r="QZZ136" s="311"/>
      <c r="RAA136" s="311"/>
      <c r="RAB136" s="311"/>
      <c r="RAC136" s="311"/>
      <c r="RAD136" s="311"/>
      <c r="RAE136" s="311"/>
      <c r="RAF136" s="311"/>
      <c r="RAG136" s="311"/>
      <c r="RAH136" s="311"/>
      <c r="RAI136" s="311"/>
      <c r="RAJ136" s="311"/>
      <c r="RAK136" s="311"/>
      <c r="RAL136" s="311"/>
      <c r="RAM136" s="311"/>
      <c r="RAN136" s="311"/>
      <c r="RAO136" s="311"/>
      <c r="RAP136" s="311"/>
      <c r="RAQ136" s="311"/>
      <c r="RAR136" s="311"/>
      <c r="RAS136" s="311"/>
      <c r="RAT136" s="311"/>
      <c r="RAU136" s="311"/>
      <c r="RAV136" s="311"/>
      <c r="RAW136" s="311"/>
      <c r="RAX136" s="311"/>
      <c r="RAY136" s="311"/>
      <c r="RAZ136" s="311"/>
      <c r="RBA136" s="311"/>
      <c r="RBB136" s="311"/>
      <c r="RBC136" s="311"/>
      <c r="RBD136" s="311"/>
      <c r="RBE136" s="311"/>
      <c r="RBF136" s="311"/>
      <c r="RBG136" s="311"/>
      <c r="RBH136" s="311"/>
      <c r="RBI136" s="311"/>
      <c r="RBJ136" s="311"/>
      <c r="RBK136" s="311"/>
      <c r="RBL136" s="311"/>
      <c r="RBM136" s="311"/>
      <c r="RBN136" s="311"/>
      <c r="RBO136" s="311"/>
      <c r="RBP136" s="311"/>
      <c r="RBQ136" s="311"/>
      <c r="RBR136" s="311"/>
      <c r="RBS136" s="311"/>
      <c r="RBT136" s="311"/>
      <c r="RBU136" s="311"/>
      <c r="RBV136" s="311"/>
      <c r="RBW136" s="311"/>
      <c r="RBX136" s="311"/>
      <c r="RBY136" s="311"/>
      <c r="RBZ136" s="311"/>
      <c r="RCA136" s="311"/>
      <c r="RCB136" s="311"/>
      <c r="RCC136" s="311"/>
      <c r="RCD136" s="311"/>
      <c r="RCE136" s="311"/>
      <c r="RCF136" s="311"/>
      <c r="RCG136" s="311"/>
      <c r="RCH136" s="311"/>
      <c r="RCI136" s="311"/>
      <c r="RCJ136" s="311"/>
      <c r="RCK136" s="311"/>
      <c r="RCL136" s="311"/>
      <c r="RCM136" s="311"/>
      <c r="RCN136" s="311"/>
      <c r="RCO136" s="311"/>
      <c r="RCP136" s="311"/>
      <c r="RCQ136" s="311"/>
      <c r="RCR136" s="311"/>
      <c r="RCS136" s="311"/>
      <c r="RCT136" s="311"/>
      <c r="RCU136" s="311"/>
      <c r="RCV136" s="311"/>
      <c r="RCW136" s="311"/>
      <c r="RCX136" s="311"/>
      <c r="RCY136" s="311"/>
      <c r="RCZ136" s="311"/>
      <c r="RDA136" s="311"/>
      <c r="RDB136" s="311"/>
      <c r="RDC136" s="311"/>
      <c r="RDD136" s="311"/>
      <c r="RDE136" s="311"/>
      <c r="RDF136" s="311"/>
      <c r="RDG136" s="311"/>
      <c r="RDH136" s="311"/>
      <c r="RDI136" s="311"/>
      <c r="RDJ136" s="311"/>
      <c r="RDK136" s="311"/>
      <c r="RDL136" s="311"/>
      <c r="RDM136" s="311"/>
      <c r="RDN136" s="311"/>
      <c r="RDO136" s="311"/>
      <c r="RDP136" s="311"/>
      <c r="RDQ136" s="311"/>
      <c r="RDR136" s="311"/>
      <c r="RDS136" s="311"/>
      <c r="RDT136" s="311"/>
      <c r="RDU136" s="311"/>
      <c r="RDV136" s="311"/>
      <c r="RDW136" s="311"/>
      <c r="RDX136" s="311"/>
      <c r="RDY136" s="311"/>
      <c r="RDZ136" s="311"/>
      <c r="REA136" s="311"/>
      <c r="REB136" s="311"/>
      <c r="REC136" s="311"/>
      <c r="RED136" s="311"/>
      <c r="REE136" s="311"/>
      <c r="REF136" s="311"/>
      <c r="REG136" s="311"/>
      <c r="REH136" s="311"/>
      <c r="REI136" s="311"/>
      <c r="REJ136" s="311"/>
      <c r="REK136" s="311"/>
      <c r="REL136" s="311"/>
      <c r="REM136" s="311"/>
      <c r="REN136" s="311"/>
      <c r="REO136" s="311"/>
      <c r="REP136" s="311"/>
      <c r="REQ136" s="311"/>
      <c r="RER136" s="311"/>
      <c r="RES136" s="311"/>
      <c r="RET136" s="311"/>
      <c r="REU136" s="311"/>
      <c r="REV136" s="311"/>
      <c r="REW136" s="311"/>
      <c r="REX136" s="311"/>
      <c r="REY136" s="311"/>
      <c r="REZ136" s="311"/>
      <c r="RFA136" s="311"/>
      <c r="RFB136" s="311"/>
      <c r="RFC136" s="311"/>
      <c r="RFD136" s="311"/>
      <c r="RFE136" s="311"/>
      <c r="RFF136" s="311"/>
      <c r="RFG136" s="311"/>
      <c r="RFH136" s="311"/>
      <c r="RFI136" s="311"/>
      <c r="RFJ136" s="311"/>
      <c r="RFK136" s="311"/>
      <c r="RFL136" s="311"/>
      <c r="RFM136" s="311"/>
      <c r="RFN136" s="311"/>
      <c r="RFO136" s="311"/>
      <c r="RFP136" s="311"/>
      <c r="RFQ136" s="311"/>
      <c r="RFR136" s="311"/>
      <c r="RFS136" s="311"/>
      <c r="RFT136" s="311"/>
      <c r="RFU136" s="311"/>
      <c r="RFV136" s="311"/>
      <c r="RFW136" s="311"/>
      <c r="RFX136" s="311"/>
      <c r="RFY136" s="311"/>
      <c r="RFZ136" s="311"/>
      <c r="RGA136" s="311"/>
      <c r="RGB136" s="311"/>
      <c r="RGC136" s="311"/>
      <c r="RGD136" s="311"/>
      <c r="RGE136" s="311"/>
      <c r="RGF136" s="311"/>
      <c r="RGG136" s="311"/>
      <c r="RGH136" s="311"/>
      <c r="RGI136" s="311"/>
      <c r="RGJ136" s="311"/>
      <c r="RGK136" s="311"/>
      <c r="RGL136" s="311"/>
      <c r="RGM136" s="311"/>
      <c r="RGN136" s="311"/>
      <c r="RGO136" s="311"/>
      <c r="RGP136" s="311"/>
      <c r="RGQ136" s="311"/>
      <c r="RGR136" s="311"/>
      <c r="RGS136" s="311"/>
      <c r="RGT136" s="311"/>
      <c r="RGU136" s="311"/>
      <c r="RGV136" s="311"/>
      <c r="RGW136" s="311"/>
      <c r="RGX136" s="311"/>
      <c r="RGY136" s="311"/>
      <c r="RGZ136" s="311"/>
      <c r="RHA136" s="311"/>
      <c r="RHB136" s="311"/>
      <c r="RHC136" s="311"/>
      <c r="RHD136" s="311"/>
      <c r="RHE136" s="311"/>
      <c r="RHF136" s="311"/>
      <c r="RHG136" s="311"/>
      <c r="RHH136" s="311"/>
      <c r="RHI136" s="311"/>
      <c r="RHJ136" s="311"/>
      <c r="RHK136" s="311"/>
      <c r="RHL136" s="311"/>
      <c r="RHM136" s="311"/>
      <c r="RHN136" s="311"/>
      <c r="RHO136" s="311"/>
      <c r="RHP136" s="311"/>
      <c r="RHQ136" s="311"/>
      <c r="RHR136" s="311"/>
      <c r="RHS136" s="311"/>
      <c r="RHT136" s="311"/>
      <c r="RHU136" s="311"/>
      <c r="RHV136" s="311"/>
      <c r="RHW136" s="311"/>
      <c r="RHX136" s="311"/>
      <c r="RHY136" s="311"/>
      <c r="RHZ136" s="311"/>
      <c r="RIA136" s="311"/>
      <c r="RIB136" s="311"/>
      <c r="RIC136" s="311"/>
      <c r="RID136" s="311"/>
      <c r="RIE136" s="311"/>
      <c r="RIF136" s="311"/>
      <c r="RIG136" s="311"/>
      <c r="RIH136" s="311"/>
      <c r="RII136" s="311"/>
      <c r="RIJ136" s="311"/>
      <c r="RIK136" s="311"/>
      <c r="RIL136" s="311"/>
      <c r="RIM136" s="311"/>
      <c r="RIN136" s="311"/>
      <c r="RIO136" s="311"/>
      <c r="RIP136" s="311"/>
      <c r="RIQ136" s="311"/>
      <c r="RIR136" s="311"/>
      <c r="RIS136" s="311"/>
      <c r="RIT136" s="311"/>
      <c r="RIU136" s="311"/>
      <c r="RIV136" s="311"/>
      <c r="RIW136" s="311"/>
      <c r="RIX136" s="311"/>
      <c r="RIY136" s="311"/>
      <c r="RIZ136" s="311"/>
      <c r="RJA136" s="311"/>
      <c r="RJB136" s="311"/>
      <c r="RJC136" s="311"/>
      <c r="RJD136" s="311"/>
      <c r="RJE136" s="311"/>
      <c r="RJF136" s="311"/>
      <c r="RJG136" s="311"/>
      <c r="RJH136" s="311"/>
      <c r="RJI136" s="311"/>
      <c r="RJJ136" s="311"/>
      <c r="RJK136" s="311"/>
      <c r="RJL136" s="311"/>
      <c r="RJM136" s="311"/>
      <c r="RJN136" s="311"/>
      <c r="RJO136" s="311"/>
      <c r="RJP136" s="311"/>
      <c r="RJQ136" s="311"/>
      <c r="RJR136" s="311"/>
      <c r="RJS136" s="311"/>
      <c r="RJT136" s="311"/>
      <c r="RJU136" s="311"/>
      <c r="RJV136" s="311"/>
      <c r="RJW136" s="311"/>
      <c r="RJX136" s="311"/>
      <c r="RJY136" s="311"/>
      <c r="RJZ136" s="311"/>
      <c r="RKA136" s="311"/>
      <c r="RKB136" s="311"/>
      <c r="RKC136" s="311"/>
      <c r="RKD136" s="311"/>
      <c r="RKE136" s="311"/>
      <c r="RKF136" s="311"/>
      <c r="RKG136" s="311"/>
      <c r="RKH136" s="311"/>
      <c r="RKI136" s="311"/>
      <c r="RKJ136" s="311"/>
      <c r="RKK136" s="311"/>
      <c r="RKL136" s="311"/>
      <c r="RKM136" s="311"/>
      <c r="RKN136" s="311"/>
      <c r="RKO136" s="311"/>
      <c r="RKP136" s="311"/>
      <c r="RKQ136" s="311"/>
      <c r="RKR136" s="311"/>
      <c r="RKS136" s="311"/>
      <c r="RKT136" s="311"/>
      <c r="RKU136" s="311"/>
      <c r="RKV136" s="311"/>
      <c r="RKW136" s="311"/>
      <c r="RKX136" s="311"/>
      <c r="RKY136" s="311"/>
      <c r="RKZ136" s="311"/>
      <c r="RLA136" s="311"/>
      <c r="RLB136" s="311"/>
      <c r="RLC136" s="311"/>
      <c r="RLD136" s="311"/>
      <c r="RLE136" s="311"/>
      <c r="RLF136" s="311"/>
      <c r="RLG136" s="311"/>
      <c r="RLH136" s="311"/>
      <c r="RLI136" s="311"/>
      <c r="RLJ136" s="311"/>
      <c r="RLK136" s="311"/>
      <c r="RLL136" s="311"/>
      <c r="RLM136" s="311"/>
      <c r="RLN136" s="311"/>
      <c r="RLO136" s="311"/>
      <c r="RLP136" s="311"/>
      <c r="RLQ136" s="311"/>
      <c r="RLR136" s="311"/>
      <c r="RLS136" s="311"/>
      <c r="RLT136" s="311"/>
      <c r="RLU136" s="311"/>
      <c r="RLV136" s="311"/>
      <c r="RLW136" s="311"/>
      <c r="RLX136" s="311"/>
      <c r="RLY136" s="311"/>
      <c r="RLZ136" s="311"/>
      <c r="RMA136" s="311"/>
      <c r="RMB136" s="311"/>
      <c r="RMC136" s="311"/>
      <c r="RMD136" s="311"/>
      <c r="RME136" s="311"/>
      <c r="RMF136" s="311"/>
      <c r="RMG136" s="311"/>
      <c r="RMH136" s="311"/>
      <c r="RMI136" s="311"/>
      <c r="RMJ136" s="311"/>
      <c r="RMK136" s="311"/>
      <c r="RML136" s="311"/>
      <c r="RMM136" s="311"/>
      <c r="RMN136" s="311"/>
      <c r="RMO136" s="311"/>
      <c r="RMP136" s="311"/>
      <c r="RMQ136" s="311"/>
      <c r="RMR136" s="311"/>
      <c r="RMS136" s="311"/>
      <c r="RMT136" s="311"/>
      <c r="RMU136" s="311"/>
      <c r="RMV136" s="311"/>
      <c r="RMW136" s="311"/>
      <c r="RMX136" s="311"/>
      <c r="RMY136" s="311"/>
      <c r="RMZ136" s="311"/>
      <c r="RNA136" s="311"/>
      <c r="RNB136" s="311"/>
      <c r="RNC136" s="311"/>
      <c r="RND136" s="311"/>
      <c r="RNE136" s="311"/>
      <c r="RNF136" s="311"/>
      <c r="RNG136" s="311"/>
      <c r="RNH136" s="311"/>
      <c r="RNI136" s="311"/>
      <c r="RNJ136" s="311"/>
      <c r="RNK136" s="311"/>
      <c r="RNL136" s="311"/>
      <c r="RNM136" s="311"/>
      <c r="RNN136" s="311"/>
      <c r="RNO136" s="311"/>
      <c r="RNP136" s="311"/>
      <c r="RNQ136" s="311"/>
      <c r="RNR136" s="311"/>
      <c r="RNS136" s="311"/>
      <c r="RNT136" s="311"/>
      <c r="RNU136" s="311"/>
      <c r="RNV136" s="311"/>
      <c r="RNW136" s="311"/>
      <c r="RNX136" s="311"/>
      <c r="RNY136" s="311"/>
      <c r="RNZ136" s="311"/>
      <c r="ROA136" s="311"/>
      <c r="ROB136" s="311"/>
      <c r="ROC136" s="311"/>
      <c r="ROD136" s="311"/>
      <c r="ROE136" s="311"/>
      <c r="ROF136" s="311"/>
      <c r="ROG136" s="311"/>
      <c r="ROH136" s="311"/>
      <c r="ROI136" s="311"/>
      <c r="ROJ136" s="311"/>
      <c r="ROK136" s="311"/>
      <c r="ROL136" s="311"/>
      <c r="ROM136" s="311"/>
      <c r="RON136" s="311"/>
      <c r="ROO136" s="311"/>
      <c r="ROP136" s="311"/>
      <c r="ROQ136" s="311"/>
      <c r="ROR136" s="311"/>
      <c r="ROS136" s="311"/>
      <c r="ROT136" s="311"/>
      <c r="ROU136" s="311"/>
      <c r="ROV136" s="311"/>
      <c r="ROW136" s="311"/>
      <c r="ROX136" s="311"/>
      <c r="ROY136" s="311"/>
      <c r="ROZ136" s="311"/>
      <c r="RPA136" s="311"/>
      <c r="RPB136" s="311"/>
      <c r="RPC136" s="311"/>
      <c r="RPD136" s="311"/>
      <c r="RPE136" s="311"/>
      <c r="RPF136" s="311"/>
      <c r="RPG136" s="311"/>
      <c r="RPH136" s="311"/>
      <c r="RPI136" s="311"/>
      <c r="RPJ136" s="311"/>
      <c r="RPK136" s="311"/>
      <c r="RPL136" s="311"/>
      <c r="RPM136" s="311"/>
      <c r="RPN136" s="311"/>
      <c r="RPO136" s="311"/>
      <c r="RPP136" s="311"/>
      <c r="RPQ136" s="311"/>
      <c r="RPR136" s="311"/>
      <c r="RPS136" s="311"/>
      <c r="RPT136" s="311"/>
      <c r="RPU136" s="311"/>
      <c r="RPV136" s="311"/>
      <c r="RPW136" s="311"/>
      <c r="RPX136" s="311"/>
      <c r="RPY136" s="311"/>
      <c r="RPZ136" s="311"/>
      <c r="RQA136" s="311"/>
      <c r="RQB136" s="311"/>
      <c r="RQC136" s="311"/>
      <c r="RQD136" s="311"/>
      <c r="RQE136" s="311"/>
      <c r="RQF136" s="311"/>
      <c r="RQG136" s="311"/>
      <c r="RQH136" s="311"/>
      <c r="RQI136" s="311"/>
      <c r="RQJ136" s="311"/>
      <c r="RQK136" s="311"/>
      <c r="RQL136" s="311"/>
      <c r="RQM136" s="311"/>
      <c r="RQN136" s="311"/>
      <c r="RQO136" s="311"/>
      <c r="RQP136" s="311"/>
      <c r="RQQ136" s="311"/>
      <c r="RQR136" s="311"/>
      <c r="RQS136" s="311"/>
      <c r="RQT136" s="311"/>
      <c r="RQU136" s="311"/>
      <c r="RQV136" s="311"/>
      <c r="RQW136" s="311"/>
      <c r="RQX136" s="311"/>
      <c r="RQY136" s="311"/>
      <c r="RQZ136" s="311"/>
      <c r="RRA136" s="311"/>
      <c r="RRB136" s="311"/>
      <c r="RRC136" s="311"/>
      <c r="RRD136" s="311"/>
      <c r="RRE136" s="311"/>
      <c r="RRF136" s="311"/>
      <c r="RRG136" s="311"/>
      <c r="RRH136" s="311"/>
      <c r="RRI136" s="311"/>
      <c r="RRJ136" s="311"/>
      <c r="RRK136" s="311"/>
      <c r="RRL136" s="311"/>
      <c r="RRM136" s="311"/>
      <c r="RRN136" s="311"/>
      <c r="RRO136" s="311"/>
      <c r="RRP136" s="311"/>
      <c r="RRQ136" s="311"/>
      <c r="RRR136" s="311"/>
      <c r="RRS136" s="311"/>
      <c r="RRT136" s="311"/>
      <c r="RRU136" s="311"/>
      <c r="RRV136" s="311"/>
      <c r="RRW136" s="311"/>
      <c r="RRX136" s="311"/>
      <c r="RRY136" s="311"/>
      <c r="RRZ136" s="311"/>
      <c r="RSA136" s="311"/>
      <c r="RSB136" s="311"/>
      <c r="RSC136" s="311"/>
      <c r="RSD136" s="311"/>
      <c r="RSE136" s="311"/>
      <c r="RSF136" s="311"/>
      <c r="RSG136" s="311"/>
      <c r="RSH136" s="311"/>
      <c r="RSI136" s="311"/>
      <c r="RSJ136" s="311"/>
      <c r="RSK136" s="311"/>
      <c r="RSL136" s="311"/>
      <c r="RSM136" s="311"/>
      <c r="RSN136" s="311"/>
      <c r="RSO136" s="311"/>
      <c r="RSP136" s="311"/>
      <c r="RSQ136" s="311"/>
      <c r="RSR136" s="311"/>
      <c r="RSS136" s="311"/>
      <c r="RST136" s="311"/>
      <c r="RSU136" s="311"/>
      <c r="RSV136" s="311"/>
      <c r="RSW136" s="311"/>
      <c r="RSX136" s="311"/>
      <c r="RSY136" s="311"/>
      <c r="RSZ136" s="311"/>
      <c r="RTA136" s="311"/>
      <c r="RTB136" s="311"/>
      <c r="RTC136" s="311"/>
      <c r="RTD136" s="311"/>
      <c r="RTE136" s="311"/>
      <c r="RTF136" s="311"/>
      <c r="RTG136" s="311"/>
      <c r="RTH136" s="311"/>
      <c r="RTI136" s="311"/>
      <c r="RTJ136" s="311"/>
      <c r="RTK136" s="311"/>
      <c r="RTL136" s="311"/>
      <c r="RTM136" s="311"/>
      <c r="RTN136" s="311"/>
      <c r="RTO136" s="311"/>
      <c r="RTP136" s="311"/>
      <c r="RTQ136" s="311"/>
      <c r="RTR136" s="311"/>
      <c r="RTS136" s="311"/>
      <c r="RTT136" s="311"/>
      <c r="RTU136" s="311"/>
      <c r="RTV136" s="311"/>
      <c r="RTW136" s="311"/>
      <c r="RTX136" s="311"/>
      <c r="RTY136" s="311"/>
      <c r="RTZ136" s="311"/>
      <c r="RUA136" s="311"/>
      <c r="RUB136" s="311"/>
      <c r="RUC136" s="311"/>
      <c r="RUD136" s="311"/>
      <c r="RUE136" s="311"/>
      <c r="RUF136" s="311"/>
      <c r="RUG136" s="311"/>
      <c r="RUH136" s="311"/>
      <c r="RUI136" s="311"/>
      <c r="RUJ136" s="311"/>
      <c r="RUK136" s="311"/>
      <c r="RUL136" s="311"/>
      <c r="RUM136" s="311"/>
      <c r="RUN136" s="311"/>
      <c r="RUO136" s="311"/>
      <c r="RUP136" s="311"/>
      <c r="RUQ136" s="311"/>
      <c r="RUR136" s="311"/>
      <c r="RUS136" s="311"/>
      <c r="RUT136" s="311"/>
      <c r="RUU136" s="311"/>
      <c r="RUV136" s="311"/>
      <c r="RUW136" s="311"/>
      <c r="RUX136" s="311"/>
      <c r="RUY136" s="311"/>
      <c r="RUZ136" s="311"/>
      <c r="RVA136" s="311"/>
      <c r="RVB136" s="311"/>
      <c r="RVC136" s="311"/>
      <c r="RVD136" s="311"/>
      <c r="RVE136" s="311"/>
      <c r="RVF136" s="311"/>
      <c r="RVG136" s="311"/>
      <c r="RVH136" s="311"/>
      <c r="RVI136" s="311"/>
      <c r="RVJ136" s="311"/>
      <c r="RVK136" s="311"/>
      <c r="RVL136" s="311"/>
      <c r="RVM136" s="311"/>
      <c r="RVN136" s="311"/>
      <c r="RVO136" s="311"/>
      <c r="RVP136" s="311"/>
      <c r="RVQ136" s="311"/>
      <c r="RVR136" s="311"/>
      <c r="RVS136" s="311"/>
      <c r="RVT136" s="311"/>
      <c r="RVU136" s="311"/>
      <c r="RVV136" s="311"/>
      <c r="RVW136" s="311"/>
      <c r="RVX136" s="311"/>
      <c r="RVY136" s="311"/>
      <c r="RVZ136" s="311"/>
      <c r="RWA136" s="311"/>
      <c r="RWB136" s="311"/>
      <c r="RWC136" s="311"/>
      <c r="RWD136" s="311"/>
      <c r="RWE136" s="311"/>
      <c r="RWF136" s="311"/>
      <c r="RWG136" s="311"/>
      <c r="RWH136" s="311"/>
      <c r="RWI136" s="311"/>
      <c r="RWJ136" s="311"/>
      <c r="RWK136" s="311"/>
      <c r="RWL136" s="311"/>
      <c r="RWM136" s="311"/>
      <c r="RWN136" s="311"/>
      <c r="RWO136" s="311"/>
      <c r="RWP136" s="311"/>
      <c r="RWQ136" s="311"/>
      <c r="RWR136" s="311"/>
      <c r="RWS136" s="311"/>
      <c r="RWT136" s="311"/>
      <c r="RWU136" s="311"/>
      <c r="RWV136" s="311"/>
      <c r="RWW136" s="311"/>
      <c r="RWX136" s="311"/>
      <c r="RWY136" s="311"/>
      <c r="RWZ136" s="311"/>
      <c r="RXA136" s="311"/>
      <c r="RXB136" s="311"/>
      <c r="RXC136" s="311"/>
      <c r="RXD136" s="311"/>
      <c r="RXE136" s="311"/>
      <c r="RXF136" s="311"/>
      <c r="RXG136" s="311"/>
      <c r="RXH136" s="311"/>
      <c r="RXI136" s="311"/>
      <c r="RXJ136" s="311"/>
      <c r="RXK136" s="311"/>
      <c r="RXL136" s="311"/>
      <c r="RXM136" s="311"/>
      <c r="RXN136" s="311"/>
      <c r="RXO136" s="311"/>
      <c r="RXP136" s="311"/>
      <c r="RXQ136" s="311"/>
      <c r="RXR136" s="311"/>
      <c r="RXS136" s="311"/>
      <c r="RXT136" s="311"/>
      <c r="RXU136" s="311"/>
      <c r="RXV136" s="311"/>
      <c r="RXW136" s="311"/>
      <c r="RXX136" s="311"/>
      <c r="RXY136" s="311"/>
      <c r="RXZ136" s="311"/>
      <c r="RYA136" s="311"/>
      <c r="RYB136" s="311"/>
      <c r="RYC136" s="311"/>
      <c r="RYD136" s="311"/>
      <c r="RYE136" s="311"/>
      <c r="RYF136" s="311"/>
      <c r="RYG136" s="311"/>
      <c r="RYH136" s="311"/>
      <c r="RYI136" s="311"/>
      <c r="RYJ136" s="311"/>
      <c r="RYK136" s="311"/>
      <c r="RYL136" s="311"/>
      <c r="RYM136" s="311"/>
      <c r="RYN136" s="311"/>
      <c r="RYO136" s="311"/>
      <c r="RYP136" s="311"/>
      <c r="RYQ136" s="311"/>
      <c r="RYR136" s="311"/>
      <c r="RYS136" s="311"/>
      <c r="RYT136" s="311"/>
      <c r="RYU136" s="311"/>
      <c r="RYV136" s="311"/>
      <c r="RYW136" s="311"/>
      <c r="RYX136" s="311"/>
      <c r="RYY136" s="311"/>
      <c r="RYZ136" s="311"/>
      <c r="RZA136" s="311"/>
      <c r="RZB136" s="311"/>
      <c r="RZC136" s="311"/>
      <c r="RZD136" s="311"/>
      <c r="RZE136" s="311"/>
      <c r="RZF136" s="311"/>
      <c r="RZG136" s="311"/>
      <c r="RZH136" s="311"/>
      <c r="RZI136" s="311"/>
      <c r="RZJ136" s="311"/>
      <c r="RZK136" s="311"/>
      <c r="RZL136" s="311"/>
      <c r="RZM136" s="311"/>
      <c r="RZN136" s="311"/>
      <c r="RZO136" s="311"/>
      <c r="RZP136" s="311"/>
      <c r="RZQ136" s="311"/>
      <c r="RZR136" s="311"/>
      <c r="RZS136" s="311"/>
      <c r="RZT136" s="311"/>
      <c r="RZU136" s="311"/>
      <c r="RZV136" s="311"/>
      <c r="RZW136" s="311"/>
      <c r="RZX136" s="311"/>
      <c r="RZY136" s="311"/>
      <c r="RZZ136" s="311"/>
      <c r="SAA136" s="311"/>
      <c r="SAB136" s="311"/>
      <c r="SAC136" s="311"/>
      <c r="SAD136" s="311"/>
      <c r="SAE136" s="311"/>
      <c r="SAF136" s="311"/>
      <c r="SAG136" s="311"/>
      <c r="SAH136" s="311"/>
      <c r="SAI136" s="311"/>
      <c r="SAJ136" s="311"/>
      <c r="SAK136" s="311"/>
      <c r="SAL136" s="311"/>
      <c r="SAM136" s="311"/>
      <c r="SAN136" s="311"/>
      <c r="SAO136" s="311"/>
      <c r="SAP136" s="311"/>
      <c r="SAQ136" s="311"/>
      <c r="SAR136" s="311"/>
      <c r="SAS136" s="311"/>
      <c r="SAT136" s="311"/>
      <c r="SAU136" s="311"/>
      <c r="SAV136" s="311"/>
      <c r="SAW136" s="311"/>
      <c r="SAX136" s="311"/>
      <c r="SAY136" s="311"/>
      <c r="SAZ136" s="311"/>
      <c r="SBA136" s="311"/>
      <c r="SBB136" s="311"/>
      <c r="SBC136" s="311"/>
      <c r="SBD136" s="311"/>
      <c r="SBE136" s="311"/>
      <c r="SBF136" s="311"/>
      <c r="SBG136" s="311"/>
      <c r="SBH136" s="311"/>
      <c r="SBI136" s="311"/>
      <c r="SBJ136" s="311"/>
      <c r="SBK136" s="311"/>
      <c r="SBL136" s="311"/>
      <c r="SBM136" s="311"/>
      <c r="SBN136" s="311"/>
      <c r="SBO136" s="311"/>
      <c r="SBP136" s="311"/>
      <c r="SBQ136" s="311"/>
      <c r="SBR136" s="311"/>
      <c r="SBS136" s="311"/>
      <c r="SBT136" s="311"/>
      <c r="SBU136" s="311"/>
      <c r="SBV136" s="311"/>
      <c r="SBW136" s="311"/>
      <c r="SBX136" s="311"/>
      <c r="SBY136" s="311"/>
      <c r="SBZ136" s="311"/>
      <c r="SCA136" s="311"/>
      <c r="SCB136" s="311"/>
      <c r="SCC136" s="311"/>
      <c r="SCD136" s="311"/>
      <c r="SCE136" s="311"/>
      <c r="SCF136" s="311"/>
      <c r="SCG136" s="311"/>
      <c r="SCH136" s="311"/>
      <c r="SCI136" s="311"/>
      <c r="SCJ136" s="311"/>
      <c r="SCK136" s="311"/>
      <c r="SCL136" s="311"/>
      <c r="SCM136" s="311"/>
      <c r="SCN136" s="311"/>
      <c r="SCO136" s="311"/>
      <c r="SCP136" s="311"/>
      <c r="SCQ136" s="311"/>
      <c r="SCR136" s="311"/>
      <c r="SCS136" s="311"/>
      <c r="SCT136" s="311"/>
      <c r="SCU136" s="311"/>
      <c r="SCV136" s="311"/>
      <c r="SCW136" s="311"/>
      <c r="SCX136" s="311"/>
      <c r="SCY136" s="311"/>
      <c r="SCZ136" s="311"/>
      <c r="SDA136" s="311"/>
      <c r="SDB136" s="311"/>
      <c r="SDC136" s="311"/>
      <c r="SDD136" s="311"/>
      <c r="SDE136" s="311"/>
      <c r="SDF136" s="311"/>
      <c r="SDG136" s="311"/>
      <c r="SDH136" s="311"/>
      <c r="SDI136" s="311"/>
      <c r="SDJ136" s="311"/>
      <c r="SDK136" s="311"/>
      <c r="SDL136" s="311"/>
      <c r="SDM136" s="311"/>
      <c r="SDN136" s="311"/>
      <c r="SDO136" s="311"/>
      <c r="SDP136" s="311"/>
      <c r="SDQ136" s="311"/>
      <c r="SDR136" s="311"/>
      <c r="SDS136" s="311"/>
      <c r="SDT136" s="311"/>
      <c r="SDU136" s="311"/>
      <c r="SDV136" s="311"/>
      <c r="SDW136" s="311"/>
      <c r="SDX136" s="311"/>
      <c r="SDY136" s="311"/>
      <c r="SDZ136" s="311"/>
      <c r="SEA136" s="311"/>
      <c r="SEB136" s="311"/>
      <c r="SEC136" s="311"/>
      <c r="SED136" s="311"/>
      <c r="SEE136" s="311"/>
      <c r="SEF136" s="311"/>
      <c r="SEG136" s="311"/>
      <c r="SEH136" s="311"/>
      <c r="SEI136" s="311"/>
      <c r="SEJ136" s="311"/>
      <c r="SEK136" s="311"/>
      <c r="SEL136" s="311"/>
      <c r="SEM136" s="311"/>
      <c r="SEN136" s="311"/>
      <c r="SEO136" s="311"/>
      <c r="SEP136" s="311"/>
      <c r="SEQ136" s="311"/>
      <c r="SER136" s="311"/>
      <c r="SES136" s="311"/>
      <c r="SET136" s="311"/>
      <c r="SEU136" s="311"/>
      <c r="SEV136" s="311"/>
      <c r="SEW136" s="311"/>
      <c r="SEX136" s="311"/>
      <c r="SEY136" s="311"/>
      <c r="SEZ136" s="311"/>
      <c r="SFA136" s="311"/>
      <c r="SFB136" s="311"/>
      <c r="SFC136" s="311"/>
      <c r="SFD136" s="311"/>
      <c r="SFE136" s="311"/>
      <c r="SFF136" s="311"/>
      <c r="SFG136" s="311"/>
      <c r="SFH136" s="311"/>
      <c r="SFI136" s="311"/>
      <c r="SFJ136" s="311"/>
      <c r="SFK136" s="311"/>
      <c r="SFL136" s="311"/>
      <c r="SFM136" s="311"/>
      <c r="SFN136" s="311"/>
      <c r="SFO136" s="311"/>
      <c r="SFP136" s="311"/>
      <c r="SFQ136" s="311"/>
      <c r="SFR136" s="311"/>
      <c r="SFS136" s="311"/>
      <c r="SFT136" s="311"/>
      <c r="SFU136" s="311"/>
      <c r="SFV136" s="311"/>
      <c r="SFW136" s="311"/>
      <c r="SFX136" s="311"/>
      <c r="SFY136" s="311"/>
      <c r="SFZ136" s="311"/>
      <c r="SGA136" s="311"/>
      <c r="SGB136" s="311"/>
      <c r="SGC136" s="311"/>
      <c r="SGD136" s="311"/>
      <c r="SGE136" s="311"/>
      <c r="SGF136" s="311"/>
      <c r="SGG136" s="311"/>
      <c r="SGH136" s="311"/>
      <c r="SGI136" s="311"/>
      <c r="SGJ136" s="311"/>
      <c r="SGK136" s="311"/>
      <c r="SGL136" s="311"/>
      <c r="SGM136" s="311"/>
      <c r="SGN136" s="311"/>
      <c r="SGO136" s="311"/>
      <c r="SGP136" s="311"/>
      <c r="SGQ136" s="311"/>
      <c r="SGR136" s="311"/>
      <c r="SGS136" s="311"/>
      <c r="SGT136" s="311"/>
      <c r="SGU136" s="311"/>
      <c r="SGV136" s="311"/>
      <c r="SGW136" s="311"/>
      <c r="SGX136" s="311"/>
      <c r="SGY136" s="311"/>
      <c r="SGZ136" s="311"/>
      <c r="SHA136" s="311"/>
      <c r="SHB136" s="311"/>
      <c r="SHC136" s="311"/>
      <c r="SHD136" s="311"/>
      <c r="SHE136" s="311"/>
      <c r="SHF136" s="311"/>
      <c r="SHG136" s="311"/>
      <c r="SHH136" s="311"/>
      <c r="SHI136" s="311"/>
      <c r="SHJ136" s="311"/>
      <c r="SHK136" s="311"/>
      <c r="SHL136" s="311"/>
      <c r="SHM136" s="311"/>
      <c r="SHN136" s="311"/>
      <c r="SHO136" s="311"/>
      <c r="SHP136" s="311"/>
      <c r="SHQ136" s="311"/>
      <c r="SHR136" s="311"/>
      <c r="SHS136" s="311"/>
      <c r="SHT136" s="311"/>
      <c r="SHU136" s="311"/>
      <c r="SHV136" s="311"/>
      <c r="SHW136" s="311"/>
      <c r="SHX136" s="311"/>
      <c r="SHY136" s="311"/>
      <c r="SHZ136" s="311"/>
      <c r="SIA136" s="311"/>
      <c r="SIB136" s="311"/>
      <c r="SIC136" s="311"/>
      <c r="SID136" s="311"/>
      <c r="SIE136" s="311"/>
      <c r="SIF136" s="311"/>
      <c r="SIG136" s="311"/>
      <c r="SIH136" s="311"/>
      <c r="SII136" s="311"/>
      <c r="SIJ136" s="311"/>
      <c r="SIK136" s="311"/>
      <c r="SIL136" s="311"/>
      <c r="SIM136" s="311"/>
      <c r="SIN136" s="311"/>
      <c r="SIO136" s="311"/>
      <c r="SIP136" s="311"/>
      <c r="SIQ136" s="311"/>
      <c r="SIR136" s="311"/>
      <c r="SIS136" s="311"/>
      <c r="SIT136" s="311"/>
      <c r="SIU136" s="311"/>
      <c r="SIV136" s="311"/>
      <c r="SIW136" s="311"/>
      <c r="SIX136" s="311"/>
      <c r="SIY136" s="311"/>
      <c r="SIZ136" s="311"/>
      <c r="SJA136" s="311"/>
      <c r="SJB136" s="311"/>
      <c r="SJC136" s="311"/>
      <c r="SJD136" s="311"/>
      <c r="SJE136" s="311"/>
      <c r="SJF136" s="311"/>
      <c r="SJG136" s="311"/>
      <c r="SJH136" s="311"/>
      <c r="SJI136" s="311"/>
      <c r="SJJ136" s="311"/>
      <c r="SJK136" s="311"/>
      <c r="SJL136" s="311"/>
      <c r="SJM136" s="311"/>
      <c r="SJN136" s="311"/>
      <c r="SJO136" s="311"/>
      <c r="SJP136" s="311"/>
      <c r="SJQ136" s="311"/>
      <c r="SJR136" s="311"/>
      <c r="SJS136" s="311"/>
      <c r="SJT136" s="311"/>
      <c r="SJU136" s="311"/>
      <c r="SJV136" s="311"/>
      <c r="SJW136" s="311"/>
      <c r="SJX136" s="311"/>
      <c r="SJY136" s="311"/>
      <c r="SJZ136" s="311"/>
      <c r="SKA136" s="311"/>
      <c r="SKB136" s="311"/>
      <c r="SKC136" s="311"/>
      <c r="SKD136" s="311"/>
      <c r="SKE136" s="311"/>
      <c r="SKF136" s="311"/>
      <c r="SKG136" s="311"/>
      <c r="SKH136" s="311"/>
      <c r="SKI136" s="311"/>
      <c r="SKJ136" s="311"/>
      <c r="SKK136" s="311"/>
      <c r="SKL136" s="311"/>
      <c r="SKM136" s="311"/>
      <c r="SKN136" s="311"/>
      <c r="SKO136" s="311"/>
      <c r="SKP136" s="311"/>
      <c r="SKQ136" s="311"/>
      <c r="SKR136" s="311"/>
      <c r="SKS136" s="311"/>
      <c r="SKT136" s="311"/>
      <c r="SKU136" s="311"/>
      <c r="SKV136" s="311"/>
      <c r="SKW136" s="311"/>
      <c r="SKX136" s="311"/>
      <c r="SKY136" s="311"/>
      <c r="SKZ136" s="311"/>
      <c r="SLA136" s="311"/>
      <c r="SLB136" s="311"/>
      <c r="SLC136" s="311"/>
      <c r="SLD136" s="311"/>
      <c r="SLE136" s="311"/>
      <c r="SLF136" s="311"/>
      <c r="SLG136" s="311"/>
      <c r="SLH136" s="311"/>
      <c r="SLI136" s="311"/>
      <c r="SLJ136" s="311"/>
      <c r="SLK136" s="311"/>
      <c r="SLL136" s="311"/>
      <c r="SLM136" s="311"/>
      <c r="SLN136" s="311"/>
      <c r="SLO136" s="311"/>
      <c r="SLP136" s="311"/>
      <c r="SLQ136" s="311"/>
      <c r="SLR136" s="311"/>
      <c r="SLS136" s="311"/>
      <c r="SLT136" s="311"/>
      <c r="SLU136" s="311"/>
      <c r="SLV136" s="311"/>
      <c r="SLW136" s="311"/>
      <c r="SLX136" s="311"/>
      <c r="SLY136" s="311"/>
      <c r="SLZ136" s="311"/>
      <c r="SMA136" s="311"/>
      <c r="SMB136" s="311"/>
      <c r="SMC136" s="311"/>
      <c r="SMD136" s="311"/>
      <c r="SME136" s="311"/>
      <c r="SMF136" s="311"/>
      <c r="SMG136" s="311"/>
      <c r="SMH136" s="311"/>
      <c r="SMI136" s="311"/>
      <c r="SMJ136" s="311"/>
      <c r="SMK136" s="311"/>
      <c r="SML136" s="311"/>
      <c r="SMM136" s="311"/>
      <c r="SMN136" s="311"/>
      <c r="SMO136" s="311"/>
      <c r="SMP136" s="311"/>
      <c r="SMQ136" s="311"/>
      <c r="SMR136" s="311"/>
      <c r="SMS136" s="311"/>
      <c r="SMT136" s="311"/>
      <c r="SMU136" s="311"/>
      <c r="SMV136" s="311"/>
      <c r="SMW136" s="311"/>
      <c r="SMX136" s="311"/>
      <c r="SMY136" s="311"/>
      <c r="SMZ136" s="311"/>
      <c r="SNA136" s="311"/>
      <c r="SNB136" s="311"/>
      <c r="SNC136" s="311"/>
      <c r="SND136" s="311"/>
      <c r="SNE136" s="311"/>
      <c r="SNF136" s="311"/>
      <c r="SNG136" s="311"/>
      <c r="SNH136" s="311"/>
      <c r="SNI136" s="311"/>
      <c r="SNJ136" s="311"/>
      <c r="SNK136" s="311"/>
      <c r="SNL136" s="311"/>
      <c r="SNM136" s="311"/>
      <c r="SNN136" s="311"/>
      <c r="SNO136" s="311"/>
      <c r="SNP136" s="311"/>
      <c r="SNQ136" s="311"/>
      <c r="SNR136" s="311"/>
      <c r="SNS136" s="311"/>
      <c r="SNT136" s="311"/>
      <c r="SNU136" s="311"/>
      <c r="SNV136" s="311"/>
      <c r="SNW136" s="311"/>
      <c r="SNX136" s="311"/>
      <c r="SNY136" s="311"/>
      <c r="SNZ136" s="311"/>
      <c r="SOA136" s="311"/>
      <c r="SOB136" s="311"/>
      <c r="SOC136" s="311"/>
      <c r="SOD136" s="311"/>
      <c r="SOE136" s="311"/>
      <c r="SOF136" s="311"/>
      <c r="SOG136" s="311"/>
      <c r="SOH136" s="311"/>
      <c r="SOI136" s="311"/>
      <c r="SOJ136" s="311"/>
      <c r="SOK136" s="311"/>
      <c r="SOL136" s="311"/>
      <c r="SOM136" s="311"/>
      <c r="SON136" s="311"/>
      <c r="SOO136" s="311"/>
      <c r="SOP136" s="311"/>
      <c r="SOQ136" s="311"/>
      <c r="SOR136" s="311"/>
      <c r="SOS136" s="311"/>
      <c r="SOT136" s="311"/>
      <c r="SOU136" s="311"/>
      <c r="SOV136" s="311"/>
      <c r="SOW136" s="311"/>
      <c r="SOX136" s="311"/>
      <c r="SOY136" s="311"/>
      <c r="SOZ136" s="311"/>
      <c r="SPA136" s="311"/>
      <c r="SPB136" s="311"/>
      <c r="SPC136" s="311"/>
      <c r="SPD136" s="311"/>
      <c r="SPE136" s="311"/>
      <c r="SPF136" s="311"/>
      <c r="SPG136" s="311"/>
      <c r="SPH136" s="311"/>
      <c r="SPI136" s="311"/>
      <c r="SPJ136" s="311"/>
      <c r="SPK136" s="311"/>
      <c r="SPL136" s="311"/>
      <c r="SPM136" s="311"/>
      <c r="SPN136" s="311"/>
      <c r="SPO136" s="311"/>
      <c r="SPP136" s="311"/>
      <c r="SPQ136" s="311"/>
      <c r="SPR136" s="311"/>
      <c r="SPS136" s="311"/>
      <c r="SPT136" s="311"/>
      <c r="SPU136" s="311"/>
      <c r="SPV136" s="311"/>
      <c r="SPW136" s="311"/>
      <c r="SPX136" s="311"/>
      <c r="SPY136" s="311"/>
      <c r="SPZ136" s="311"/>
      <c r="SQA136" s="311"/>
      <c r="SQB136" s="311"/>
      <c r="SQC136" s="311"/>
      <c r="SQD136" s="311"/>
      <c r="SQE136" s="311"/>
      <c r="SQF136" s="311"/>
      <c r="SQG136" s="311"/>
      <c r="SQH136" s="311"/>
      <c r="SQI136" s="311"/>
      <c r="SQJ136" s="311"/>
      <c r="SQK136" s="311"/>
      <c r="SQL136" s="311"/>
      <c r="SQM136" s="311"/>
      <c r="SQN136" s="311"/>
      <c r="SQO136" s="311"/>
      <c r="SQP136" s="311"/>
      <c r="SQQ136" s="311"/>
      <c r="SQR136" s="311"/>
      <c r="SQS136" s="311"/>
      <c r="SQT136" s="311"/>
      <c r="SQU136" s="311"/>
      <c r="SQV136" s="311"/>
      <c r="SQW136" s="311"/>
      <c r="SQX136" s="311"/>
      <c r="SQY136" s="311"/>
      <c r="SQZ136" s="311"/>
      <c r="SRA136" s="311"/>
      <c r="SRB136" s="311"/>
      <c r="SRC136" s="311"/>
      <c r="SRD136" s="311"/>
      <c r="SRE136" s="311"/>
      <c r="SRF136" s="311"/>
      <c r="SRG136" s="311"/>
      <c r="SRH136" s="311"/>
      <c r="SRI136" s="311"/>
      <c r="SRJ136" s="311"/>
      <c r="SRK136" s="311"/>
      <c r="SRL136" s="311"/>
      <c r="SRM136" s="311"/>
      <c r="SRN136" s="311"/>
      <c r="SRO136" s="311"/>
      <c r="SRP136" s="311"/>
      <c r="SRQ136" s="311"/>
      <c r="SRR136" s="311"/>
      <c r="SRS136" s="311"/>
      <c r="SRT136" s="311"/>
      <c r="SRU136" s="311"/>
      <c r="SRV136" s="311"/>
      <c r="SRW136" s="311"/>
      <c r="SRX136" s="311"/>
      <c r="SRY136" s="311"/>
      <c r="SRZ136" s="311"/>
      <c r="SSA136" s="311"/>
      <c r="SSB136" s="311"/>
      <c r="SSC136" s="311"/>
      <c r="SSD136" s="311"/>
      <c r="SSE136" s="311"/>
      <c r="SSF136" s="311"/>
      <c r="SSG136" s="311"/>
      <c r="SSH136" s="311"/>
      <c r="SSI136" s="311"/>
      <c r="SSJ136" s="311"/>
      <c r="SSK136" s="311"/>
      <c r="SSL136" s="311"/>
      <c r="SSM136" s="311"/>
      <c r="SSN136" s="311"/>
      <c r="SSO136" s="311"/>
      <c r="SSP136" s="311"/>
      <c r="SSQ136" s="311"/>
      <c r="SSR136" s="311"/>
      <c r="SSS136" s="311"/>
      <c r="SST136" s="311"/>
      <c r="SSU136" s="311"/>
      <c r="SSV136" s="311"/>
      <c r="SSW136" s="311"/>
      <c r="SSX136" s="311"/>
      <c r="SSY136" s="311"/>
      <c r="SSZ136" s="311"/>
      <c r="STA136" s="311"/>
      <c r="STB136" s="311"/>
      <c r="STC136" s="311"/>
      <c r="STD136" s="311"/>
      <c r="STE136" s="311"/>
      <c r="STF136" s="311"/>
      <c r="STG136" s="311"/>
      <c r="STH136" s="311"/>
      <c r="STI136" s="311"/>
      <c r="STJ136" s="311"/>
      <c r="STK136" s="311"/>
      <c r="STL136" s="311"/>
      <c r="STM136" s="311"/>
      <c r="STN136" s="311"/>
      <c r="STO136" s="311"/>
      <c r="STP136" s="311"/>
      <c r="STQ136" s="311"/>
      <c r="STR136" s="311"/>
      <c r="STS136" s="311"/>
      <c r="STT136" s="311"/>
      <c r="STU136" s="311"/>
      <c r="STV136" s="311"/>
      <c r="STW136" s="311"/>
      <c r="STX136" s="311"/>
      <c r="STY136" s="311"/>
      <c r="STZ136" s="311"/>
      <c r="SUA136" s="311"/>
      <c r="SUB136" s="311"/>
      <c r="SUC136" s="311"/>
      <c r="SUD136" s="311"/>
      <c r="SUE136" s="311"/>
      <c r="SUF136" s="311"/>
      <c r="SUG136" s="311"/>
      <c r="SUH136" s="311"/>
      <c r="SUI136" s="311"/>
      <c r="SUJ136" s="311"/>
      <c r="SUK136" s="311"/>
      <c r="SUL136" s="311"/>
      <c r="SUM136" s="311"/>
      <c r="SUN136" s="311"/>
      <c r="SUO136" s="311"/>
      <c r="SUP136" s="311"/>
      <c r="SUQ136" s="311"/>
      <c r="SUR136" s="311"/>
      <c r="SUS136" s="311"/>
      <c r="SUT136" s="311"/>
      <c r="SUU136" s="311"/>
      <c r="SUV136" s="311"/>
      <c r="SUW136" s="311"/>
      <c r="SUX136" s="311"/>
      <c r="SUY136" s="311"/>
      <c r="SUZ136" s="311"/>
      <c r="SVA136" s="311"/>
      <c r="SVB136" s="311"/>
      <c r="SVC136" s="311"/>
      <c r="SVD136" s="311"/>
      <c r="SVE136" s="311"/>
      <c r="SVF136" s="311"/>
      <c r="SVG136" s="311"/>
      <c r="SVH136" s="311"/>
      <c r="SVI136" s="311"/>
      <c r="SVJ136" s="311"/>
      <c r="SVK136" s="311"/>
      <c r="SVL136" s="311"/>
      <c r="SVM136" s="311"/>
      <c r="SVN136" s="311"/>
      <c r="SVO136" s="311"/>
      <c r="SVP136" s="311"/>
      <c r="SVQ136" s="311"/>
      <c r="SVR136" s="311"/>
      <c r="SVS136" s="311"/>
      <c r="SVT136" s="311"/>
      <c r="SVU136" s="311"/>
      <c r="SVV136" s="311"/>
      <c r="SVW136" s="311"/>
      <c r="SVX136" s="311"/>
      <c r="SVY136" s="311"/>
      <c r="SVZ136" s="311"/>
      <c r="SWA136" s="311"/>
      <c r="SWB136" s="311"/>
      <c r="SWC136" s="311"/>
      <c r="SWD136" s="311"/>
      <c r="SWE136" s="311"/>
      <c r="SWF136" s="311"/>
      <c r="SWG136" s="311"/>
      <c r="SWH136" s="311"/>
      <c r="SWI136" s="311"/>
      <c r="SWJ136" s="311"/>
      <c r="SWK136" s="311"/>
      <c r="SWL136" s="311"/>
      <c r="SWM136" s="311"/>
      <c r="SWN136" s="311"/>
      <c r="SWO136" s="311"/>
      <c r="SWP136" s="311"/>
      <c r="SWQ136" s="311"/>
      <c r="SWR136" s="311"/>
      <c r="SWS136" s="311"/>
      <c r="SWT136" s="311"/>
      <c r="SWU136" s="311"/>
      <c r="SWV136" s="311"/>
      <c r="SWW136" s="311"/>
      <c r="SWX136" s="311"/>
      <c r="SWY136" s="311"/>
      <c r="SWZ136" s="311"/>
      <c r="SXA136" s="311"/>
      <c r="SXB136" s="311"/>
      <c r="SXC136" s="311"/>
      <c r="SXD136" s="311"/>
      <c r="SXE136" s="311"/>
      <c r="SXF136" s="311"/>
      <c r="SXG136" s="311"/>
      <c r="SXH136" s="311"/>
      <c r="SXI136" s="311"/>
      <c r="SXJ136" s="311"/>
      <c r="SXK136" s="311"/>
      <c r="SXL136" s="311"/>
      <c r="SXM136" s="311"/>
      <c r="SXN136" s="311"/>
      <c r="SXO136" s="311"/>
      <c r="SXP136" s="311"/>
      <c r="SXQ136" s="311"/>
      <c r="SXR136" s="311"/>
      <c r="SXS136" s="311"/>
      <c r="SXT136" s="311"/>
      <c r="SXU136" s="311"/>
      <c r="SXV136" s="311"/>
      <c r="SXW136" s="311"/>
      <c r="SXX136" s="311"/>
      <c r="SXY136" s="311"/>
      <c r="SXZ136" s="311"/>
      <c r="SYA136" s="311"/>
      <c r="SYB136" s="311"/>
      <c r="SYC136" s="311"/>
      <c r="SYD136" s="311"/>
      <c r="SYE136" s="311"/>
      <c r="SYF136" s="311"/>
      <c r="SYG136" s="311"/>
      <c r="SYH136" s="311"/>
      <c r="SYI136" s="311"/>
      <c r="SYJ136" s="311"/>
      <c r="SYK136" s="311"/>
      <c r="SYL136" s="311"/>
      <c r="SYM136" s="311"/>
      <c r="SYN136" s="311"/>
      <c r="SYO136" s="311"/>
      <c r="SYP136" s="311"/>
      <c r="SYQ136" s="311"/>
      <c r="SYR136" s="311"/>
      <c r="SYS136" s="311"/>
      <c r="SYT136" s="311"/>
      <c r="SYU136" s="311"/>
      <c r="SYV136" s="311"/>
      <c r="SYW136" s="311"/>
      <c r="SYX136" s="311"/>
      <c r="SYY136" s="311"/>
      <c r="SYZ136" s="311"/>
      <c r="SZA136" s="311"/>
      <c r="SZB136" s="311"/>
      <c r="SZC136" s="311"/>
      <c r="SZD136" s="311"/>
      <c r="SZE136" s="311"/>
      <c r="SZF136" s="311"/>
      <c r="SZG136" s="311"/>
      <c r="SZH136" s="311"/>
      <c r="SZI136" s="311"/>
      <c r="SZJ136" s="311"/>
      <c r="SZK136" s="311"/>
      <c r="SZL136" s="311"/>
      <c r="SZM136" s="311"/>
      <c r="SZN136" s="311"/>
      <c r="SZO136" s="311"/>
      <c r="SZP136" s="311"/>
      <c r="SZQ136" s="311"/>
      <c r="SZR136" s="311"/>
      <c r="SZS136" s="311"/>
      <c r="SZT136" s="311"/>
      <c r="SZU136" s="311"/>
      <c r="SZV136" s="311"/>
      <c r="SZW136" s="311"/>
      <c r="SZX136" s="311"/>
      <c r="SZY136" s="311"/>
      <c r="SZZ136" s="311"/>
      <c r="TAA136" s="311"/>
      <c r="TAB136" s="311"/>
      <c r="TAC136" s="311"/>
      <c r="TAD136" s="311"/>
      <c r="TAE136" s="311"/>
      <c r="TAF136" s="311"/>
      <c r="TAG136" s="311"/>
      <c r="TAH136" s="311"/>
      <c r="TAI136" s="311"/>
      <c r="TAJ136" s="311"/>
      <c r="TAK136" s="311"/>
      <c r="TAL136" s="311"/>
      <c r="TAM136" s="311"/>
      <c r="TAN136" s="311"/>
      <c r="TAO136" s="311"/>
      <c r="TAP136" s="311"/>
      <c r="TAQ136" s="311"/>
      <c r="TAR136" s="311"/>
      <c r="TAS136" s="311"/>
      <c r="TAT136" s="311"/>
      <c r="TAU136" s="311"/>
      <c r="TAV136" s="311"/>
      <c r="TAW136" s="311"/>
      <c r="TAX136" s="311"/>
      <c r="TAY136" s="311"/>
      <c r="TAZ136" s="311"/>
      <c r="TBA136" s="311"/>
      <c r="TBB136" s="311"/>
      <c r="TBC136" s="311"/>
      <c r="TBD136" s="311"/>
      <c r="TBE136" s="311"/>
      <c r="TBF136" s="311"/>
      <c r="TBG136" s="311"/>
      <c r="TBH136" s="311"/>
      <c r="TBI136" s="311"/>
      <c r="TBJ136" s="311"/>
      <c r="TBK136" s="311"/>
      <c r="TBL136" s="311"/>
      <c r="TBM136" s="311"/>
      <c r="TBN136" s="311"/>
      <c r="TBO136" s="311"/>
      <c r="TBP136" s="311"/>
      <c r="TBQ136" s="311"/>
      <c r="TBR136" s="311"/>
      <c r="TBS136" s="311"/>
      <c r="TBT136" s="311"/>
      <c r="TBU136" s="311"/>
      <c r="TBV136" s="311"/>
      <c r="TBW136" s="311"/>
      <c r="TBX136" s="311"/>
      <c r="TBY136" s="311"/>
      <c r="TBZ136" s="311"/>
      <c r="TCA136" s="311"/>
      <c r="TCB136" s="311"/>
      <c r="TCC136" s="311"/>
      <c r="TCD136" s="311"/>
      <c r="TCE136" s="311"/>
      <c r="TCF136" s="311"/>
      <c r="TCG136" s="311"/>
      <c r="TCH136" s="311"/>
      <c r="TCI136" s="311"/>
      <c r="TCJ136" s="311"/>
      <c r="TCK136" s="311"/>
      <c r="TCL136" s="311"/>
      <c r="TCM136" s="311"/>
      <c r="TCN136" s="311"/>
      <c r="TCO136" s="311"/>
      <c r="TCP136" s="311"/>
      <c r="TCQ136" s="311"/>
      <c r="TCR136" s="311"/>
      <c r="TCS136" s="311"/>
      <c r="TCT136" s="311"/>
      <c r="TCU136" s="311"/>
      <c r="TCV136" s="311"/>
      <c r="TCW136" s="311"/>
      <c r="TCX136" s="311"/>
      <c r="TCY136" s="311"/>
      <c r="TCZ136" s="311"/>
      <c r="TDA136" s="311"/>
      <c r="TDB136" s="311"/>
      <c r="TDC136" s="311"/>
      <c r="TDD136" s="311"/>
      <c r="TDE136" s="311"/>
      <c r="TDF136" s="311"/>
      <c r="TDG136" s="311"/>
      <c r="TDH136" s="311"/>
      <c r="TDI136" s="311"/>
      <c r="TDJ136" s="311"/>
      <c r="TDK136" s="311"/>
      <c r="TDL136" s="311"/>
      <c r="TDM136" s="311"/>
      <c r="TDN136" s="311"/>
      <c r="TDO136" s="311"/>
      <c r="TDP136" s="311"/>
      <c r="TDQ136" s="311"/>
      <c r="TDR136" s="311"/>
      <c r="TDS136" s="311"/>
      <c r="TDT136" s="311"/>
      <c r="TDU136" s="311"/>
      <c r="TDV136" s="311"/>
      <c r="TDW136" s="311"/>
      <c r="TDX136" s="311"/>
      <c r="TDY136" s="311"/>
      <c r="TDZ136" s="311"/>
      <c r="TEA136" s="311"/>
      <c r="TEB136" s="311"/>
      <c r="TEC136" s="311"/>
      <c r="TED136" s="311"/>
      <c r="TEE136" s="311"/>
      <c r="TEF136" s="311"/>
      <c r="TEG136" s="311"/>
      <c r="TEH136" s="311"/>
      <c r="TEI136" s="311"/>
      <c r="TEJ136" s="311"/>
      <c r="TEK136" s="311"/>
      <c r="TEL136" s="311"/>
      <c r="TEM136" s="311"/>
      <c r="TEN136" s="311"/>
      <c r="TEO136" s="311"/>
      <c r="TEP136" s="311"/>
      <c r="TEQ136" s="311"/>
      <c r="TER136" s="311"/>
      <c r="TES136" s="311"/>
      <c r="TET136" s="311"/>
      <c r="TEU136" s="311"/>
      <c r="TEV136" s="311"/>
      <c r="TEW136" s="311"/>
      <c r="TEX136" s="311"/>
      <c r="TEY136" s="311"/>
      <c r="TEZ136" s="311"/>
      <c r="TFA136" s="311"/>
      <c r="TFB136" s="311"/>
      <c r="TFC136" s="311"/>
      <c r="TFD136" s="311"/>
      <c r="TFE136" s="311"/>
      <c r="TFF136" s="311"/>
      <c r="TFG136" s="311"/>
      <c r="TFH136" s="311"/>
      <c r="TFI136" s="311"/>
      <c r="TFJ136" s="311"/>
      <c r="TFK136" s="311"/>
      <c r="TFL136" s="311"/>
      <c r="TFM136" s="311"/>
      <c r="TFN136" s="311"/>
      <c r="TFO136" s="311"/>
      <c r="TFP136" s="311"/>
      <c r="TFQ136" s="311"/>
      <c r="TFR136" s="311"/>
      <c r="TFS136" s="311"/>
      <c r="TFT136" s="311"/>
      <c r="TFU136" s="311"/>
      <c r="TFV136" s="311"/>
      <c r="TFW136" s="311"/>
      <c r="TFX136" s="311"/>
      <c r="TFY136" s="311"/>
      <c r="TFZ136" s="311"/>
      <c r="TGA136" s="311"/>
      <c r="TGB136" s="311"/>
      <c r="TGC136" s="311"/>
      <c r="TGD136" s="311"/>
      <c r="TGE136" s="311"/>
      <c r="TGF136" s="311"/>
      <c r="TGG136" s="311"/>
      <c r="TGH136" s="311"/>
      <c r="TGI136" s="311"/>
      <c r="TGJ136" s="311"/>
      <c r="TGK136" s="311"/>
      <c r="TGL136" s="311"/>
      <c r="TGM136" s="311"/>
      <c r="TGN136" s="311"/>
      <c r="TGO136" s="311"/>
      <c r="TGP136" s="311"/>
      <c r="TGQ136" s="311"/>
      <c r="TGR136" s="311"/>
      <c r="TGS136" s="311"/>
      <c r="TGT136" s="311"/>
      <c r="TGU136" s="311"/>
      <c r="TGV136" s="311"/>
      <c r="TGW136" s="311"/>
      <c r="TGX136" s="311"/>
      <c r="TGY136" s="311"/>
      <c r="TGZ136" s="311"/>
      <c r="THA136" s="311"/>
      <c r="THB136" s="311"/>
      <c r="THC136" s="311"/>
      <c r="THD136" s="311"/>
      <c r="THE136" s="311"/>
      <c r="THF136" s="311"/>
      <c r="THG136" s="311"/>
      <c r="THH136" s="311"/>
      <c r="THI136" s="311"/>
      <c r="THJ136" s="311"/>
      <c r="THK136" s="311"/>
      <c r="THL136" s="311"/>
      <c r="THM136" s="311"/>
      <c r="THN136" s="311"/>
      <c r="THO136" s="311"/>
      <c r="THP136" s="311"/>
      <c r="THQ136" s="311"/>
      <c r="THR136" s="311"/>
      <c r="THS136" s="311"/>
      <c r="THT136" s="311"/>
      <c r="THU136" s="311"/>
      <c r="THV136" s="311"/>
      <c r="THW136" s="311"/>
      <c r="THX136" s="311"/>
      <c r="THY136" s="311"/>
      <c r="THZ136" s="311"/>
      <c r="TIA136" s="311"/>
      <c r="TIB136" s="311"/>
      <c r="TIC136" s="311"/>
      <c r="TID136" s="311"/>
      <c r="TIE136" s="311"/>
      <c r="TIF136" s="311"/>
      <c r="TIG136" s="311"/>
      <c r="TIH136" s="311"/>
      <c r="TII136" s="311"/>
      <c r="TIJ136" s="311"/>
      <c r="TIK136" s="311"/>
      <c r="TIL136" s="311"/>
      <c r="TIM136" s="311"/>
      <c r="TIN136" s="311"/>
      <c r="TIO136" s="311"/>
      <c r="TIP136" s="311"/>
      <c r="TIQ136" s="311"/>
      <c r="TIR136" s="311"/>
      <c r="TIS136" s="311"/>
      <c r="TIT136" s="311"/>
      <c r="TIU136" s="311"/>
      <c r="TIV136" s="311"/>
      <c r="TIW136" s="311"/>
      <c r="TIX136" s="311"/>
      <c r="TIY136" s="311"/>
      <c r="TIZ136" s="311"/>
      <c r="TJA136" s="311"/>
      <c r="TJB136" s="311"/>
      <c r="TJC136" s="311"/>
      <c r="TJD136" s="311"/>
      <c r="TJE136" s="311"/>
      <c r="TJF136" s="311"/>
      <c r="TJG136" s="311"/>
      <c r="TJH136" s="311"/>
      <c r="TJI136" s="311"/>
      <c r="TJJ136" s="311"/>
      <c r="TJK136" s="311"/>
      <c r="TJL136" s="311"/>
      <c r="TJM136" s="311"/>
      <c r="TJN136" s="311"/>
      <c r="TJO136" s="311"/>
      <c r="TJP136" s="311"/>
      <c r="TJQ136" s="311"/>
      <c r="TJR136" s="311"/>
      <c r="TJS136" s="311"/>
      <c r="TJT136" s="311"/>
      <c r="TJU136" s="311"/>
      <c r="TJV136" s="311"/>
      <c r="TJW136" s="311"/>
      <c r="TJX136" s="311"/>
      <c r="TJY136" s="311"/>
      <c r="TJZ136" s="311"/>
      <c r="TKA136" s="311"/>
      <c r="TKB136" s="311"/>
      <c r="TKC136" s="311"/>
      <c r="TKD136" s="311"/>
      <c r="TKE136" s="311"/>
      <c r="TKF136" s="311"/>
      <c r="TKG136" s="311"/>
      <c r="TKH136" s="311"/>
      <c r="TKI136" s="311"/>
      <c r="TKJ136" s="311"/>
      <c r="TKK136" s="311"/>
      <c r="TKL136" s="311"/>
      <c r="TKM136" s="311"/>
      <c r="TKN136" s="311"/>
      <c r="TKO136" s="311"/>
      <c r="TKP136" s="311"/>
      <c r="TKQ136" s="311"/>
      <c r="TKR136" s="311"/>
      <c r="TKS136" s="311"/>
      <c r="TKT136" s="311"/>
      <c r="TKU136" s="311"/>
      <c r="TKV136" s="311"/>
      <c r="TKW136" s="311"/>
      <c r="TKX136" s="311"/>
      <c r="TKY136" s="311"/>
      <c r="TKZ136" s="311"/>
      <c r="TLA136" s="311"/>
      <c r="TLB136" s="311"/>
      <c r="TLC136" s="311"/>
      <c r="TLD136" s="311"/>
      <c r="TLE136" s="311"/>
      <c r="TLF136" s="311"/>
      <c r="TLG136" s="311"/>
      <c r="TLH136" s="311"/>
      <c r="TLI136" s="311"/>
      <c r="TLJ136" s="311"/>
      <c r="TLK136" s="311"/>
      <c r="TLL136" s="311"/>
      <c r="TLM136" s="311"/>
      <c r="TLN136" s="311"/>
      <c r="TLO136" s="311"/>
      <c r="TLP136" s="311"/>
      <c r="TLQ136" s="311"/>
      <c r="TLR136" s="311"/>
      <c r="TLS136" s="311"/>
      <c r="TLT136" s="311"/>
      <c r="TLU136" s="311"/>
      <c r="TLV136" s="311"/>
      <c r="TLW136" s="311"/>
      <c r="TLX136" s="311"/>
      <c r="TLY136" s="311"/>
      <c r="TLZ136" s="311"/>
      <c r="TMA136" s="311"/>
      <c r="TMB136" s="311"/>
      <c r="TMC136" s="311"/>
      <c r="TMD136" s="311"/>
      <c r="TME136" s="311"/>
      <c r="TMF136" s="311"/>
      <c r="TMG136" s="311"/>
      <c r="TMH136" s="311"/>
      <c r="TMI136" s="311"/>
      <c r="TMJ136" s="311"/>
      <c r="TMK136" s="311"/>
      <c r="TML136" s="311"/>
      <c r="TMM136" s="311"/>
      <c r="TMN136" s="311"/>
      <c r="TMO136" s="311"/>
      <c r="TMP136" s="311"/>
      <c r="TMQ136" s="311"/>
      <c r="TMR136" s="311"/>
      <c r="TMS136" s="311"/>
      <c r="TMT136" s="311"/>
      <c r="TMU136" s="311"/>
      <c r="TMV136" s="311"/>
      <c r="TMW136" s="311"/>
      <c r="TMX136" s="311"/>
      <c r="TMY136" s="311"/>
      <c r="TMZ136" s="311"/>
      <c r="TNA136" s="311"/>
      <c r="TNB136" s="311"/>
      <c r="TNC136" s="311"/>
      <c r="TND136" s="311"/>
      <c r="TNE136" s="311"/>
      <c r="TNF136" s="311"/>
      <c r="TNG136" s="311"/>
      <c r="TNH136" s="311"/>
      <c r="TNI136" s="311"/>
      <c r="TNJ136" s="311"/>
      <c r="TNK136" s="311"/>
      <c r="TNL136" s="311"/>
      <c r="TNM136" s="311"/>
      <c r="TNN136" s="311"/>
      <c r="TNO136" s="311"/>
      <c r="TNP136" s="311"/>
      <c r="TNQ136" s="311"/>
      <c r="TNR136" s="311"/>
      <c r="TNS136" s="311"/>
      <c r="TNT136" s="311"/>
      <c r="TNU136" s="311"/>
      <c r="TNV136" s="311"/>
      <c r="TNW136" s="311"/>
      <c r="TNX136" s="311"/>
      <c r="TNY136" s="311"/>
      <c r="TNZ136" s="311"/>
      <c r="TOA136" s="311"/>
      <c r="TOB136" s="311"/>
      <c r="TOC136" s="311"/>
      <c r="TOD136" s="311"/>
      <c r="TOE136" s="311"/>
      <c r="TOF136" s="311"/>
      <c r="TOG136" s="311"/>
      <c r="TOH136" s="311"/>
      <c r="TOI136" s="311"/>
      <c r="TOJ136" s="311"/>
      <c r="TOK136" s="311"/>
      <c r="TOL136" s="311"/>
      <c r="TOM136" s="311"/>
      <c r="TON136" s="311"/>
      <c r="TOO136" s="311"/>
      <c r="TOP136" s="311"/>
      <c r="TOQ136" s="311"/>
      <c r="TOR136" s="311"/>
      <c r="TOS136" s="311"/>
      <c r="TOT136" s="311"/>
      <c r="TOU136" s="311"/>
      <c r="TOV136" s="311"/>
      <c r="TOW136" s="311"/>
      <c r="TOX136" s="311"/>
      <c r="TOY136" s="311"/>
      <c r="TOZ136" s="311"/>
      <c r="TPA136" s="311"/>
      <c r="TPB136" s="311"/>
      <c r="TPC136" s="311"/>
      <c r="TPD136" s="311"/>
      <c r="TPE136" s="311"/>
      <c r="TPF136" s="311"/>
      <c r="TPG136" s="311"/>
      <c r="TPH136" s="311"/>
      <c r="TPI136" s="311"/>
      <c r="TPJ136" s="311"/>
      <c r="TPK136" s="311"/>
      <c r="TPL136" s="311"/>
      <c r="TPM136" s="311"/>
      <c r="TPN136" s="311"/>
      <c r="TPO136" s="311"/>
      <c r="TPP136" s="311"/>
      <c r="TPQ136" s="311"/>
      <c r="TPR136" s="311"/>
      <c r="TPS136" s="311"/>
      <c r="TPT136" s="311"/>
      <c r="TPU136" s="311"/>
      <c r="TPV136" s="311"/>
      <c r="TPW136" s="311"/>
      <c r="TPX136" s="311"/>
      <c r="TPY136" s="311"/>
      <c r="TPZ136" s="311"/>
      <c r="TQA136" s="311"/>
      <c r="TQB136" s="311"/>
      <c r="TQC136" s="311"/>
      <c r="TQD136" s="311"/>
      <c r="TQE136" s="311"/>
      <c r="TQF136" s="311"/>
      <c r="TQG136" s="311"/>
      <c r="TQH136" s="311"/>
      <c r="TQI136" s="311"/>
      <c r="TQJ136" s="311"/>
      <c r="TQK136" s="311"/>
      <c r="TQL136" s="311"/>
      <c r="TQM136" s="311"/>
      <c r="TQN136" s="311"/>
      <c r="TQO136" s="311"/>
      <c r="TQP136" s="311"/>
      <c r="TQQ136" s="311"/>
      <c r="TQR136" s="311"/>
      <c r="TQS136" s="311"/>
      <c r="TQT136" s="311"/>
      <c r="TQU136" s="311"/>
      <c r="TQV136" s="311"/>
      <c r="TQW136" s="311"/>
      <c r="TQX136" s="311"/>
      <c r="TQY136" s="311"/>
      <c r="TQZ136" s="311"/>
      <c r="TRA136" s="311"/>
      <c r="TRB136" s="311"/>
      <c r="TRC136" s="311"/>
      <c r="TRD136" s="311"/>
      <c r="TRE136" s="311"/>
      <c r="TRF136" s="311"/>
      <c r="TRG136" s="311"/>
      <c r="TRH136" s="311"/>
      <c r="TRI136" s="311"/>
      <c r="TRJ136" s="311"/>
      <c r="TRK136" s="311"/>
      <c r="TRL136" s="311"/>
      <c r="TRM136" s="311"/>
      <c r="TRN136" s="311"/>
      <c r="TRO136" s="311"/>
      <c r="TRP136" s="311"/>
      <c r="TRQ136" s="311"/>
      <c r="TRR136" s="311"/>
      <c r="TRS136" s="311"/>
      <c r="TRT136" s="311"/>
      <c r="TRU136" s="311"/>
      <c r="TRV136" s="311"/>
      <c r="TRW136" s="311"/>
      <c r="TRX136" s="311"/>
      <c r="TRY136" s="311"/>
      <c r="TRZ136" s="311"/>
      <c r="TSA136" s="311"/>
      <c r="TSB136" s="311"/>
      <c r="TSC136" s="311"/>
      <c r="TSD136" s="311"/>
      <c r="TSE136" s="311"/>
      <c r="TSF136" s="311"/>
      <c r="TSG136" s="311"/>
      <c r="TSH136" s="311"/>
      <c r="TSI136" s="311"/>
      <c r="TSJ136" s="311"/>
      <c r="TSK136" s="311"/>
      <c r="TSL136" s="311"/>
      <c r="TSM136" s="311"/>
      <c r="TSN136" s="311"/>
      <c r="TSO136" s="311"/>
      <c r="TSP136" s="311"/>
      <c r="TSQ136" s="311"/>
      <c r="TSR136" s="311"/>
      <c r="TSS136" s="311"/>
      <c r="TST136" s="311"/>
      <c r="TSU136" s="311"/>
      <c r="TSV136" s="311"/>
      <c r="TSW136" s="311"/>
      <c r="TSX136" s="311"/>
      <c r="TSY136" s="311"/>
      <c r="TSZ136" s="311"/>
      <c r="TTA136" s="311"/>
      <c r="TTB136" s="311"/>
      <c r="TTC136" s="311"/>
      <c r="TTD136" s="311"/>
      <c r="TTE136" s="311"/>
      <c r="TTF136" s="311"/>
      <c r="TTG136" s="311"/>
      <c r="TTH136" s="311"/>
      <c r="TTI136" s="311"/>
      <c r="TTJ136" s="311"/>
      <c r="TTK136" s="311"/>
      <c r="TTL136" s="311"/>
      <c r="TTM136" s="311"/>
      <c r="TTN136" s="311"/>
      <c r="TTO136" s="311"/>
      <c r="TTP136" s="311"/>
      <c r="TTQ136" s="311"/>
      <c r="TTR136" s="311"/>
      <c r="TTS136" s="311"/>
      <c r="TTT136" s="311"/>
      <c r="TTU136" s="311"/>
      <c r="TTV136" s="311"/>
      <c r="TTW136" s="311"/>
      <c r="TTX136" s="311"/>
      <c r="TTY136" s="311"/>
      <c r="TTZ136" s="311"/>
      <c r="TUA136" s="311"/>
      <c r="TUB136" s="311"/>
      <c r="TUC136" s="311"/>
      <c r="TUD136" s="311"/>
      <c r="TUE136" s="311"/>
      <c r="TUF136" s="311"/>
      <c r="TUG136" s="311"/>
      <c r="TUH136" s="311"/>
      <c r="TUI136" s="311"/>
      <c r="TUJ136" s="311"/>
      <c r="TUK136" s="311"/>
      <c r="TUL136" s="311"/>
      <c r="TUM136" s="311"/>
      <c r="TUN136" s="311"/>
      <c r="TUO136" s="311"/>
      <c r="TUP136" s="311"/>
      <c r="TUQ136" s="311"/>
      <c r="TUR136" s="311"/>
      <c r="TUS136" s="311"/>
      <c r="TUT136" s="311"/>
      <c r="TUU136" s="311"/>
      <c r="TUV136" s="311"/>
      <c r="TUW136" s="311"/>
      <c r="TUX136" s="311"/>
      <c r="TUY136" s="311"/>
      <c r="TUZ136" s="311"/>
      <c r="TVA136" s="311"/>
      <c r="TVB136" s="311"/>
      <c r="TVC136" s="311"/>
      <c r="TVD136" s="311"/>
      <c r="TVE136" s="311"/>
      <c r="TVF136" s="311"/>
      <c r="TVG136" s="311"/>
      <c r="TVH136" s="311"/>
      <c r="TVI136" s="311"/>
      <c r="TVJ136" s="311"/>
      <c r="TVK136" s="311"/>
      <c r="TVL136" s="311"/>
      <c r="TVM136" s="311"/>
      <c r="TVN136" s="311"/>
      <c r="TVO136" s="311"/>
      <c r="TVP136" s="311"/>
      <c r="TVQ136" s="311"/>
      <c r="TVR136" s="311"/>
      <c r="TVS136" s="311"/>
      <c r="TVT136" s="311"/>
      <c r="TVU136" s="311"/>
      <c r="TVV136" s="311"/>
      <c r="TVW136" s="311"/>
      <c r="TVX136" s="311"/>
      <c r="TVY136" s="311"/>
      <c r="TVZ136" s="311"/>
      <c r="TWA136" s="311"/>
      <c r="TWB136" s="311"/>
      <c r="TWC136" s="311"/>
      <c r="TWD136" s="311"/>
      <c r="TWE136" s="311"/>
      <c r="TWF136" s="311"/>
      <c r="TWG136" s="311"/>
      <c r="TWH136" s="311"/>
      <c r="TWI136" s="311"/>
      <c r="TWJ136" s="311"/>
      <c r="TWK136" s="311"/>
      <c r="TWL136" s="311"/>
      <c r="TWM136" s="311"/>
      <c r="TWN136" s="311"/>
      <c r="TWO136" s="311"/>
      <c r="TWP136" s="311"/>
      <c r="TWQ136" s="311"/>
      <c r="TWR136" s="311"/>
      <c r="TWS136" s="311"/>
      <c r="TWT136" s="311"/>
      <c r="TWU136" s="311"/>
      <c r="TWV136" s="311"/>
      <c r="TWW136" s="311"/>
      <c r="TWX136" s="311"/>
      <c r="TWY136" s="311"/>
      <c r="TWZ136" s="311"/>
      <c r="TXA136" s="311"/>
      <c r="TXB136" s="311"/>
      <c r="TXC136" s="311"/>
      <c r="TXD136" s="311"/>
      <c r="TXE136" s="311"/>
      <c r="TXF136" s="311"/>
      <c r="TXG136" s="311"/>
      <c r="TXH136" s="311"/>
      <c r="TXI136" s="311"/>
      <c r="TXJ136" s="311"/>
      <c r="TXK136" s="311"/>
      <c r="TXL136" s="311"/>
      <c r="TXM136" s="311"/>
      <c r="TXN136" s="311"/>
      <c r="TXO136" s="311"/>
      <c r="TXP136" s="311"/>
      <c r="TXQ136" s="311"/>
      <c r="TXR136" s="311"/>
      <c r="TXS136" s="311"/>
      <c r="TXT136" s="311"/>
      <c r="TXU136" s="311"/>
      <c r="TXV136" s="311"/>
      <c r="TXW136" s="311"/>
      <c r="TXX136" s="311"/>
      <c r="TXY136" s="311"/>
      <c r="TXZ136" s="311"/>
      <c r="TYA136" s="311"/>
      <c r="TYB136" s="311"/>
      <c r="TYC136" s="311"/>
      <c r="TYD136" s="311"/>
      <c r="TYE136" s="311"/>
      <c r="TYF136" s="311"/>
      <c r="TYG136" s="311"/>
      <c r="TYH136" s="311"/>
      <c r="TYI136" s="311"/>
      <c r="TYJ136" s="311"/>
      <c r="TYK136" s="311"/>
      <c r="TYL136" s="311"/>
      <c r="TYM136" s="311"/>
      <c r="TYN136" s="311"/>
      <c r="TYO136" s="311"/>
      <c r="TYP136" s="311"/>
      <c r="TYQ136" s="311"/>
      <c r="TYR136" s="311"/>
      <c r="TYS136" s="311"/>
      <c r="TYT136" s="311"/>
      <c r="TYU136" s="311"/>
      <c r="TYV136" s="311"/>
      <c r="TYW136" s="311"/>
      <c r="TYX136" s="311"/>
      <c r="TYY136" s="311"/>
      <c r="TYZ136" s="311"/>
      <c r="TZA136" s="311"/>
      <c r="TZB136" s="311"/>
      <c r="TZC136" s="311"/>
      <c r="TZD136" s="311"/>
      <c r="TZE136" s="311"/>
      <c r="TZF136" s="311"/>
      <c r="TZG136" s="311"/>
      <c r="TZH136" s="311"/>
      <c r="TZI136" s="311"/>
      <c r="TZJ136" s="311"/>
      <c r="TZK136" s="311"/>
      <c r="TZL136" s="311"/>
      <c r="TZM136" s="311"/>
      <c r="TZN136" s="311"/>
      <c r="TZO136" s="311"/>
      <c r="TZP136" s="311"/>
      <c r="TZQ136" s="311"/>
      <c r="TZR136" s="311"/>
      <c r="TZS136" s="311"/>
      <c r="TZT136" s="311"/>
      <c r="TZU136" s="311"/>
      <c r="TZV136" s="311"/>
      <c r="TZW136" s="311"/>
      <c r="TZX136" s="311"/>
      <c r="TZY136" s="311"/>
      <c r="TZZ136" s="311"/>
      <c r="UAA136" s="311"/>
      <c r="UAB136" s="311"/>
      <c r="UAC136" s="311"/>
      <c r="UAD136" s="311"/>
      <c r="UAE136" s="311"/>
      <c r="UAF136" s="311"/>
      <c r="UAG136" s="311"/>
      <c r="UAH136" s="311"/>
      <c r="UAI136" s="311"/>
      <c r="UAJ136" s="311"/>
      <c r="UAK136" s="311"/>
      <c r="UAL136" s="311"/>
      <c r="UAM136" s="311"/>
      <c r="UAN136" s="311"/>
      <c r="UAO136" s="311"/>
      <c r="UAP136" s="311"/>
      <c r="UAQ136" s="311"/>
      <c r="UAR136" s="311"/>
      <c r="UAS136" s="311"/>
      <c r="UAT136" s="311"/>
      <c r="UAU136" s="311"/>
      <c r="UAV136" s="311"/>
      <c r="UAW136" s="311"/>
      <c r="UAX136" s="311"/>
      <c r="UAY136" s="311"/>
      <c r="UAZ136" s="311"/>
      <c r="UBA136" s="311"/>
      <c r="UBB136" s="311"/>
      <c r="UBC136" s="311"/>
      <c r="UBD136" s="311"/>
      <c r="UBE136" s="311"/>
      <c r="UBF136" s="311"/>
      <c r="UBG136" s="311"/>
      <c r="UBH136" s="311"/>
      <c r="UBI136" s="311"/>
      <c r="UBJ136" s="311"/>
      <c r="UBK136" s="311"/>
      <c r="UBL136" s="311"/>
      <c r="UBM136" s="311"/>
      <c r="UBN136" s="311"/>
      <c r="UBO136" s="311"/>
      <c r="UBP136" s="311"/>
      <c r="UBQ136" s="311"/>
      <c r="UBR136" s="311"/>
      <c r="UBS136" s="311"/>
      <c r="UBT136" s="311"/>
      <c r="UBU136" s="311"/>
      <c r="UBV136" s="311"/>
      <c r="UBW136" s="311"/>
      <c r="UBX136" s="311"/>
      <c r="UBY136" s="311"/>
      <c r="UBZ136" s="311"/>
      <c r="UCA136" s="311"/>
      <c r="UCB136" s="311"/>
      <c r="UCC136" s="311"/>
      <c r="UCD136" s="311"/>
      <c r="UCE136" s="311"/>
      <c r="UCF136" s="311"/>
      <c r="UCG136" s="311"/>
      <c r="UCH136" s="311"/>
      <c r="UCI136" s="311"/>
      <c r="UCJ136" s="311"/>
      <c r="UCK136" s="311"/>
      <c r="UCL136" s="311"/>
      <c r="UCM136" s="311"/>
      <c r="UCN136" s="311"/>
      <c r="UCO136" s="311"/>
      <c r="UCP136" s="311"/>
      <c r="UCQ136" s="311"/>
      <c r="UCR136" s="311"/>
      <c r="UCS136" s="311"/>
      <c r="UCT136" s="311"/>
      <c r="UCU136" s="311"/>
      <c r="UCV136" s="311"/>
      <c r="UCW136" s="311"/>
      <c r="UCX136" s="311"/>
      <c r="UCY136" s="311"/>
      <c r="UCZ136" s="311"/>
      <c r="UDA136" s="311"/>
      <c r="UDB136" s="311"/>
      <c r="UDC136" s="311"/>
      <c r="UDD136" s="311"/>
      <c r="UDE136" s="311"/>
      <c r="UDF136" s="311"/>
      <c r="UDG136" s="311"/>
      <c r="UDH136" s="311"/>
      <c r="UDI136" s="311"/>
      <c r="UDJ136" s="311"/>
      <c r="UDK136" s="311"/>
      <c r="UDL136" s="311"/>
      <c r="UDM136" s="311"/>
      <c r="UDN136" s="311"/>
      <c r="UDO136" s="311"/>
      <c r="UDP136" s="311"/>
      <c r="UDQ136" s="311"/>
      <c r="UDR136" s="311"/>
      <c r="UDS136" s="311"/>
      <c r="UDT136" s="311"/>
      <c r="UDU136" s="311"/>
      <c r="UDV136" s="311"/>
      <c r="UDW136" s="311"/>
      <c r="UDX136" s="311"/>
      <c r="UDY136" s="311"/>
      <c r="UDZ136" s="311"/>
      <c r="UEA136" s="311"/>
      <c r="UEB136" s="311"/>
      <c r="UEC136" s="311"/>
      <c r="UED136" s="311"/>
      <c r="UEE136" s="311"/>
      <c r="UEF136" s="311"/>
      <c r="UEG136" s="311"/>
      <c r="UEH136" s="311"/>
      <c r="UEI136" s="311"/>
      <c r="UEJ136" s="311"/>
      <c r="UEK136" s="311"/>
      <c r="UEL136" s="311"/>
      <c r="UEM136" s="311"/>
      <c r="UEN136" s="311"/>
      <c r="UEO136" s="311"/>
      <c r="UEP136" s="311"/>
      <c r="UEQ136" s="311"/>
      <c r="UER136" s="311"/>
      <c r="UES136" s="311"/>
      <c r="UET136" s="311"/>
      <c r="UEU136" s="311"/>
      <c r="UEV136" s="311"/>
      <c r="UEW136" s="311"/>
      <c r="UEX136" s="311"/>
      <c r="UEY136" s="311"/>
      <c r="UEZ136" s="311"/>
      <c r="UFA136" s="311"/>
      <c r="UFB136" s="311"/>
      <c r="UFC136" s="311"/>
      <c r="UFD136" s="311"/>
      <c r="UFE136" s="311"/>
      <c r="UFF136" s="311"/>
      <c r="UFG136" s="311"/>
      <c r="UFH136" s="311"/>
      <c r="UFI136" s="311"/>
      <c r="UFJ136" s="311"/>
      <c r="UFK136" s="311"/>
      <c r="UFL136" s="311"/>
      <c r="UFM136" s="311"/>
      <c r="UFN136" s="311"/>
      <c r="UFO136" s="311"/>
      <c r="UFP136" s="311"/>
      <c r="UFQ136" s="311"/>
      <c r="UFR136" s="311"/>
      <c r="UFS136" s="311"/>
      <c r="UFT136" s="311"/>
      <c r="UFU136" s="311"/>
      <c r="UFV136" s="311"/>
      <c r="UFW136" s="311"/>
      <c r="UFX136" s="311"/>
      <c r="UFY136" s="311"/>
      <c r="UFZ136" s="311"/>
      <c r="UGA136" s="311"/>
      <c r="UGB136" s="311"/>
      <c r="UGC136" s="311"/>
      <c r="UGD136" s="311"/>
      <c r="UGE136" s="311"/>
      <c r="UGF136" s="311"/>
      <c r="UGG136" s="311"/>
      <c r="UGH136" s="311"/>
      <c r="UGI136" s="311"/>
      <c r="UGJ136" s="311"/>
      <c r="UGK136" s="311"/>
      <c r="UGL136" s="311"/>
      <c r="UGM136" s="311"/>
      <c r="UGN136" s="311"/>
      <c r="UGO136" s="311"/>
      <c r="UGP136" s="311"/>
      <c r="UGQ136" s="311"/>
      <c r="UGR136" s="311"/>
      <c r="UGS136" s="311"/>
      <c r="UGT136" s="311"/>
      <c r="UGU136" s="311"/>
      <c r="UGV136" s="311"/>
      <c r="UGW136" s="311"/>
      <c r="UGX136" s="311"/>
      <c r="UGY136" s="311"/>
      <c r="UGZ136" s="311"/>
      <c r="UHA136" s="311"/>
      <c r="UHB136" s="311"/>
      <c r="UHC136" s="311"/>
      <c r="UHD136" s="311"/>
      <c r="UHE136" s="311"/>
      <c r="UHF136" s="311"/>
      <c r="UHG136" s="311"/>
      <c r="UHH136" s="311"/>
      <c r="UHI136" s="311"/>
      <c r="UHJ136" s="311"/>
      <c r="UHK136" s="311"/>
      <c r="UHL136" s="311"/>
      <c r="UHM136" s="311"/>
      <c r="UHN136" s="311"/>
      <c r="UHO136" s="311"/>
      <c r="UHP136" s="311"/>
      <c r="UHQ136" s="311"/>
      <c r="UHR136" s="311"/>
      <c r="UHS136" s="311"/>
      <c r="UHT136" s="311"/>
      <c r="UHU136" s="311"/>
      <c r="UHV136" s="311"/>
      <c r="UHW136" s="311"/>
      <c r="UHX136" s="311"/>
      <c r="UHY136" s="311"/>
      <c r="UHZ136" s="311"/>
      <c r="UIA136" s="311"/>
      <c r="UIB136" s="311"/>
      <c r="UIC136" s="311"/>
      <c r="UID136" s="311"/>
      <c r="UIE136" s="311"/>
      <c r="UIF136" s="311"/>
      <c r="UIG136" s="311"/>
      <c r="UIH136" s="311"/>
      <c r="UII136" s="311"/>
      <c r="UIJ136" s="311"/>
      <c r="UIK136" s="311"/>
      <c r="UIL136" s="311"/>
      <c r="UIM136" s="311"/>
      <c r="UIN136" s="311"/>
      <c r="UIO136" s="311"/>
      <c r="UIP136" s="311"/>
      <c r="UIQ136" s="311"/>
      <c r="UIR136" s="311"/>
      <c r="UIS136" s="311"/>
      <c r="UIT136" s="311"/>
      <c r="UIU136" s="311"/>
      <c r="UIV136" s="311"/>
      <c r="UIW136" s="311"/>
      <c r="UIX136" s="311"/>
      <c r="UIY136" s="311"/>
      <c r="UIZ136" s="311"/>
      <c r="UJA136" s="311"/>
      <c r="UJB136" s="311"/>
      <c r="UJC136" s="311"/>
      <c r="UJD136" s="311"/>
      <c r="UJE136" s="311"/>
      <c r="UJF136" s="311"/>
      <c r="UJG136" s="311"/>
      <c r="UJH136" s="311"/>
      <c r="UJI136" s="311"/>
      <c r="UJJ136" s="311"/>
      <c r="UJK136" s="311"/>
      <c r="UJL136" s="311"/>
      <c r="UJM136" s="311"/>
      <c r="UJN136" s="311"/>
      <c r="UJO136" s="311"/>
      <c r="UJP136" s="311"/>
      <c r="UJQ136" s="311"/>
      <c r="UJR136" s="311"/>
      <c r="UJS136" s="311"/>
      <c r="UJT136" s="311"/>
      <c r="UJU136" s="311"/>
      <c r="UJV136" s="311"/>
      <c r="UJW136" s="311"/>
      <c r="UJX136" s="311"/>
      <c r="UJY136" s="311"/>
      <c r="UJZ136" s="311"/>
      <c r="UKA136" s="311"/>
      <c r="UKB136" s="311"/>
      <c r="UKC136" s="311"/>
      <c r="UKD136" s="311"/>
      <c r="UKE136" s="311"/>
      <c r="UKF136" s="311"/>
      <c r="UKG136" s="311"/>
      <c r="UKH136" s="311"/>
      <c r="UKI136" s="311"/>
      <c r="UKJ136" s="311"/>
      <c r="UKK136" s="311"/>
      <c r="UKL136" s="311"/>
      <c r="UKM136" s="311"/>
      <c r="UKN136" s="311"/>
      <c r="UKO136" s="311"/>
      <c r="UKP136" s="311"/>
      <c r="UKQ136" s="311"/>
      <c r="UKR136" s="311"/>
      <c r="UKS136" s="311"/>
      <c r="UKT136" s="311"/>
      <c r="UKU136" s="311"/>
      <c r="UKV136" s="311"/>
      <c r="UKW136" s="311"/>
      <c r="UKX136" s="311"/>
      <c r="UKY136" s="311"/>
      <c r="UKZ136" s="311"/>
      <c r="ULA136" s="311"/>
      <c r="ULB136" s="311"/>
      <c r="ULC136" s="311"/>
      <c r="ULD136" s="311"/>
      <c r="ULE136" s="311"/>
      <c r="ULF136" s="311"/>
      <c r="ULG136" s="311"/>
      <c r="ULH136" s="311"/>
      <c r="ULI136" s="311"/>
      <c r="ULJ136" s="311"/>
      <c r="ULK136" s="311"/>
      <c r="ULL136" s="311"/>
      <c r="ULM136" s="311"/>
      <c r="ULN136" s="311"/>
      <c r="ULO136" s="311"/>
      <c r="ULP136" s="311"/>
      <c r="ULQ136" s="311"/>
      <c r="ULR136" s="311"/>
      <c r="ULS136" s="311"/>
      <c r="ULT136" s="311"/>
      <c r="ULU136" s="311"/>
      <c r="ULV136" s="311"/>
      <c r="ULW136" s="311"/>
      <c r="ULX136" s="311"/>
      <c r="ULY136" s="311"/>
      <c r="ULZ136" s="311"/>
      <c r="UMA136" s="311"/>
      <c r="UMB136" s="311"/>
      <c r="UMC136" s="311"/>
      <c r="UMD136" s="311"/>
      <c r="UME136" s="311"/>
      <c r="UMF136" s="311"/>
      <c r="UMG136" s="311"/>
      <c r="UMH136" s="311"/>
      <c r="UMI136" s="311"/>
      <c r="UMJ136" s="311"/>
      <c r="UMK136" s="311"/>
      <c r="UML136" s="311"/>
      <c r="UMM136" s="311"/>
      <c r="UMN136" s="311"/>
      <c r="UMO136" s="311"/>
      <c r="UMP136" s="311"/>
      <c r="UMQ136" s="311"/>
      <c r="UMR136" s="311"/>
      <c r="UMS136" s="311"/>
      <c r="UMT136" s="311"/>
      <c r="UMU136" s="311"/>
      <c r="UMV136" s="311"/>
      <c r="UMW136" s="311"/>
      <c r="UMX136" s="311"/>
      <c r="UMY136" s="311"/>
      <c r="UMZ136" s="311"/>
      <c r="UNA136" s="311"/>
      <c r="UNB136" s="311"/>
      <c r="UNC136" s="311"/>
      <c r="UND136" s="311"/>
      <c r="UNE136" s="311"/>
      <c r="UNF136" s="311"/>
      <c r="UNG136" s="311"/>
      <c r="UNH136" s="311"/>
      <c r="UNI136" s="311"/>
      <c r="UNJ136" s="311"/>
      <c r="UNK136" s="311"/>
      <c r="UNL136" s="311"/>
      <c r="UNM136" s="311"/>
      <c r="UNN136" s="311"/>
      <c r="UNO136" s="311"/>
      <c r="UNP136" s="311"/>
      <c r="UNQ136" s="311"/>
      <c r="UNR136" s="311"/>
      <c r="UNS136" s="311"/>
      <c r="UNT136" s="311"/>
      <c r="UNU136" s="311"/>
      <c r="UNV136" s="311"/>
      <c r="UNW136" s="311"/>
      <c r="UNX136" s="311"/>
      <c r="UNY136" s="311"/>
      <c r="UNZ136" s="311"/>
      <c r="UOA136" s="311"/>
      <c r="UOB136" s="311"/>
      <c r="UOC136" s="311"/>
      <c r="UOD136" s="311"/>
      <c r="UOE136" s="311"/>
      <c r="UOF136" s="311"/>
      <c r="UOG136" s="311"/>
      <c r="UOH136" s="311"/>
      <c r="UOI136" s="311"/>
      <c r="UOJ136" s="311"/>
      <c r="UOK136" s="311"/>
      <c r="UOL136" s="311"/>
      <c r="UOM136" s="311"/>
      <c r="UON136" s="311"/>
      <c r="UOO136" s="311"/>
      <c r="UOP136" s="311"/>
      <c r="UOQ136" s="311"/>
      <c r="UOR136" s="311"/>
      <c r="UOS136" s="311"/>
      <c r="UOT136" s="311"/>
      <c r="UOU136" s="311"/>
      <c r="UOV136" s="311"/>
      <c r="UOW136" s="311"/>
      <c r="UOX136" s="311"/>
      <c r="UOY136" s="311"/>
      <c r="UOZ136" s="311"/>
      <c r="UPA136" s="311"/>
      <c r="UPB136" s="311"/>
      <c r="UPC136" s="311"/>
      <c r="UPD136" s="311"/>
      <c r="UPE136" s="311"/>
      <c r="UPF136" s="311"/>
      <c r="UPG136" s="311"/>
      <c r="UPH136" s="311"/>
      <c r="UPI136" s="311"/>
      <c r="UPJ136" s="311"/>
      <c r="UPK136" s="311"/>
      <c r="UPL136" s="311"/>
      <c r="UPM136" s="311"/>
      <c r="UPN136" s="311"/>
      <c r="UPO136" s="311"/>
      <c r="UPP136" s="311"/>
      <c r="UPQ136" s="311"/>
      <c r="UPR136" s="311"/>
      <c r="UPS136" s="311"/>
      <c r="UPT136" s="311"/>
      <c r="UPU136" s="311"/>
      <c r="UPV136" s="311"/>
      <c r="UPW136" s="311"/>
      <c r="UPX136" s="311"/>
      <c r="UPY136" s="311"/>
      <c r="UPZ136" s="311"/>
      <c r="UQA136" s="311"/>
      <c r="UQB136" s="311"/>
      <c r="UQC136" s="311"/>
      <c r="UQD136" s="311"/>
      <c r="UQE136" s="311"/>
      <c r="UQF136" s="311"/>
      <c r="UQG136" s="311"/>
      <c r="UQH136" s="311"/>
      <c r="UQI136" s="311"/>
      <c r="UQJ136" s="311"/>
      <c r="UQK136" s="311"/>
      <c r="UQL136" s="311"/>
      <c r="UQM136" s="311"/>
      <c r="UQN136" s="311"/>
      <c r="UQO136" s="311"/>
      <c r="UQP136" s="311"/>
      <c r="UQQ136" s="311"/>
      <c r="UQR136" s="311"/>
      <c r="UQS136" s="311"/>
      <c r="UQT136" s="311"/>
      <c r="UQU136" s="311"/>
      <c r="UQV136" s="311"/>
      <c r="UQW136" s="311"/>
      <c r="UQX136" s="311"/>
      <c r="UQY136" s="311"/>
      <c r="UQZ136" s="311"/>
      <c r="URA136" s="311"/>
      <c r="URB136" s="311"/>
      <c r="URC136" s="311"/>
      <c r="URD136" s="311"/>
      <c r="URE136" s="311"/>
      <c r="URF136" s="311"/>
      <c r="URG136" s="311"/>
      <c r="URH136" s="311"/>
      <c r="URI136" s="311"/>
      <c r="URJ136" s="311"/>
      <c r="URK136" s="311"/>
      <c r="URL136" s="311"/>
      <c r="URM136" s="311"/>
      <c r="URN136" s="311"/>
      <c r="URO136" s="311"/>
      <c r="URP136" s="311"/>
      <c r="URQ136" s="311"/>
      <c r="URR136" s="311"/>
      <c r="URS136" s="311"/>
      <c r="URT136" s="311"/>
      <c r="URU136" s="311"/>
      <c r="URV136" s="311"/>
      <c r="URW136" s="311"/>
      <c r="URX136" s="311"/>
      <c r="URY136" s="311"/>
      <c r="URZ136" s="311"/>
      <c r="USA136" s="311"/>
      <c r="USB136" s="311"/>
      <c r="USC136" s="311"/>
      <c r="USD136" s="311"/>
      <c r="USE136" s="311"/>
      <c r="USF136" s="311"/>
      <c r="USG136" s="311"/>
      <c r="USH136" s="311"/>
      <c r="USI136" s="311"/>
      <c r="USJ136" s="311"/>
      <c r="USK136" s="311"/>
      <c r="USL136" s="311"/>
      <c r="USM136" s="311"/>
      <c r="USN136" s="311"/>
      <c r="USO136" s="311"/>
      <c r="USP136" s="311"/>
      <c r="USQ136" s="311"/>
      <c r="USR136" s="311"/>
      <c r="USS136" s="311"/>
      <c r="UST136" s="311"/>
      <c r="USU136" s="311"/>
      <c r="USV136" s="311"/>
      <c r="USW136" s="311"/>
      <c r="USX136" s="311"/>
      <c r="USY136" s="311"/>
      <c r="USZ136" s="311"/>
      <c r="UTA136" s="311"/>
      <c r="UTB136" s="311"/>
      <c r="UTC136" s="311"/>
      <c r="UTD136" s="311"/>
      <c r="UTE136" s="311"/>
      <c r="UTF136" s="311"/>
      <c r="UTG136" s="311"/>
      <c r="UTH136" s="311"/>
      <c r="UTI136" s="311"/>
      <c r="UTJ136" s="311"/>
      <c r="UTK136" s="311"/>
      <c r="UTL136" s="311"/>
      <c r="UTM136" s="311"/>
      <c r="UTN136" s="311"/>
      <c r="UTO136" s="311"/>
      <c r="UTP136" s="311"/>
      <c r="UTQ136" s="311"/>
      <c r="UTR136" s="311"/>
      <c r="UTS136" s="311"/>
      <c r="UTT136" s="311"/>
      <c r="UTU136" s="311"/>
      <c r="UTV136" s="311"/>
      <c r="UTW136" s="311"/>
      <c r="UTX136" s="311"/>
      <c r="UTY136" s="311"/>
      <c r="UTZ136" s="311"/>
      <c r="UUA136" s="311"/>
      <c r="UUB136" s="311"/>
      <c r="UUC136" s="311"/>
      <c r="UUD136" s="311"/>
      <c r="UUE136" s="311"/>
      <c r="UUF136" s="311"/>
      <c r="UUG136" s="311"/>
      <c r="UUH136" s="311"/>
      <c r="UUI136" s="311"/>
      <c r="UUJ136" s="311"/>
      <c r="UUK136" s="311"/>
      <c r="UUL136" s="311"/>
      <c r="UUM136" s="311"/>
      <c r="UUN136" s="311"/>
      <c r="UUO136" s="311"/>
      <c r="UUP136" s="311"/>
      <c r="UUQ136" s="311"/>
      <c r="UUR136" s="311"/>
      <c r="UUS136" s="311"/>
      <c r="UUT136" s="311"/>
      <c r="UUU136" s="311"/>
      <c r="UUV136" s="311"/>
      <c r="UUW136" s="311"/>
      <c r="UUX136" s="311"/>
      <c r="UUY136" s="311"/>
      <c r="UUZ136" s="311"/>
      <c r="UVA136" s="311"/>
      <c r="UVB136" s="311"/>
      <c r="UVC136" s="311"/>
      <c r="UVD136" s="311"/>
      <c r="UVE136" s="311"/>
      <c r="UVF136" s="311"/>
      <c r="UVG136" s="311"/>
      <c r="UVH136" s="311"/>
      <c r="UVI136" s="311"/>
      <c r="UVJ136" s="311"/>
      <c r="UVK136" s="311"/>
      <c r="UVL136" s="311"/>
      <c r="UVM136" s="311"/>
      <c r="UVN136" s="311"/>
      <c r="UVO136" s="311"/>
      <c r="UVP136" s="311"/>
      <c r="UVQ136" s="311"/>
      <c r="UVR136" s="311"/>
      <c r="UVS136" s="311"/>
      <c r="UVT136" s="311"/>
      <c r="UVU136" s="311"/>
      <c r="UVV136" s="311"/>
      <c r="UVW136" s="311"/>
      <c r="UVX136" s="311"/>
      <c r="UVY136" s="311"/>
      <c r="UVZ136" s="311"/>
      <c r="UWA136" s="311"/>
      <c r="UWB136" s="311"/>
      <c r="UWC136" s="311"/>
      <c r="UWD136" s="311"/>
      <c r="UWE136" s="311"/>
      <c r="UWF136" s="311"/>
      <c r="UWG136" s="311"/>
      <c r="UWH136" s="311"/>
      <c r="UWI136" s="311"/>
      <c r="UWJ136" s="311"/>
      <c r="UWK136" s="311"/>
      <c r="UWL136" s="311"/>
      <c r="UWM136" s="311"/>
      <c r="UWN136" s="311"/>
      <c r="UWO136" s="311"/>
      <c r="UWP136" s="311"/>
      <c r="UWQ136" s="311"/>
      <c r="UWR136" s="311"/>
      <c r="UWS136" s="311"/>
      <c r="UWT136" s="311"/>
      <c r="UWU136" s="311"/>
      <c r="UWV136" s="311"/>
      <c r="UWW136" s="311"/>
      <c r="UWX136" s="311"/>
      <c r="UWY136" s="311"/>
      <c r="UWZ136" s="311"/>
      <c r="UXA136" s="311"/>
      <c r="UXB136" s="311"/>
      <c r="UXC136" s="311"/>
      <c r="UXD136" s="311"/>
      <c r="UXE136" s="311"/>
      <c r="UXF136" s="311"/>
      <c r="UXG136" s="311"/>
      <c r="UXH136" s="311"/>
      <c r="UXI136" s="311"/>
      <c r="UXJ136" s="311"/>
      <c r="UXK136" s="311"/>
      <c r="UXL136" s="311"/>
      <c r="UXM136" s="311"/>
      <c r="UXN136" s="311"/>
      <c r="UXO136" s="311"/>
      <c r="UXP136" s="311"/>
      <c r="UXQ136" s="311"/>
      <c r="UXR136" s="311"/>
      <c r="UXS136" s="311"/>
      <c r="UXT136" s="311"/>
      <c r="UXU136" s="311"/>
      <c r="UXV136" s="311"/>
      <c r="UXW136" s="311"/>
      <c r="UXX136" s="311"/>
      <c r="UXY136" s="311"/>
      <c r="UXZ136" s="311"/>
      <c r="UYA136" s="311"/>
      <c r="UYB136" s="311"/>
      <c r="UYC136" s="311"/>
      <c r="UYD136" s="311"/>
      <c r="UYE136" s="311"/>
      <c r="UYF136" s="311"/>
      <c r="UYG136" s="311"/>
      <c r="UYH136" s="311"/>
      <c r="UYI136" s="311"/>
      <c r="UYJ136" s="311"/>
      <c r="UYK136" s="311"/>
      <c r="UYL136" s="311"/>
      <c r="UYM136" s="311"/>
      <c r="UYN136" s="311"/>
      <c r="UYO136" s="311"/>
      <c r="UYP136" s="311"/>
      <c r="UYQ136" s="311"/>
      <c r="UYR136" s="311"/>
      <c r="UYS136" s="311"/>
      <c r="UYT136" s="311"/>
      <c r="UYU136" s="311"/>
      <c r="UYV136" s="311"/>
      <c r="UYW136" s="311"/>
      <c r="UYX136" s="311"/>
      <c r="UYY136" s="311"/>
      <c r="UYZ136" s="311"/>
      <c r="UZA136" s="311"/>
      <c r="UZB136" s="311"/>
      <c r="UZC136" s="311"/>
      <c r="UZD136" s="311"/>
      <c r="UZE136" s="311"/>
      <c r="UZF136" s="311"/>
      <c r="UZG136" s="311"/>
      <c r="UZH136" s="311"/>
      <c r="UZI136" s="311"/>
      <c r="UZJ136" s="311"/>
      <c r="UZK136" s="311"/>
      <c r="UZL136" s="311"/>
      <c r="UZM136" s="311"/>
      <c r="UZN136" s="311"/>
      <c r="UZO136" s="311"/>
      <c r="UZP136" s="311"/>
      <c r="UZQ136" s="311"/>
      <c r="UZR136" s="311"/>
      <c r="UZS136" s="311"/>
      <c r="UZT136" s="311"/>
      <c r="UZU136" s="311"/>
      <c r="UZV136" s="311"/>
      <c r="UZW136" s="311"/>
      <c r="UZX136" s="311"/>
      <c r="UZY136" s="311"/>
      <c r="UZZ136" s="311"/>
      <c r="VAA136" s="311"/>
      <c r="VAB136" s="311"/>
      <c r="VAC136" s="311"/>
      <c r="VAD136" s="311"/>
      <c r="VAE136" s="311"/>
      <c r="VAF136" s="311"/>
      <c r="VAG136" s="311"/>
      <c r="VAH136" s="311"/>
      <c r="VAI136" s="311"/>
      <c r="VAJ136" s="311"/>
      <c r="VAK136" s="311"/>
      <c r="VAL136" s="311"/>
      <c r="VAM136" s="311"/>
      <c r="VAN136" s="311"/>
      <c r="VAO136" s="311"/>
      <c r="VAP136" s="311"/>
      <c r="VAQ136" s="311"/>
      <c r="VAR136" s="311"/>
      <c r="VAS136" s="311"/>
      <c r="VAT136" s="311"/>
      <c r="VAU136" s="311"/>
      <c r="VAV136" s="311"/>
      <c r="VAW136" s="311"/>
      <c r="VAX136" s="311"/>
      <c r="VAY136" s="311"/>
      <c r="VAZ136" s="311"/>
      <c r="VBA136" s="311"/>
      <c r="VBB136" s="311"/>
      <c r="VBC136" s="311"/>
      <c r="VBD136" s="311"/>
      <c r="VBE136" s="311"/>
      <c r="VBF136" s="311"/>
      <c r="VBG136" s="311"/>
      <c r="VBH136" s="311"/>
      <c r="VBI136" s="311"/>
      <c r="VBJ136" s="311"/>
      <c r="VBK136" s="311"/>
      <c r="VBL136" s="311"/>
      <c r="VBM136" s="311"/>
      <c r="VBN136" s="311"/>
      <c r="VBO136" s="311"/>
      <c r="VBP136" s="311"/>
      <c r="VBQ136" s="311"/>
      <c r="VBR136" s="311"/>
      <c r="VBS136" s="311"/>
      <c r="VBT136" s="311"/>
      <c r="VBU136" s="311"/>
      <c r="VBV136" s="311"/>
      <c r="VBW136" s="311"/>
      <c r="VBX136" s="311"/>
      <c r="VBY136" s="311"/>
      <c r="VBZ136" s="311"/>
      <c r="VCA136" s="311"/>
      <c r="VCB136" s="311"/>
      <c r="VCC136" s="311"/>
      <c r="VCD136" s="311"/>
      <c r="VCE136" s="311"/>
      <c r="VCF136" s="311"/>
      <c r="VCG136" s="311"/>
      <c r="VCH136" s="311"/>
      <c r="VCI136" s="311"/>
      <c r="VCJ136" s="311"/>
      <c r="VCK136" s="311"/>
      <c r="VCL136" s="311"/>
      <c r="VCM136" s="311"/>
      <c r="VCN136" s="311"/>
      <c r="VCO136" s="311"/>
      <c r="VCP136" s="311"/>
      <c r="VCQ136" s="311"/>
      <c r="VCR136" s="311"/>
      <c r="VCS136" s="311"/>
      <c r="VCT136" s="311"/>
      <c r="VCU136" s="311"/>
      <c r="VCV136" s="311"/>
      <c r="VCW136" s="311"/>
      <c r="VCX136" s="311"/>
      <c r="VCY136" s="311"/>
      <c r="VCZ136" s="311"/>
      <c r="VDA136" s="311"/>
      <c r="VDB136" s="311"/>
      <c r="VDC136" s="311"/>
      <c r="VDD136" s="311"/>
      <c r="VDE136" s="311"/>
      <c r="VDF136" s="311"/>
      <c r="VDG136" s="311"/>
      <c r="VDH136" s="311"/>
      <c r="VDI136" s="311"/>
      <c r="VDJ136" s="311"/>
      <c r="VDK136" s="311"/>
      <c r="VDL136" s="311"/>
      <c r="VDM136" s="311"/>
      <c r="VDN136" s="311"/>
      <c r="VDO136" s="311"/>
      <c r="VDP136" s="311"/>
      <c r="VDQ136" s="311"/>
      <c r="VDR136" s="311"/>
      <c r="VDS136" s="311"/>
      <c r="VDT136" s="311"/>
      <c r="VDU136" s="311"/>
      <c r="VDV136" s="311"/>
      <c r="VDW136" s="311"/>
      <c r="VDX136" s="311"/>
      <c r="VDY136" s="311"/>
      <c r="VDZ136" s="311"/>
      <c r="VEA136" s="311"/>
      <c r="VEB136" s="311"/>
      <c r="VEC136" s="311"/>
      <c r="VED136" s="311"/>
      <c r="VEE136" s="311"/>
      <c r="VEF136" s="311"/>
      <c r="VEG136" s="311"/>
      <c r="VEH136" s="311"/>
      <c r="VEI136" s="311"/>
      <c r="VEJ136" s="311"/>
      <c r="VEK136" s="311"/>
      <c r="VEL136" s="311"/>
      <c r="VEM136" s="311"/>
      <c r="VEN136" s="311"/>
      <c r="VEO136" s="311"/>
      <c r="VEP136" s="311"/>
      <c r="VEQ136" s="311"/>
      <c r="VER136" s="311"/>
      <c r="VES136" s="311"/>
      <c r="VET136" s="311"/>
      <c r="VEU136" s="311"/>
      <c r="VEV136" s="311"/>
      <c r="VEW136" s="311"/>
      <c r="VEX136" s="311"/>
      <c r="VEY136" s="311"/>
      <c r="VEZ136" s="311"/>
      <c r="VFA136" s="311"/>
      <c r="VFB136" s="311"/>
      <c r="VFC136" s="311"/>
      <c r="VFD136" s="311"/>
      <c r="VFE136" s="311"/>
      <c r="VFF136" s="311"/>
      <c r="VFG136" s="311"/>
      <c r="VFH136" s="311"/>
      <c r="VFI136" s="311"/>
      <c r="VFJ136" s="311"/>
      <c r="VFK136" s="311"/>
      <c r="VFL136" s="311"/>
      <c r="VFM136" s="311"/>
      <c r="VFN136" s="311"/>
      <c r="VFO136" s="311"/>
      <c r="VFP136" s="311"/>
      <c r="VFQ136" s="311"/>
      <c r="VFR136" s="311"/>
      <c r="VFS136" s="311"/>
      <c r="VFT136" s="311"/>
      <c r="VFU136" s="311"/>
      <c r="VFV136" s="311"/>
      <c r="VFW136" s="311"/>
      <c r="VFX136" s="311"/>
      <c r="VFY136" s="311"/>
      <c r="VFZ136" s="311"/>
      <c r="VGA136" s="311"/>
      <c r="VGB136" s="311"/>
      <c r="VGC136" s="311"/>
      <c r="VGD136" s="311"/>
      <c r="VGE136" s="311"/>
      <c r="VGF136" s="311"/>
      <c r="VGG136" s="311"/>
      <c r="VGH136" s="311"/>
      <c r="VGI136" s="311"/>
      <c r="VGJ136" s="311"/>
      <c r="VGK136" s="311"/>
      <c r="VGL136" s="311"/>
      <c r="VGM136" s="311"/>
      <c r="VGN136" s="311"/>
      <c r="VGO136" s="311"/>
      <c r="VGP136" s="311"/>
      <c r="VGQ136" s="311"/>
      <c r="VGR136" s="311"/>
      <c r="VGS136" s="311"/>
      <c r="VGT136" s="311"/>
      <c r="VGU136" s="311"/>
      <c r="VGV136" s="311"/>
      <c r="VGW136" s="311"/>
      <c r="VGX136" s="311"/>
      <c r="VGY136" s="311"/>
      <c r="VGZ136" s="311"/>
      <c r="VHA136" s="311"/>
      <c r="VHB136" s="311"/>
      <c r="VHC136" s="311"/>
      <c r="VHD136" s="311"/>
      <c r="VHE136" s="311"/>
      <c r="VHF136" s="311"/>
      <c r="VHG136" s="311"/>
      <c r="VHH136" s="311"/>
      <c r="VHI136" s="311"/>
      <c r="VHJ136" s="311"/>
      <c r="VHK136" s="311"/>
      <c r="VHL136" s="311"/>
      <c r="VHM136" s="311"/>
      <c r="VHN136" s="311"/>
      <c r="VHO136" s="311"/>
      <c r="VHP136" s="311"/>
      <c r="VHQ136" s="311"/>
      <c r="VHR136" s="311"/>
      <c r="VHS136" s="311"/>
      <c r="VHT136" s="311"/>
      <c r="VHU136" s="311"/>
      <c r="VHV136" s="311"/>
      <c r="VHW136" s="311"/>
      <c r="VHX136" s="311"/>
      <c r="VHY136" s="311"/>
      <c r="VHZ136" s="311"/>
      <c r="VIA136" s="311"/>
      <c r="VIB136" s="311"/>
      <c r="VIC136" s="311"/>
      <c r="VID136" s="311"/>
      <c r="VIE136" s="311"/>
      <c r="VIF136" s="311"/>
      <c r="VIG136" s="311"/>
      <c r="VIH136" s="311"/>
      <c r="VII136" s="311"/>
      <c r="VIJ136" s="311"/>
      <c r="VIK136" s="311"/>
      <c r="VIL136" s="311"/>
      <c r="VIM136" s="311"/>
      <c r="VIN136" s="311"/>
      <c r="VIO136" s="311"/>
      <c r="VIP136" s="311"/>
      <c r="VIQ136" s="311"/>
      <c r="VIR136" s="311"/>
      <c r="VIS136" s="311"/>
      <c r="VIT136" s="311"/>
      <c r="VIU136" s="311"/>
      <c r="VIV136" s="311"/>
      <c r="VIW136" s="311"/>
      <c r="VIX136" s="311"/>
      <c r="VIY136" s="311"/>
      <c r="VIZ136" s="311"/>
      <c r="VJA136" s="311"/>
      <c r="VJB136" s="311"/>
      <c r="VJC136" s="311"/>
      <c r="VJD136" s="311"/>
      <c r="VJE136" s="311"/>
      <c r="VJF136" s="311"/>
      <c r="VJG136" s="311"/>
      <c r="VJH136" s="311"/>
      <c r="VJI136" s="311"/>
      <c r="VJJ136" s="311"/>
      <c r="VJK136" s="311"/>
      <c r="VJL136" s="311"/>
      <c r="VJM136" s="311"/>
      <c r="VJN136" s="311"/>
      <c r="VJO136" s="311"/>
      <c r="VJP136" s="311"/>
      <c r="VJQ136" s="311"/>
      <c r="VJR136" s="311"/>
      <c r="VJS136" s="311"/>
      <c r="VJT136" s="311"/>
      <c r="VJU136" s="311"/>
      <c r="VJV136" s="311"/>
      <c r="VJW136" s="311"/>
      <c r="VJX136" s="311"/>
      <c r="VJY136" s="311"/>
      <c r="VJZ136" s="311"/>
      <c r="VKA136" s="311"/>
      <c r="VKB136" s="311"/>
      <c r="VKC136" s="311"/>
      <c r="VKD136" s="311"/>
      <c r="VKE136" s="311"/>
      <c r="VKF136" s="311"/>
      <c r="VKG136" s="311"/>
      <c r="VKH136" s="311"/>
      <c r="VKI136" s="311"/>
      <c r="VKJ136" s="311"/>
      <c r="VKK136" s="311"/>
      <c r="VKL136" s="311"/>
      <c r="VKM136" s="311"/>
      <c r="VKN136" s="311"/>
      <c r="VKO136" s="311"/>
      <c r="VKP136" s="311"/>
      <c r="VKQ136" s="311"/>
      <c r="VKR136" s="311"/>
      <c r="VKS136" s="311"/>
      <c r="VKT136" s="311"/>
      <c r="VKU136" s="311"/>
      <c r="VKV136" s="311"/>
      <c r="VKW136" s="311"/>
      <c r="VKX136" s="311"/>
      <c r="VKY136" s="311"/>
      <c r="VKZ136" s="311"/>
      <c r="VLA136" s="311"/>
      <c r="VLB136" s="311"/>
      <c r="VLC136" s="311"/>
      <c r="VLD136" s="311"/>
      <c r="VLE136" s="311"/>
      <c r="VLF136" s="311"/>
      <c r="VLG136" s="311"/>
      <c r="VLH136" s="311"/>
      <c r="VLI136" s="311"/>
      <c r="VLJ136" s="311"/>
      <c r="VLK136" s="311"/>
      <c r="VLL136" s="311"/>
      <c r="VLM136" s="311"/>
      <c r="VLN136" s="311"/>
      <c r="VLO136" s="311"/>
      <c r="VLP136" s="311"/>
      <c r="VLQ136" s="311"/>
      <c r="VLR136" s="311"/>
      <c r="VLS136" s="311"/>
      <c r="VLT136" s="311"/>
      <c r="VLU136" s="311"/>
      <c r="VLV136" s="311"/>
      <c r="VLW136" s="311"/>
      <c r="VLX136" s="311"/>
      <c r="VLY136" s="311"/>
      <c r="VLZ136" s="311"/>
      <c r="VMA136" s="311"/>
      <c r="VMB136" s="311"/>
      <c r="VMC136" s="311"/>
      <c r="VMD136" s="311"/>
      <c r="VME136" s="311"/>
      <c r="VMF136" s="311"/>
      <c r="VMG136" s="311"/>
      <c r="VMH136" s="311"/>
      <c r="VMI136" s="311"/>
      <c r="VMJ136" s="311"/>
      <c r="VMK136" s="311"/>
      <c r="VML136" s="311"/>
      <c r="VMM136" s="311"/>
      <c r="VMN136" s="311"/>
      <c r="VMO136" s="311"/>
      <c r="VMP136" s="311"/>
      <c r="VMQ136" s="311"/>
      <c r="VMR136" s="311"/>
      <c r="VMS136" s="311"/>
      <c r="VMT136" s="311"/>
      <c r="VMU136" s="311"/>
      <c r="VMV136" s="311"/>
      <c r="VMW136" s="311"/>
      <c r="VMX136" s="311"/>
      <c r="VMY136" s="311"/>
      <c r="VMZ136" s="311"/>
      <c r="VNA136" s="311"/>
      <c r="VNB136" s="311"/>
      <c r="VNC136" s="311"/>
      <c r="VND136" s="311"/>
      <c r="VNE136" s="311"/>
      <c r="VNF136" s="311"/>
      <c r="VNG136" s="311"/>
      <c r="VNH136" s="311"/>
      <c r="VNI136" s="311"/>
      <c r="VNJ136" s="311"/>
      <c r="VNK136" s="311"/>
      <c r="VNL136" s="311"/>
      <c r="VNM136" s="311"/>
      <c r="VNN136" s="311"/>
      <c r="VNO136" s="311"/>
      <c r="VNP136" s="311"/>
      <c r="VNQ136" s="311"/>
      <c r="VNR136" s="311"/>
      <c r="VNS136" s="311"/>
      <c r="VNT136" s="311"/>
      <c r="VNU136" s="311"/>
      <c r="VNV136" s="311"/>
      <c r="VNW136" s="311"/>
      <c r="VNX136" s="311"/>
      <c r="VNY136" s="311"/>
      <c r="VNZ136" s="311"/>
      <c r="VOA136" s="311"/>
      <c r="VOB136" s="311"/>
      <c r="VOC136" s="311"/>
      <c r="VOD136" s="311"/>
      <c r="VOE136" s="311"/>
      <c r="VOF136" s="311"/>
      <c r="VOG136" s="311"/>
      <c r="VOH136" s="311"/>
      <c r="VOI136" s="311"/>
      <c r="VOJ136" s="311"/>
      <c r="VOK136" s="311"/>
      <c r="VOL136" s="311"/>
      <c r="VOM136" s="311"/>
      <c r="VON136" s="311"/>
      <c r="VOO136" s="311"/>
      <c r="VOP136" s="311"/>
      <c r="VOQ136" s="311"/>
      <c r="VOR136" s="311"/>
      <c r="VOS136" s="311"/>
      <c r="VOT136" s="311"/>
      <c r="VOU136" s="311"/>
      <c r="VOV136" s="311"/>
      <c r="VOW136" s="311"/>
      <c r="VOX136" s="311"/>
      <c r="VOY136" s="311"/>
      <c r="VOZ136" s="311"/>
      <c r="VPA136" s="311"/>
      <c r="VPB136" s="311"/>
      <c r="VPC136" s="311"/>
      <c r="VPD136" s="311"/>
      <c r="VPE136" s="311"/>
      <c r="VPF136" s="311"/>
      <c r="VPG136" s="311"/>
      <c r="VPH136" s="311"/>
      <c r="VPI136" s="311"/>
      <c r="VPJ136" s="311"/>
      <c r="VPK136" s="311"/>
      <c r="VPL136" s="311"/>
      <c r="VPM136" s="311"/>
      <c r="VPN136" s="311"/>
      <c r="VPO136" s="311"/>
      <c r="VPP136" s="311"/>
      <c r="VPQ136" s="311"/>
      <c r="VPR136" s="311"/>
      <c r="VPS136" s="311"/>
      <c r="VPT136" s="311"/>
      <c r="VPU136" s="311"/>
      <c r="VPV136" s="311"/>
      <c r="VPW136" s="311"/>
      <c r="VPX136" s="311"/>
      <c r="VPY136" s="311"/>
      <c r="VPZ136" s="311"/>
      <c r="VQA136" s="311"/>
      <c r="VQB136" s="311"/>
      <c r="VQC136" s="311"/>
      <c r="VQD136" s="311"/>
      <c r="VQE136" s="311"/>
      <c r="VQF136" s="311"/>
      <c r="VQG136" s="311"/>
      <c r="VQH136" s="311"/>
      <c r="VQI136" s="311"/>
      <c r="VQJ136" s="311"/>
      <c r="VQK136" s="311"/>
      <c r="VQL136" s="311"/>
      <c r="VQM136" s="311"/>
      <c r="VQN136" s="311"/>
      <c r="VQO136" s="311"/>
      <c r="VQP136" s="311"/>
      <c r="VQQ136" s="311"/>
      <c r="VQR136" s="311"/>
      <c r="VQS136" s="311"/>
      <c r="VQT136" s="311"/>
      <c r="VQU136" s="311"/>
      <c r="VQV136" s="311"/>
      <c r="VQW136" s="311"/>
      <c r="VQX136" s="311"/>
      <c r="VQY136" s="311"/>
      <c r="VQZ136" s="311"/>
      <c r="VRA136" s="311"/>
      <c r="VRB136" s="311"/>
      <c r="VRC136" s="311"/>
      <c r="VRD136" s="311"/>
      <c r="VRE136" s="311"/>
      <c r="VRF136" s="311"/>
      <c r="VRG136" s="311"/>
      <c r="VRH136" s="311"/>
      <c r="VRI136" s="311"/>
      <c r="VRJ136" s="311"/>
      <c r="VRK136" s="311"/>
      <c r="VRL136" s="311"/>
      <c r="VRM136" s="311"/>
      <c r="VRN136" s="311"/>
      <c r="VRO136" s="311"/>
      <c r="VRP136" s="311"/>
      <c r="VRQ136" s="311"/>
      <c r="VRR136" s="311"/>
      <c r="VRS136" s="311"/>
      <c r="VRT136" s="311"/>
      <c r="VRU136" s="311"/>
      <c r="VRV136" s="311"/>
      <c r="VRW136" s="311"/>
      <c r="VRX136" s="311"/>
      <c r="VRY136" s="311"/>
      <c r="VRZ136" s="311"/>
      <c r="VSA136" s="311"/>
      <c r="VSB136" s="311"/>
      <c r="VSC136" s="311"/>
      <c r="VSD136" s="311"/>
      <c r="VSE136" s="311"/>
      <c r="VSF136" s="311"/>
      <c r="VSG136" s="311"/>
      <c r="VSH136" s="311"/>
      <c r="VSI136" s="311"/>
      <c r="VSJ136" s="311"/>
      <c r="VSK136" s="311"/>
      <c r="VSL136" s="311"/>
      <c r="VSM136" s="311"/>
      <c r="VSN136" s="311"/>
      <c r="VSO136" s="311"/>
      <c r="VSP136" s="311"/>
      <c r="VSQ136" s="311"/>
      <c r="VSR136" s="311"/>
      <c r="VSS136" s="311"/>
      <c r="VST136" s="311"/>
      <c r="VSU136" s="311"/>
      <c r="VSV136" s="311"/>
      <c r="VSW136" s="311"/>
      <c r="VSX136" s="311"/>
      <c r="VSY136" s="311"/>
      <c r="VSZ136" s="311"/>
      <c r="VTA136" s="311"/>
      <c r="VTB136" s="311"/>
      <c r="VTC136" s="311"/>
      <c r="VTD136" s="311"/>
      <c r="VTE136" s="311"/>
      <c r="VTF136" s="311"/>
      <c r="VTG136" s="311"/>
      <c r="VTH136" s="311"/>
      <c r="VTI136" s="311"/>
      <c r="VTJ136" s="311"/>
      <c r="VTK136" s="311"/>
      <c r="VTL136" s="311"/>
      <c r="VTM136" s="311"/>
      <c r="VTN136" s="311"/>
      <c r="VTO136" s="311"/>
      <c r="VTP136" s="311"/>
      <c r="VTQ136" s="311"/>
      <c r="VTR136" s="311"/>
      <c r="VTS136" s="311"/>
      <c r="VTT136" s="311"/>
      <c r="VTU136" s="311"/>
      <c r="VTV136" s="311"/>
      <c r="VTW136" s="311"/>
      <c r="VTX136" s="311"/>
      <c r="VTY136" s="311"/>
      <c r="VTZ136" s="311"/>
      <c r="VUA136" s="311"/>
      <c r="VUB136" s="311"/>
      <c r="VUC136" s="311"/>
      <c r="VUD136" s="311"/>
      <c r="VUE136" s="311"/>
      <c r="VUF136" s="311"/>
      <c r="VUG136" s="311"/>
      <c r="VUH136" s="311"/>
      <c r="VUI136" s="311"/>
      <c r="VUJ136" s="311"/>
      <c r="VUK136" s="311"/>
      <c r="VUL136" s="311"/>
      <c r="VUM136" s="311"/>
      <c r="VUN136" s="311"/>
      <c r="VUO136" s="311"/>
      <c r="VUP136" s="311"/>
      <c r="VUQ136" s="311"/>
      <c r="VUR136" s="311"/>
      <c r="VUS136" s="311"/>
      <c r="VUT136" s="311"/>
      <c r="VUU136" s="311"/>
      <c r="VUV136" s="311"/>
      <c r="VUW136" s="311"/>
      <c r="VUX136" s="311"/>
      <c r="VUY136" s="311"/>
      <c r="VUZ136" s="311"/>
      <c r="VVA136" s="311"/>
      <c r="VVB136" s="311"/>
      <c r="VVC136" s="311"/>
      <c r="VVD136" s="311"/>
      <c r="VVE136" s="311"/>
      <c r="VVF136" s="311"/>
      <c r="VVG136" s="311"/>
      <c r="VVH136" s="311"/>
      <c r="VVI136" s="311"/>
      <c r="VVJ136" s="311"/>
      <c r="VVK136" s="311"/>
      <c r="VVL136" s="311"/>
      <c r="VVM136" s="311"/>
      <c r="VVN136" s="311"/>
      <c r="VVO136" s="311"/>
      <c r="VVP136" s="311"/>
      <c r="VVQ136" s="311"/>
      <c r="VVR136" s="311"/>
      <c r="VVS136" s="311"/>
      <c r="VVT136" s="311"/>
      <c r="VVU136" s="311"/>
      <c r="VVV136" s="311"/>
      <c r="VVW136" s="311"/>
      <c r="VVX136" s="311"/>
      <c r="VVY136" s="311"/>
      <c r="VVZ136" s="311"/>
      <c r="VWA136" s="311"/>
      <c r="VWB136" s="311"/>
      <c r="VWC136" s="311"/>
      <c r="VWD136" s="311"/>
      <c r="VWE136" s="311"/>
      <c r="VWF136" s="311"/>
      <c r="VWG136" s="311"/>
      <c r="VWH136" s="311"/>
      <c r="VWI136" s="311"/>
      <c r="VWJ136" s="311"/>
      <c r="VWK136" s="311"/>
      <c r="VWL136" s="311"/>
      <c r="VWM136" s="311"/>
      <c r="VWN136" s="311"/>
      <c r="VWO136" s="311"/>
      <c r="VWP136" s="311"/>
      <c r="VWQ136" s="311"/>
      <c r="VWR136" s="311"/>
      <c r="VWS136" s="311"/>
      <c r="VWT136" s="311"/>
      <c r="VWU136" s="311"/>
      <c r="VWV136" s="311"/>
      <c r="VWW136" s="311"/>
      <c r="VWX136" s="311"/>
      <c r="VWY136" s="311"/>
      <c r="VWZ136" s="311"/>
      <c r="VXA136" s="311"/>
      <c r="VXB136" s="311"/>
      <c r="VXC136" s="311"/>
      <c r="VXD136" s="311"/>
      <c r="VXE136" s="311"/>
      <c r="VXF136" s="311"/>
      <c r="VXG136" s="311"/>
      <c r="VXH136" s="311"/>
      <c r="VXI136" s="311"/>
      <c r="VXJ136" s="311"/>
      <c r="VXK136" s="311"/>
      <c r="VXL136" s="311"/>
      <c r="VXM136" s="311"/>
      <c r="VXN136" s="311"/>
      <c r="VXO136" s="311"/>
      <c r="VXP136" s="311"/>
      <c r="VXQ136" s="311"/>
      <c r="VXR136" s="311"/>
      <c r="VXS136" s="311"/>
      <c r="VXT136" s="311"/>
      <c r="VXU136" s="311"/>
      <c r="VXV136" s="311"/>
      <c r="VXW136" s="311"/>
      <c r="VXX136" s="311"/>
      <c r="VXY136" s="311"/>
      <c r="VXZ136" s="311"/>
      <c r="VYA136" s="311"/>
      <c r="VYB136" s="311"/>
      <c r="VYC136" s="311"/>
      <c r="VYD136" s="311"/>
      <c r="VYE136" s="311"/>
      <c r="VYF136" s="311"/>
      <c r="VYG136" s="311"/>
      <c r="VYH136" s="311"/>
      <c r="VYI136" s="311"/>
      <c r="VYJ136" s="311"/>
      <c r="VYK136" s="311"/>
      <c r="VYL136" s="311"/>
      <c r="VYM136" s="311"/>
      <c r="VYN136" s="311"/>
      <c r="VYO136" s="311"/>
      <c r="VYP136" s="311"/>
      <c r="VYQ136" s="311"/>
      <c r="VYR136" s="311"/>
      <c r="VYS136" s="311"/>
      <c r="VYT136" s="311"/>
      <c r="VYU136" s="311"/>
      <c r="VYV136" s="311"/>
      <c r="VYW136" s="311"/>
      <c r="VYX136" s="311"/>
      <c r="VYY136" s="311"/>
      <c r="VYZ136" s="311"/>
      <c r="VZA136" s="311"/>
      <c r="VZB136" s="311"/>
      <c r="VZC136" s="311"/>
      <c r="VZD136" s="311"/>
      <c r="VZE136" s="311"/>
      <c r="VZF136" s="311"/>
      <c r="VZG136" s="311"/>
      <c r="VZH136" s="311"/>
      <c r="VZI136" s="311"/>
      <c r="VZJ136" s="311"/>
      <c r="VZK136" s="311"/>
      <c r="VZL136" s="311"/>
      <c r="VZM136" s="311"/>
      <c r="VZN136" s="311"/>
      <c r="VZO136" s="311"/>
      <c r="VZP136" s="311"/>
      <c r="VZQ136" s="311"/>
      <c r="VZR136" s="311"/>
      <c r="VZS136" s="311"/>
      <c r="VZT136" s="311"/>
      <c r="VZU136" s="311"/>
      <c r="VZV136" s="311"/>
      <c r="VZW136" s="311"/>
      <c r="VZX136" s="311"/>
      <c r="VZY136" s="311"/>
      <c r="VZZ136" s="311"/>
      <c r="WAA136" s="311"/>
      <c r="WAB136" s="311"/>
      <c r="WAC136" s="311"/>
      <c r="WAD136" s="311"/>
      <c r="WAE136" s="311"/>
      <c r="WAF136" s="311"/>
      <c r="WAG136" s="311"/>
      <c r="WAH136" s="311"/>
      <c r="WAI136" s="311"/>
      <c r="WAJ136" s="311"/>
      <c r="WAK136" s="311"/>
      <c r="WAL136" s="311"/>
      <c r="WAM136" s="311"/>
      <c r="WAN136" s="311"/>
      <c r="WAO136" s="311"/>
      <c r="WAP136" s="311"/>
      <c r="WAQ136" s="311"/>
      <c r="WAR136" s="311"/>
      <c r="WAS136" s="311"/>
      <c r="WAT136" s="311"/>
      <c r="WAU136" s="311"/>
      <c r="WAV136" s="311"/>
      <c r="WAW136" s="311"/>
      <c r="WAX136" s="311"/>
      <c r="WAY136" s="311"/>
      <c r="WAZ136" s="311"/>
      <c r="WBA136" s="311"/>
      <c r="WBB136" s="311"/>
      <c r="WBC136" s="311"/>
      <c r="WBD136" s="311"/>
      <c r="WBE136" s="311"/>
      <c r="WBF136" s="311"/>
      <c r="WBG136" s="311"/>
      <c r="WBH136" s="311"/>
      <c r="WBI136" s="311"/>
      <c r="WBJ136" s="311"/>
      <c r="WBK136" s="311"/>
      <c r="WBL136" s="311"/>
      <c r="WBM136" s="311"/>
      <c r="WBN136" s="311"/>
      <c r="WBO136" s="311"/>
      <c r="WBP136" s="311"/>
      <c r="WBQ136" s="311"/>
      <c r="WBR136" s="311"/>
      <c r="WBS136" s="311"/>
      <c r="WBT136" s="311"/>
      <c r="WBU136" s="311"/>
      <c r="WBV136" s="311"/>
      <c r="WBW136" s="311"/>
      <c r="WBX136" s="311"/>
      <c r="WBY136" s="311"/>
      <c r="WBZ136" s="311"/>
      <c r="WCA136" s="311"/>
      <c r="WCB136" s="311"/>
      <c r="WCC136" s="311"/>
      <c r="WCD136" s="311"/>
      <c r="WCE136" s="311"/>
      <c r="WCF136" s="311"/>
      <c r="WCG136" s="311"/>
      <c r="WCH136" s="311"/>
      <c r="WCI136" s="311"/>
      <c r="WCJ136" s="311"/>
      <c r="WCK136" s="311"/>
      <c r="WCL136" s="311"/>
      <c r="WCM136" s="311"/>
      <c r="WCN136" s="311"/>
      <c r="WCO136" s="311"/>
      <c r="WCP136" s="311"/>
      <c r="WCQ136" s="311"/>
      <c r="WCR136" s="311"/>
      <c r="WCS136" s="311"/>
      <c r="WCT136" s="311"/>
      <c r="WCU136" s="311"/>
      <c r="WCV136" s="311"/>
      <c r="WCW136" s="311"/>
      <c r="WCX136" s="311"/>
      <c r="WCY136" s="311"/>
      <c r="WCZ136" s="311"/>
      <c r="WDA136" s="311"/>
      <c r="WDB136" s="311"/>
      <c r="WDC136" s="311"/>
      <c r="WDD136" s="311"/>
      <c r="WDE136" s="311"/>
      <c r="WDF136" s="311"/>
      <c r="WDG136" s="311"/>
      <c r="WDH136" s="311"/>
      <c r="WDI136" s="311"/>
      <c r="WDJ136" s="311"/>
      <c r="WDK136" s="311"/>
      <c r="WDL136" s="311"/>
      <c r="WDM136" s="311"/>
      <c r="WDN136" s="311"/>
      <c r="WDO136" s="311"/>
      <c r="WDP136" s="311"/>
      <c r="WDQ136" s="311"/>
      <c r="WDR136" s="311"/>
      <c r="WDS136" s="311"/>
      <c r="WDT136" s="311"/>
      <c r="WDU136" s="311"/>
      <c r="WDV136" s="311"/>
      <c r="WDW136" s="311"/>
      <c r="WDX136" s="311"/>
      <c r="WDY136" s="311"/>
      <c r="WDZ136" s="311"/>
      <c r="WEA136" s="311"/>
      <c r="WEB136" s="311"/>
      <c r="WEC136" s="311"/>
      <c r="WED136" s="311"/>
      <c r="WEE136" s="311"/>
      <c r="WEF136" s="311"/>
      <c r="WEG136" s="311"/>
      <c r="WEH136" s="311"/>
      <c r="WEI136" s="311"/>
      <c r="WEJ136" s="311"/>
      <c r="WEK136" s="311"/>
      <c r="WEL136" s="311"/>
      <c r="WEM136" s="311"/>
      <c r="WEN136" s="311"/>
      <c r="WEO136" s="311"/>
      <c r="WEP136" s="311"/>
      <c r="WEQ136" s="311"/>
      <c r="WER136" s="311"/>
      <c r="WES136" s="311"/>
      <c r="WET136" s="311"/>
      <c r="WEU136" s="311"/>
      <c r="WEV136" s="311"/>
      <c r="WEW136" s="311"/>
      <c r="WEX136" s="311"/>
      <c r="WEY136" s="311"/>
      <c r="WEZ136" s="311"/>
      <c r="WFA136" s="311"/>
      <c r="WFB136" s="311"/>
      <c r="WFC136" s="311"/>
      <c r="WFD136" s="311"/>
      <c r="WFE136" s="311"/>
      <c r="WFF136" s="311"/>
      <c r="WFG136" s="311"/>
      <c r="WFH136" s="311"/>
      <c r="WFI136" s="311"/>
      <c r="WFJ136" s="311"/>
      <c r="WFK136" s="311"/>
      <c r="WFL136" s="311"/>
      <c r="WFM136" s="311"/>
      <c r="WFN136" s="311"/>
      <c r="WFO136" s="311"/>
      <c r="WFP136" s="311"/>
      <c r="WFQ136" s="311"/>
      <c r="WFR136" s="311"/>
      <c r="WFS136" s="311"/>
      <c r="WFT136" s="311"/>
      <c r="WFU136" s="311"/>
      <c r="WFV136" s="311"/>
      <c r="WFW136" s="311"/>
      <c r="WFX136" s="311"/>
      <c r="WFY136" s="311"/>
      <c r="WFZ136" s="311"/>
      <c r="WGA136" s="311"/>
      <c r="WGB136" s="311"/>
      <c r="WGC136" s="311"/>
      <c r="WGD136" s="311"/>
      <c r="WGE136" s="311"/>
      <c r="WGF136" s="311"/>
      <c r="WGG136" s="311"/>
      <c r="WGH136" s="311"/>
      <c r="WGI136" s="311"/>
      <c r="WGJ136" s="311"/>
      <c r="WGK136" s="311"/>
      <c r="WGL136" s="311"/>
      <c r="WGM136" s="311"/>
      <c r="WGN136" s="311"/>
      <c r="WGO136" s="311"/>
      <c r="WGP136" s="311"/>
      <c r="WGQ136" s="311"/>
      <c r="WGR136" s="311"/>
      <c r="WGS136" s="311"/>
      <c r="WGT136" s="311"/>
      <c r="WGU136" s="311"/>
      <c r="WGV136" s="311"/>
      <c r="WGW136" s="311"/>
      <c r="WGX136" s="311"/>
      <c r="WGY136" s="311"/>
      <c r="WGZ136" s="311"/>
      <c r="WHA136" s="311"/>
      <c r="WHB136" s="311"/>
      <c r="WHC136" s="311"/>
      <c r="WHD136" s="311"/>
      <c r="WHE136" s="311"/>
      <c r="WHF136" s="311"/>
      <c r="WHG136" s="311"/>
      <c r="WHH136" s="311"/>
      <c r="WHI136" s="311"/>
      <c r="WHJ136" s="311"/>
      <c r="WHK136" s="311"/>
      <c r="WHL136" s="311"/>
      <c r="WHM136" s="311"/>
      <c r="WHN136" s="311"/>
      <c r="WHO136" s="311"/>
      <c r="WHP136" s="311"/>
      <c r="WHQ136" s="311"/>
      <c r="WHR136" s="311"/>
      <c r="WHS136" s="311"/>
      <c r="WHT136" s="311"/>
      <c r="WHU136" s="311"/>
      <c r="WHV136" s="311"/>
      <c r="WHW136" s="311"/>
      <c r="WHX136" s="311"/>
      <c r="WHY136" s="311"/>
      <c r="WHZ136" s="311"/>
      <c r="WIA136" s="311"/>
      <c r="WIB136" s="311"/>
      <c r="WIC136" s="311"/>
      <c r="WID136" s="311"/>
      <c r="WIE136" s="311"/>
      <c r="WIF136" s="311"/>
      <c r="WIG136" s="311"/>
      <c r="WIH136" s="311"/>
      <c r="WII136" s="311"/>
      <c r="WIJ136" s="311"/>
      <c r="WIK136" s="311"/>
      <c r="WIL136" s="311"/>
      <c r="WIM136" s="311"/>
      <c r="WIN136" s="311"/>
      <c r="WIO136" s="311"/>
      <c r="WIP136" s="311"/>
      <c r="WIQ136" s="311"/>
      <c r="WIR136" s="311"/>
      <c r="WIS136" s="311"/>
      <c r="WIT136" s="311"/>
      <c r="WIU136" s="311"/>
      <c r="WIV136" s="311"/>
      <c r="WIW136" s="311"/>
      <c r="WIX136" s="311"/>
      <c r="WIY136" s="311"/>
      <c r="WIZ136" s="311"/>
      <c r="WJA136" s="311"/>
      <c r="WJB136" s="311"/>
      <c r="WJC136" s="311"/>
      <c r="WJD136" s="311"/>
      <c r="WJE136" s="311"/>
      <c r="WJF136" s="311"/>
      <c r="WJG136" s="311"/>
      <c r="WJH136" s="311"/>
      <c r="WJI136" s="311"/>
      <c r="WJJ136" s="311"/>
      <c r="WJK136" s="311"/>
      <c r="WJL136" s="311"/>
      <c r="WJM136" s="311"/>
      <c r="WJN136" s="311"/>
      <c r="WJO136" s="311"/>
      <c r="WJP136" s="311"/>
      <c r="WJQ136" s="311"/>
      <c r="WJR136" s="311"/>
      <c r="WJS136" s="311"/>
      <c r="WJT136" s="311"/>
      <c r="WJU136" s="311"/>
      <c r="WJV136" s="311"/>
      <c r="WJW136" s="311"/>
      <c r="WJX136" s="311"/>
      <c r="WJY136" s="311"/>
      <c r="WJZ136" s="311"/>
      <c r="WKA136" s="311"/>
      <c r="WKB136" s="311"/>
      <c r="WKC136" s="311"/>
      <c r="WKD136" s="311"/>
      <c r="WKE136" s="311"/>
      <c r="WKF136" s="311"/>
      <c r="WKG136" s="311"/>
      <c r="WKH136" s="311"/>
      <c r="WKI136" s="311"/>
      <c r="WKJ136" s="311"/>
      <c r="WKK136" s="311"/>
      <c r="WKL136" s="311"/>
      <c r="WKM136" s="311"/>
      <c r="WKN136" s="311"/>
      <c r="WKO136" s="311"/>
      <c r="WKP136" s="311"/>
      <c r="WKQ136" s="311"/>
      <c r="WKR136" s="311"/>
      <c r="WKS136" s="311"/>
      <c r="WKT136" s="311"/>
      <c r="WKU136" s="311"/>
      <c r="WKV136" s="311"/>
      <c r="WKW136" s="311"/>
      <c r="WKX136" s="311"/>
      <c r="WKY136" s="311"/>
      <c r="WKZ136" s="311"/>
      <c r="WLA136" s="311"/>
      <c r="WLB136" s="311"/>
      <c r="WLC136" s="311"/>
      <c r="WLD136" s="311"/>
      <c r="WLE136" s="311"/>
      <c r="WLF136" s="311"/>
      <c r="WLG136" s="311"/>
      <c r="WLH136" s="311"/>
      <c r="WLI136" s="311"/>
      <c r="WLJ136" s="311"/>
      <c r="WLK136" s="311"/>
      <c r="WLL136" s="311"/>
      <c r="WLM136" s="311"/>
      <c r="WLN136" s="311"/>
      <c r="WLO136" s="311"/>
      <c r="WLP136" s="311"/>
      <c r="WLQ136" s="311"/>
      <c r="WLR136" s="311"/>
      <c r="WLS136" s="311"/>
      <c r="WLT136" s="311"/>
      <c r="WLU136" s="311"/>
      <c r="WLV136" s="311"/>
      <c r="WLW136" s="311"/>
      <c r="WLX136" s="311"/>
      <c r="WLY136" s="311"/>
      <c r="WLZ136" s="311"/>
      <c r="WMA136" s="311"/>
      <c r="WMB136" s="311"/>
      <c r="WMC136" s="311"/>
      <c r="WMD136" s="311"/>
      <c r="WME136" s="311"/>
      <c r="WMF136" s="311"/>
      <c r="WMG136" s="311"/>
      <c r="WMH136" s="311"/>
      <c r="WMI136" s="311"/>
      <c r="WMJ136" s="311"/>
      <c r="WMK136" s="311"/>
      <c r="WML136" s="311"/>
      <c r="WMM136" s="311"/>
      <c r="WMN136" s="311"/>
      <c r="WMO136" s="311"/>
      <c r="WMP136" s="311"/>
      <c r="WMQ136" s="311"/>
      <c r="WMR136" s="311"/>
      <c r="WMS136" s="311"/>
      <c r="WMT136" s="311"/>
      <c r="WMU136" s="311"/>
      <c r="WMV136" s="311"/>
      <c r="WMW136" s="311"/>
      <c r="WMX136" s="311"/>
      <c r="WMY136" s="311"/>
      <c r="WMZ136" s="311"/>
      <c r="WNA136" s="311"/>
      <c r="WNB136" s="311"/>
      <c r="WNC136" s="311"/>
      <c r="WND136" s="311"/>
      <c r="WNE136" s="311"/>
      <c r="WNF136" s="311"/>
      <c r="WNG136" s="311"/>
      <c r="WNH136" s="311"/>
      <c r="WNI136" s="311"/>
      <c r="WNJ136" s="311"/>
      <c r="WNK136" s="311"/>
      <c r="WNL136" s="311"/>
      <c r="WNM136" s="311"/>
      <c r="WNN136" s="311"/>
      <c r="WNO136" s="311"/>
      <c r="WNP136" s="311"/>
      <c r="WNQ136" s="311"/>
      <c r="WNR136" s="311"/>
      <c r="WNS136" s="311"/>
      <c r="WNT136" s="311"/>
      <c r="WNU136" s="311"/>
      <c r="WNV136" s="311"/>
      <c r="WNW136" s="311"/>
      <c r="WNX136" s="311"/>
      <c r="WNY136" s="311"/>
      <c r="WNZ136" s="311"/>
      <c r="WOA136" s="311"/>
      <c r="WOB136" s="311"/>
      <c r="WOC136" s="311"/>
      <c r="WOD136" s="311"/>
      <c r="WOE136" s="311"/>
      <c r="WOF136" s="311"/>
      <c r="WOG136" s="311"/>
      <c r="WOH136" s="311"/>
      <c r="WOI136" s="311"/>
      <c r="WOJ136" s="311"/>
      <c r="WOK136" s="311"/>
      <c r="WOL136" s="311"/>
      <c r="WOM136" s="311"/>
      <c r="WON136" s="311"/>
      <c r="WOO136" s="311"/>
      <c r="WOP136" s="311"/>
      <c r="WOQ136" s="311"/>
      <c r="WOR136" s="311"/>
      <c r="WOS136" s="311"/>
      <c r="WOT136" s="311"/>
      <c r="WOU136" s="311"/>
      <c r="WOV136" s="311"/>
      <c r="WOW136" s="311"/>
      <c r="WOX136" s="311"/>
      <c r="WOY136" s="311"/>
      <c r="WOZ136" s="311"/>
      <c r="WPA136" s="311"/>
      <c r="WPB136" s="311"/>
      <c r="WPC136" s="311"/>
      <c r="WPD136" s="311"/>
      <c r="WPE136" s="311"/>
      <c r="WPF136" s="311"/>
      <c r="WPG136" s="311"/>
      <c r="WPH136" s="311"/>
      <c r="WPI136" s="311"/>
      <c r="WPJ136" s="311"/>
      <c r="WPK136" s="311"/>
      <c r="WPL136" s="311"/>
      <c r="WPM136" s="311"/>
      <c r="WPN136" s="311"/>
      <c r="WPO136" s="311"/>
      <c r="WPP136" s="311"/>
      <c r="WPQ136" s="311"/>
      <c r="WPR136" s="311"/>
      <c r="WPS136" s="311"/>
      <c r="WPT136" s="311"/>
      <c r="WPU136" s="311"/>
      <c r="WPV136" s="311"/>
      <c r="WPW136" s="311"/>
      <c r="WPX136" s="311"/>
      <c r="WPY136" s="311"/>
      <c r="WPZ136" s="311"/>
      <c r="WQA136" s="311"/>
      <c r="WQB136" s="311"/>
      <c r="WQC136" s="311"/>
      <c r="WQD136" s="311"/>
      <c r="WQE136" s="311"/>
      <c r="WQF136" s="311"/>
      <c r="WQG136" s="311"/>
      <c r="WQH136" s="311"/>
      <c r="WQI136" s="311"/>
      <c r="WQJ136" s="311"/>
      <c r="WQK136" s="311"/>
      <c r="WQL136" s="311"/>
      <c r="WQM136" s="311"/>
      <c r="WQN136" s="311"/>
      <c r="WQO136" s="311"/>
      <c r="WQP136" s="311"/>
      <c r="WQQ136" s="311"/>
      <c r="WQR136" s="311"/>
      <c r="WQS136" s="311"/>
      <c r="WQT136" s="311"/>
      <c r="WQU136" s="311"/>
      <c r="WQV136" s="311"/>
      <c r="WQW136" s="311"/>
      <c r="WQX136" s="311"/>
      <c r="WQY136" s="311"/>
      <c r="WQZ136" s="311"/>
      <c r="WRA136" s="311"/>
      <c r="WRB136" s="311"/>
      <c r="WRC136" s="311"/>
      <c r="WRD136" s="311"/>
      <c r="WRE136" s="311"/>
      <c r="WRF136" s="311"/>
      <c r="WRG136" s="311"/>
      <c r="WRH136" s="311"/>
      <c r="WRI136" s="311"/>
      <c r="WRJ136" s="311"/>
      <c r="WRK136" s="311"/>
      <c r="WRL136" s="311"/>
      <c r="WRM136" s="311"/>
      <c r="WRN136" s="311"/>
      <c r="WRO136" s="311"/>
      <c r="WRP136" s="311"/>
      <c r="WRQ136" s="311"/>
      <c r="WRR136" s="311"/>
      <c r="WRS136" s="311"/>
      <c r="WRT136" s="311"/>
      <c r="WRU136" s="311"/>
      <c r="WRV136" s="311"/>
      <c r="WRW136" s="311"/>
      <c r="WRX136" s="311"/>
      <c r="WRY136" s="311"/>
      <c r="WRZ136" s="311"/>
      <c r="WSA136" s="311"/>
      <c r="WSB136" s="311"/>
      <c r="WSC136" s="311"/>
      <c r="WSD136" s="311"/>
      <c r="WSE136" s="311"/>
      <c r="WSF136" s="311"/>
      <c r="WSG136" s="311"/>
      <c r="WSH136" s="311"/>
      <c r="WSI136" s="311"/>
      <c r="WSJ136" s="311"/>
      <c r="WSK136" s="311"/>
      <c r="WSL136" s="311"/>
      <c r="WSM136" s="311"/>
      <c r="WSN136" s="311"/>
      <c r="WSO136" s="311"/>
      <c r="WSP136" s="311"/>
      <c r="WSQ136" s="311"/>
      <c r="WSR136" s="311"/>
      <c r="WSS136" s="311"/>
      <c r="WST136" s="311"/>
      <c r="WSU136" s="311"/>
      <c r="WSV136" s="311"/>
      <c r="WSW136" s="311"/>
      <c r="WSX136" s="311"/>
      <c r="WSY136" s="311"/>
      <c r="WSZ136" s="311"/>
      <c r="WTA136" s="311"/>
      <c r="WTB136" s="311"/>
      <c r="WTC136" s="311"/>
      <c r="WTD136" s="311"/>
      <c r="WTE136" s="311"/>
      <c r="WTF136" s="311"/>
      <c r="WTG136" s="311"/>
      <c r="WTH136" s="311"/>
      <c r="WTI136" s="311"/>
      <c r="WTJ136" s="311"/>
      <c r="WTK136" s="311"/>
      <c r="WTL136" s="311"/>
      <c r="WTM136" s="311"/>
      <c r="WTN136" s="311"/>
      <c r="WTO136" s="311"/>
      <c r="WTP136" s="311"/>
      <c r="WTQ136" s="311"/>
      <c r="WTR136" s="311"/>
      <c r="WTS136" s="311"/>
      <c r="WTT136" s="311"/>
      <c r="WTU136" s="311"/>
      <c r="WTV136" s="311"/>
      <c r="WTW136" s="311"/>
      <c r="WTX136" s="311"/>
      <c r="WTY136" s="311"/>
      <c r="WTZ136" s="311"/>
      <c r="WUA136" s="311"/>
      <c r="WUB136" s="311"/>
      <c r="WUC136" s="311"/>
      <c r="WUD136" s="311"/>
      <c r="WUE136" s="311"/>
      <c r="WUF136" s="311"/>
      <c r="WUG136" s="311"/>
      <c r="WUH136" s="311"/>
      <c r="WUI136" s="311"/>
      <c r="WUJ136" s="311"/>
      <c r="WUK136" s="311"/>
      <c r="WUL136" s="311"/>
      <c r="WUM136" s="311"/>
      <c r="WUN136" s="311"/>
      <c r="WUO136" s="311"/>
      <c r="WUP136" s="311"/>
      <c r="WUQ136" s="311"/>
      <c r="WUR136" s="311"/>
      <c r="WUS136" s="311"/>
      <c r="WUT136" s="311"/>
      <c r="WUU136" s="311"/>
      <c r="WUV136" s="311"/>
      <c r="WUW136" s="311"/>
      <c r="WUX136" s="311"/>
      <c r="WUY136" s="311"/>
      <c r="WUZ136" s="311"/>
      <c r="WVA136" s="311"/>
      <c r="WVB136" s="311"/>
      <c r="WVC136" s="311"/>
      <c r="WVD136" s="311"/>
      <c r="WVE136" s="311"/>
      <c r="WVF136" s="311"/>
      <c r="WVG136" s="311"/>
      <c r="WVH136" s="311"/>
      <c r="WVI136" s="311"/>
      <c r="WVJ136" s="311"/>
      <c r="WVK136" s="311"/>
      <c r="WVL136" s="311"/>
      <c r="WVM136" s="311"/>
      <c r="WVN136" s="311"/>
      <c r="WVO136" s="311"/>
      <c r="WVP136" s="311"/>
      <c r="WVQ136" s="311"/>
      <c r="WVR136" s="311"/>
      <c r="WVS136" s="311"/>
      <c r="WVT136" s="311"/>
      <c r="WVU136" s="311"/>
      <c r="WVV136" s="311"/>
      <c r="WVW136" s="311"/>
      <c r="WVX136" s="311"/>
      <c r="WVY136" s="311"/>
      <c r="WVZ136" s="311"/>
      <c r="WWA136" s="311"/>
      <c r="WWB136" s="311"/>
      <c r="WWC136" s="311"/>
      <c r="WWD136" s="311"/>
      <c r="WWE136" s="311"/>
      <c r="WWF136" s="311"/>
      <c r="WWG136" s="311"/>
      <c r="WWH136" s="311"/>
      <c r="WWI136" s="311"/>
      <c r="WWJ136" s="311"/>
      <c r="WWK136" s="311"/>
      <c r="WWL136" s="311"/>
      <c r="WWM136" s="311"/>
      <c r="WWN136" s="311"/>
      <c r="WWO136" s="311"/>
      <c r="WWP136" s="311"/>
      <c r="WWQ136" s="311"/>
      <c r="WWR136" s="311"/>
      <c r="WWS136" s="311"/>
      <c r="WWT136" s="311"/>
      <c r="WWU136" s="311"/>
      <c r="WWV136" s="311"/>
      <c r="WWW136" s="311"/>
      <c r="WWX136" s="311"/>
      <c r="WWY136" s="311"/>
      <c r="WWZ136" s="311"/>
      <c r="WXA136" s="311"/>
      <c r="WXB136" s="311"/>
      <c r="WXC136" s="311"/>
      <c r="WXD136" s="311"/>
      <c r="WXE136" s="311"/>
      <c r="WXF136" s="311"/>
      <c r="WXG136" s="311"/>
      <c r="WXH136" s="311"/>
      <c r="WXI136" s="311"/>
      <c r="WXJ136" s="311"/>
      <c r="WXK136" s="311"/>
      <c r="WXL136" s="311"/>
      <c r="WXM136" s="311"/>
      <c r="WXN136" s="311"/>
      <c r="WXO136" s="311"/>
      <c r="WXP136" s="311"/>
      <c r="WXQ136" s="311"/>
      <c r="WXR136" s="311"/>
      <c r="WXS136" s="311"/>
      <c r="WXT136" s="311"/>
      <c r="WXU136" s="311"/>
      <c r="WXV136" s="311"/>
      <c r="WXW136" s="311"/>
      <c r="WXX136" s="311"/>
      <c r="WXY136" s="311"/>
      <c r="WXZ136" s="311"/>
      <c r="WYA136" s="311"/>
      <c r="WYB136" s="311"/>
      <c r="WYC136" s="311"/>
      <c r="WYD136" s="311"/>
      <c r="WYE136" s="311"/>
      <c r="WYF136" s="311"/>
      <c r="WYG136" s="311"/>
      <c r="WYH136" s="311"/>
      <c r="WYI136" s="311"/>
      <c r="WYJ136" s="311"/>
      <c r="WYK136" s="311"/>
      <c r="WYL136" s="311"/>
      <c r="WYM136" s="311"/>
      <c r="WYN136" s="311"/>
      <c r="WYO136" s="311"/>
      <c r="WYP136" s="311"/>
      <c r="WYQ136" s="311"/>
      <c r="WYR136" s="311"/>
      <c r="WYS136" s="311"/>
      <c r="WYT136" s="311"/>
      <c r="WYU136" s="311"/>
      <c r="WYV136" s="311"/>
      <c r="WYW136" s="311"/>
      <c r="WYX136" s="311"/>
      <c r="WYY136" s="311"/>
      <c r="WYZ136" s="311"/>
      <c r="WZA136" s="311"/>
      <c r="WZB136" s="311"/>
      <c r="WZC136" s="311"/>
      <c r="WZD136" s="311"/>
      <c r="WZE136" s="311"/>
      <c r="WZF136" s="311"/>
      <c r="WZG136" s="311"/>
      <c r="WZH136" s="311"/>
      <c r="WZI136" s="311"/>
      <c r="WZJ136" s="311"/>
      <c r="WZK136" s="311"/>
      <c r="WZL136" s="311"/>
      <c r="WZM136" s="311"/>
      <c r="WZN136" s="311"/>
      <c r="WZO136" s="311"/>
      <c r="WZP136" s="311"/>
      <c r="WZQ136" s="311"/>
      <c r="WZR136" s="311"/>
      <c r="WZS136" s="311"/>
      <c r="WZT136" s="311"/>
      <c r="WZU136" s="311"/>
      <c r="WZV136" s="311"/>
      <c r="WZW136" s="311"/>
      <c r="WZX136" s="311"/>
      <c r="WZY136" s="311"/>
      <c r="WZZ136" s="311"/>
      <c r="XAA136" s="311"/>
      <c r="XAB136" s="311"/>
      <c r="XAC136" s="311"/>
      <c r="XAD136" s="311"/>
      <c r="XAE136" s="311"/>
      <c r="XAF136" s="311"/>
      <c r="XAG136" s="311"/>
      <c r="XAH136" s="311"/>
      <c r="XAI136" s="311"/>
      <c r="XAJ136" s="311"/>
      <c r="XAK136" s="311"/>
      <c r="XAL136" s="311"/>
      <c r="XAM136" s="311"/>
      <c r="XAN136" s="311"/>
      <c r="XAO136" s="311"/>
      <c r="XAP136" s="311"/>
      <c r="XAQ136" s="311"/>
      <c r="XAR136" s="311"/>
      <c r="XAS136" s="311"/>
      <c r="XAT136" s="311"/>
      <c r="XAU136" s="311"/>
      <c r="XAV136" s="311"/>
      <c r="XAW136" s="311"/>
      <c r="XAX136" s="311"/>
      <c r="XAY136" s="311"/>
      <c r="XAZ136" s="311"/>
      <c r="XBA136" s="311"/>
      <c r="XBB136" s="311"/>
      <c r="XBC136" s="311"/>
      <c r="XBD136" s="311"/>
      <c r="XBE136" s="311"/>
      <c r="XBF136" s="311"/>
      <c r="XBG136" s="311"/>
      <c r="XBH136" s="311"/>
      <c r="XBI136" s="311"/>
      <c r="XBJ136" s="311"/>
      <c r="XBK136" s="311"/>
      <c r="XBL136" s="311"/>
      <c r="XBM136" s="311"/>
      <c r="XBN136" s="311"/>
      <c r="XBO136" s="311"/>
      <c r="XBP136" s="311"/>
      <c r="XBQ136" s="311"/>
      <c r="XBR136" s="311"/>
      <c r="XBS136" s="311"/>
      <c r="XBT136" s="311"/>
      <c r="XBU136" s="311"/>
      <c r="XBV136" s="311"/>
      <c r="XBW136" s="311"/>
      <c r="XBX136" s="311"/>
      <c r="XBY136" s="311"/>
      <c r="XBZ136" s="311"/>
      <c r="XCA136" s="311"/>
      <c r="XCB136" s="311"/>
      <c r="XCC136" s="311"/>
      <c r="XCD136" s="311"/>
      <c r="XCE136" s="311"/>
      <c r="XCF136" s="311"/>
      <c r="XCG136" s="311"/>
      <c r="XCH136" s="311"/>
      <c r="XCI136" s="311"/>
      <c r="XCJ136" s="311"/>
      <c r="XCK136" s="311"/>
      <c r="XCL136" s="311"/>
      <c r="XCM136" s="311"/>
      <c r="XCN136" s="311"/>
      <c r="XCO136" s="311"/>
      <c r="XCP136" s="311"/>
      <c r="XCQ136" s="311"/>
      <c r="XCR136" s="311"/>
      <c r="XCS136" s="311"/>
      <c r="XCT136" s="311"/>
      <c r="XCU136" s="311"/>
      <c r="XCV136" s="311"/>
      <c r="XCW136" s="311"/>
      <c r="XCX136" s="311"/>
      <c r="XCY136" s="311"/>
      <c r="XCZ136" s="311"/>
      <c r="XDA136" s="311"/>
      <c r="XDB136" s="311"/>
      <c r="XDC136" s="311"/>
      <c r="XDD136" s="311"/>
      <c r="XDE136" s="311"/>
      <c r="XDF136" s="311"/>
      <c r="XDG136" s="311"/>
      <c r="XDH136" s="311"/>
      <c r="XDI136" s="311"/>
      <c r="XDJ136" s="311"/>
      <c r="XDK136" s="311"/>
      <c r="XDL136" s="311"/>
      <c r="XDM136" s="311"/>
      <c r="XDN136" s="311"/>
      <c r="XDO136" s="311"/>
      <c r="XDP136" s="311"/>
      <c r="XDQ136" s="311"/>
      <c r="XDR136" s="311"/>
      <c r="XDS136" s="311"/>
      <c r="XDT136" s="311"/>
      <c r="XDU136" s="311"/>
      <c r="XDV136" s="311"/>
      <c r="XDW136" s="311"/>
      <c r="XDX136" s="311"/>
      <c r="XDY136" s="311"/>
      <c r="XDZ136" s="311"/>
      <c r="XEA136" s="311"/>
      <c r="XEB136" s="311"/>
      <c r="XEC136" s="311"/>
      <c r="XED136" s="311"/>
      <c r="XEE136" s="311"/>
      <c r="XEF136" s="311"/>
      <c r="XEG136" s="311"/>
      <c r="XEH136" s="311"/>
      <c r="XEI136" s="311"/>
      <c r="XEJ136" s="311"/>
      <c r="XEK136" s="311"/>
      <c r="XEL136" s="311"/>
      <c r="XEM136" s="311"/>
      <c r="XEN136" s="311"/>
      <c r="XEO136" s="311"/>
      <c r="XEP136" s="311"/>
      <c r="XEQ136" s="311"/>
      <c r="XER136" s="311"/>
      <c r="XES136" s="311"/>
      <c r="XET136" s="311"/>
      <c r="XEU136" s="311"/>
      <c r="XEV136" s="311"/>
      <c r="XEW136" s="311"/>
      <c r="XEX136" s="311"/>
      <c r="XEY136" s="311"/>
      <c r="XEZ136" s="311"/>
      <c r="XFA136" s="311"/>
      <c r="XFB136" s="311"/>
    </row>
    <row r="137" spans="1:16382" s="309" customFormat="1" ht="23.25" customHeight="1">
      <c r="A137" s="306" t="s">
        <v>303</v>
      </c>
      <c r="B137" s="307">
        <v>2508232.58</v>
      </c>
      <c r="C137" s="308">
        <v>2.5316697993039716E-2</v>
      </c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  <c r="AP137" s="310"/>
      <c r="AQ137" s="310"/>
      <c r="AR137" s="310"/>
      <c r="AS137" s="310"/>
      <c r="AT137" s="310"/>
      <c r="AU137" s="310"/>
      <c r="AV137" s="310"/>
      <c r="AW137" s="310"/>
      <c r="AX137" s="310"/>
      <c r="AY137" s="310"/>
      <c r="AZ137" s="310"/>
      <c r="BA137" s="310"/>
      <c r="BB137" s="310"/>
      <c r="BC137" s="310"/>
      <c r="BD137" s="310"/>
      <c r="BE137" s="310"/>
      <c r="BF137" s="310"/>
      <c r="BG137" s="310"/>
      <c r="BH137" s="310"/>
      <c r="BI137" s="310"/>
      <c r="BJ137" s="310"/>
      <c r="BK137" s="310"/>
      <c r="BL137" s="310"/>
      <c r="BM137" s="310"/>
      <c r="BN137" s="310"/>
      <c r="BO137" s="310"/>
      <c r="BP137" s="310"/>
      <c r="BQ137" s="310"/>
      <c r="BR137" s="310"/>
      <c r="BS137" s="310"/>
      <c r="BT137" s="310"/>
      <c r="BU137" s="310"/>
      <c r="BV137" s="310"/>
      <c r="BW137" s="310"/>
      <c r="BX137" s="310"/>
      <c r="BY137" s="310"/>
      <c r="BZ137" s="310"/>
      <c r="CA137" s="310"/>
      <c r="CB137" s="310"/>
      <c r="CC137" s="310"/>
      <c r="CD137" s="310"/>
      <c r="CE137" s="310"/>
      <c r="CF137" s="310"/>
      <c r="CG137" s="310"/>
      <c r="CH137" s="310"/>
      <c r="CI137" s="310"/>
      <c r="CJ137" s="310"/>
      <c r="CK137" s="310"/>
      <c r="CL137" s="310"/>
      <c r="CM137" s="310"/>
      <c r="CN137" s="310"/>
      <c r="CO137" s="310"/>
      <c r="CP137" s="310"/>
      <c r="CQ137" s="310"/>
      <c r="CR137" s="310"/>
      <c r="CS137" s="310"/>
      <c r="CT137" s="310"/>
      <c r="CU137" s="310"/>
      <c r="CV137" s="310"/>
      <c r="CW137" s="310"/>
      <c r="CX137" s="310"/>
      <c r="CY137" s="310"/>
      <c r="CZ137" s="310"/>
      <c r="DA137" s="310"/>
      <c r="DB137" s="310"/>
      <c r="DC137" s="310"/>
      <c r="DD137" s="310"/>
      <c r="DE137" s="310"/>
      <c r="DF137" s="310"/>
      <c r="DG137" s="310"/>
      <c r="DH137" s="310"/>
      <c r="DI137" s="310"/>
      <c r="DJ137" s="310"/>
      <c r="DK137" s="310"/>
      <c r="DL137" s="310"/>
      <c r="DM137" s="310"/>
      <c r="DN137" s="310"/>
      <c r="DO137" s="310"/>
      <c r="DP137" s="310"/>
      <c r="DQ137" s="310"/>
      <c r="DR137" s="310"/>
      <c r="DS137" s="310"/>
      <c r="DT137" s="310"/>
      <c r="DU137" s="310"/>
      <c r="DV137" s="310"/>
      <c r="DW137" s="310"/>
      <c r="DX137" s="310"/>
      <c r="DY137" s="310"/>
      <c r="DZ137" s="310"/>
      <c r="EA137" s="310"/>
      <c r="EB137" s="310"/>
      <c r="EC137" s="310"/>
      <c r="ED137" s="310"/>
      <c r="EE137" s="310"/>
      <c r="EF137" s="310"/>
      <c r="EG137" s="310"/>
      <c r="EH137" s="310"/>
      <c r="EI137" s="310"/>
      <c r="EJ137" s="310"/>
      <c r="EK137" s="310"/>
      <c r="EL137" s="310"/>
      <c r="EM137" s="310"/>
      <c r="EN137" s="310"/>
      <c r="EO137" s="310"/>
      <c r="EP137" s="310"/>
      <c r="EQ137" s="310"/>
      <c r="ER137" s="310"/>
      <c r="ES137" s="310"/>
      <c r="ET137" s="310"/>
      <c r="EU137" s="310"/>
      <c r="EV137" s="310"/>
      <c r="EW137" s="310"/>
      <c r="EX137" s="310"/>
      <c r="EY137" s="310"/>
      <c r="EZ137" s="310"/>
      <c r="FA137" s="310"/>
      <c r="FB137" s="310"/>
      <c r="FC137" s="310"/>
      <c r="FD137" s="310"/>
      <c r="FE137" s="310"/>
      <c r="FF137" s="310"/>
      <c r="FG137" s="310"/>
      <c r="FH137" s="310"/>
      <c r="FI137" s="310"/>
      <c r="FJ137" s="310"/>
      <c r="FK137" s="310"/>
      <c r="FL137" s="310"/>
    </row>
    <row r="138" spans="1:16382" s="309" customFormat="1" ht="20.25" customHeight="1">
      <c r="A138" s="306" t="s">
        <v>304</v>
      </c>
      <c r="B138" s="307">
        <v>548231.6</v>
      </c>
      <c r="C138" s="308">
        <v>5.5335434034753479E-3</v>
      </c>
      <c r="E138" s="310"/>
      <c r="F138" s="310"/>
      <c r="G138" s="310"/>
      <c r="H138" s="310"/>
      <c r="I138" s="310"/>
      <c r="J138" s="310"/>
      <c r="K138" s="310"/>
      <c r="L138" s="310"/>
      <c r="M138" s="310"/>
      <c r="N138" s="310"/>
      <c r="O138" s="310"/>
      <c r="P138" s="310"/>
      <c r="Q138" s="310"/>
      <c r="R138" s="310"/>
      <c r="S138" s="310"/>
      <c r="T138" s="310"/>
      <c r="U138" s="310"/>
      <c r="V138" s="310"/>
      <c r="W138" s="310"/>
      <c r="X138" s="310"/>
      <c r="Y138" s="310"/>
      <c r="Z138" s="310"/>
      <c r="AA138" s="310"/>
      <c r="AB138" s="310"/>
      <c r="AC138" s="310"/>
      <c r="AD138" s="310"/>
      <c r="AE138" s="310"/>
      <c r="AF138" s="310"/>
      <c r="AG138" s="310"/>
      <c r="AH138" s="310"/>
      <c r="AI138" s="310"/>
      <c r="AJ138" s="310"/>
      <c r="AK138" s="310"/>
      <c r="AL138" s="310"/>
      <c r="AM138" s="310"/>
      <c r="AN138" s="310"/>
      <c r="AO138" s="310"/>
      <c r="AP138" s="310"/>
      <c r="AQ138" s="310"/>
      <c r="AR138" s="310"/>
      <c r="AS138" s="310"/>
      <c r="AT138" s="310"/>
      <c r="AU138" s="310"/>
      <c r="AV138" s="310"/>
      <c r="AW138" s="310"/>
      <c r="AX138" s="310"/>
      <c r="AY138" s="310"/>
      <c r="AZ138" s="310"/>
      <c r="BA138" s="310"/>
      <c r="BB138" s="310"/>
      <c r="BC138" s="310"/>
      <c r="BD138" s="310"/>
      <c r="BE138" s="310"/>
      <c r="BF138" s="310"/>
      <c r="BG138" s="310"/>
      <c r="BH138" s="310"/>
      <c r="BI138" s="310"/>
      <c r="BJ138" s="310"/>
      <c r="BK138" s="310"/>
      <c r="BL138" s="310"/>
      <c r="BM138" s="310"/>
      <c r="BN138" s="310"/>
      <c r="BO138" s="310"/>
      <c r="BP138" s="310"/>
      <c r="BQ138" s="310"/>
      <c r="BR138" s="310"/>
      <c r="BS138" s="310"/>
      <c r="BT138" s="310"/>
      <c r="BU138" s="310"/>
      <c r="BV138" s="310"/>
      <c r="BW138" s="310"/>
      <c r="BX138" s="310"/>
      <c r="BY138" s="310"/>
      <c r="BZ138" s="310"/>
      <c r="CA138" s="310"/>
      <c r="CB138" s="310"/>
      <c r="CC138" s="310"/>
      <c r="CD138" s="310"/>
      <c r="CE138" s="310"/>
      <c r="CF138" s="310"/>
      <c r="CG138" s="310"/>
      <c r="CH138" s="310"/>
      <c r="CI138" s="310"/>
      <c r="CJ138" s="310"/>
      <c r="CK138" s="310"/>
      <c r="CL138" s="310"/>
      <c r="CM138" s="310"/>
      <c r="CN138" s="310"/>
      <c r="CO138" s="310"/>
      <c r="CP138" s="310"/>
      <c r="CQ138" s="310"/>
      <c r="CR138" s="310"/>
      <c r="CS138" s="310"/>
      <c r="CT138" s="310"/>
      <c r="CU138" s="310"/>
      <c r="CV138" s="310"/>
      <c r="CW138" s="310"/>
      <c r="CX138" s="310"/>
      <c r="CY138" s="310"/>
      <c r="CZ138" s="310"/>
      <c r="DA138" s="310"/>
      <c r="DB138" s="310"/>
      <c r="DC138" s="310"/>
      <c r="DD138" s="310"/>
      <c r="DE138" s="310"/>
      <c r="DF138" s="310"/>
      <c r="DG138" s="310"/>
      <c r="DH138" s="310"/>
      <c r="DI138" s="310"/>
      <c r="DJ138" s="310"/>
      <c r="DK138" s="310"/>
      <c r="DL138" s="310"/>
      <c r="DM138" s="310"/>
      <c r="DN138" s="310"/>
      <c r="DO138" s="310"/>
      <c r="DP138" s="310"/>
      <c r="DQ138" s="310"/>
      <c r="DR138" s="310"/>
      <c r="DS138" s="310"/>
      <c r="DT138" s="310"/>
      <c r="DU138" s="310"/>
      <c r="DV138" s="310"/>
      <c r="DW138" s="310"/>
      <c r="DX138" s="310"/>
      <c r="DY138" s="310"/>
      <c r="DZ138" s="310"/>
      <c r="EA138" s="310"/>
      <c r="EB138" s="310"/>
      <c r="EC138" s="310"/>
      <c r="ED138" s="310"/>
      <c r="EE138" s="310"/>
      <c r="EF138" s="310"/>
      <c r="EG138" s="310"/>
      <c r="EH138" s="310"/>
      <c r="EI138" s="310"/>
      <c r="EJ138" s="310"/>
      <c r="EK138" s="310"/>
      <c r="EL138" s="310"/>
      <c r="EM138" s="310"/>
      <c r="EN138" s="310"/>
      <c r="EO138" s="310"/>
      <c r="EP138" s="310"/>
      <c r="EQ138" s="310"/>
      <c r="ER138" s="310"/>
      <c r="ES138" s="310"/>
      <c r="ET138" s="310"/>
      <c r="EU138" s="310"/>
      <c r="EV138" s="310"/>
      <c r="EW138" s="310"/>
      <c r="EX138" s="310"/>
      <c r="EY138" s="310"/>
      <c r="EZ138" s="310"/>
      <c r="FA138" s="310"/>
      <c r="FB138" s="310"/>
      <c r="FC138" s="310"/>
      <c r="FD138" s="310"/>
      <c r="FE138" s="310"/>
      <c r="FF138" s="310"/>
      <c r="FG138" s="310"/>
      <c r="FH138" s="310"/>
      <c r="FI138" s="310"/>
      <c r="FJ138" s="310"/>
      <c r="FK138" s="310"/>
      <c r="FL138" s="310"/>
    </row>
    <row r="139" spans="1:16382" s="309" customFormat="1" ht="28.5" customHeight="1">
      <c r="A139" s="306" t="s">
        <v>305</v>
      </c>
      <c r="B139" s="307">
        <v>3517862.4</v>
      </c>
      <c r="C139" s="308">
        <v>3.550733718715586E-2</v>
      </c>
      <c r="E139" s="310"/>
      <c r="F139" s="310"/>
      <c r="G139" s="310"/>
      <c r="H139" s="310"/>
      <c r="I139" s="310"/>
      <c r="J139" s="310"/>
      <c r="K139" s="310"/>
      <c r="L139" s="310"/>
      <c r="M139" s="310"/>
      <c r="N139" s="310"/>
      <c r="O139" s="310"/>
      <c r="P139" s="310"/>
      <c r="Q139" s="310"/>
      <c r="R139" s="310"/>
      <c r="S139" s="310"/>
      <c r="T139" s="310"/>
      <c r="U139" s="310"/>
      <c r="V139" s="310"/>
      <c r="W139" s="310"/>
      <c r="X139" s="310"/>
      <c r="Y139" s="310"/>
      <c r="Z139" s="310"/>
      <c r="AA139" s="310"/>
      <c r="AB139" s="310"/>
      <c r="AC139" s="310"/>
      <c r="AD139" s="310"/>
      <c r="AE139" s="310"/>
      <c r="AF139" s="310"/>
      <c r="AG139" s="310"/>
      <c r="AH139" s="310"/>
      <c r="AI139" s="310"/>
      <c r="AJ139" s="310"/>
      <c r="AK139" s="310"/>
      <c r="AL139" s="310"/>
      <c r="AM139" s="310"/>
      <c r="AN139" s="310"/>
      <c r="AO139" s="310"/>
      <c r="AP139" s="310"/>
      <c r="AQ139" s="310"/>
      <c r="AR139" s="310"/>
      <c r="AS139" s="310"/>
      <c r="AT139" s="310"/>
      <c r="AU139" s="310"/>
      <c r="AV139" s="310"/>
      <c r="AW139" s="310"/>
      <c r="AX139" s="310"/>
      <c r="AY139" s="310"/>
      <c r="AZ139" s="310"/>
      <c r="BA139" s="310"/>
      <c r="BB139" s="310"/>
      <c r="BC139" s="310"/>
      <c r="BD139" s="310"/>
      <c r="BE139" s="310"/>
      <c r="BF139" s="310"/>
      <c r="BG139" s="310"/>
      <c r="BH139" s="310"/>
      <c r="BI139" s="310"/>
      <c r="BJ139" s="310"/>
      <c r="BK139" s="310"/>
      <c r="BL139" s="310"/>
      <c r="BM139" s="310"/>
      <c r="BN139" s="310"/>
      <c r="BO139" s="310"/>
      <c r="BP139" s="310"/>
      <c r="BQ139" s="310"/>
      <c r="BR139" s="310"/>
      <c r="BS139" s="310"/>
      <c r="BT139" s="310"/>
      <c r="BU139" s="310"/>
      <c r="BV139" s="310"/>
      <c r="BW139" s="310"/>
      <c r="BX139" s="310"/>
      <c r="BY139" s="310"/>
      <c r="BZ139" s="310"/>
      <c r="CA139" s="310"/>
      <c r="CB139" s="310"/>
      <c r="CC139" s="310"/>
      <c r="CD139" s="310"/>
      <c r="CE139" s="310"/>
      <c r="CF139" s="310"/>
      <c r="CG139" s="310"/>
      <c r="CH139" s="310"/>
      <c r="CI139" s="310"/>
      <c r="CJ139" s="310"/>
      <c r="CK139" s="310"/>
      <c r="CL139" s="310"/>
      <c r="CM139" s="310"/>
      <c r="CN139" s="310"/>
      <c r="CO139" s="310"/>
      <c r="CP139" s="310"/>
      <c r="CQ139" s="310"/>
      <c r="CR139" s="310"/>
      <c r="CS139" s="310"/>
      <c r="CT139" s="310"/>
      <c r="CU139" s="310"/>
      <c r="CV139" s="310"/>
      <c r="CW139" s="310"/>
      <c r="CX139" s="310"/>
      <c r="CY139" s="310"/>
      <c r="CZ139" s="310"/>
      <c r="DA139" s="310"/>
      <c r="DB139" s="310"/>
      <c r="DC139" s="310"/>
      <c r="DD139" s="310"/>
      <c r="DE139" s="310"/>
      <c r="DF139" s="310"/>
      <c r="DG139" s="310"/>
      <c r="DH139" s="310"/>
      <c r="DI139" s="310"/>
      <c r="DJ139" s="310"/>
      <c r="DK139" s="310"/>
      <c r="DL139" s="310"/>
      <c r="DM139" s="310"/>
      <c r="DN139" s="310"/>
      <c r="DO139" s="310"/>
      <c r="DP139" s="310"/>
      <c r="DQ139" s="310"/>
      <c r="DR139" s="310"/>
      <c r="DS139" s="310"/>
      <c r="DT139" s="310"/>
      <c r="DU139" s="310"/>
      <c r="DV139" s="310"/>
      <c r="DW139" s="310"/>
      <c r="DX139" s="310"/>
      <c r="DY139" s="310"/>
      <c r="DZ139" s="310"/>
      <c r="EA139" s="310"/>
      <c r="EB139" s="310"/>
      <c r="EC139" s="310"/>
      <c r="ED139" s="310"/>
      <c r="EE139" s="310"/>
      <c r="EF139" s="310"/>
      <c r="EG139" s="310"/>
      <c r="EH139" s="310"/>
      <c r="EI139" s="310"/>
      <c r="EJ139" s="310"/>
      <c r="EK139" s="310"/>
      <c r="EL139" s="310"/>
      <c r="EM139" s="310"/>
      <c r="EN139" s="310"/>
      <c r="EO139" s="310"/>
      <c r="EP139" s="310"/>
      <c r="EQ139" s="310"/>
      <c r="ER139" s="310"/>
      <c r="ES139" s="310"/>
      <c r="ET139" s="310"/>
      <c r="EU139" s="310"/>
      <c r="EV139" s="310"/>
      <c r="EW139" s="310"/>
      <c r="EX139" s="310"/>
      <c r="EY139" s="310"/>
      <c r="EZ139" s="310"/>
      <c r="FA139" s="310"/>
      <c r="FB139" s="310"/>
      <c r="FC139" s="310"/>
      <c r="FD139" s="310"/>
      <c r="FE139" s="310"/>
      <c r="FF139" s="310"/>
      <c r="FG139" s="310"/>
      <c r="FH139" s="310"/>
      <c r="FI139" s="310"/>
      <c r="FJ139" s="310"/>
      <c r="FK139" s="310"/>
      <c r="FL139" s="310"/>
    </row>
    <row r="140" spans="1:16382" s="302" customFormat="1" ht="21.75" customHeight="1">
      <c r="A140" s="299" t="s">
        <v>306</v>
      </c>
      <c r="B140" s="304">
        <v>286000</v>
      </c>
      <c r="C140" s="301">
        <v>2.8867241753192437E-3</v>
      </c>
      <c r="E140" s="287"/>
      <c r="F140" s="287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3"/>
      <c r="R140" s="303"/>
      <c r="S140" s="303"/>
      <c r="T140" s="303"/>
      <c r="U140" s="303"/>
      <c r="V140" s="303"/>
      <c r="W140" s="303"/>
      <c r="X140" s="303"/>
      <c r="Y140" s="303"/>
      <c r="Z140" s="303"/>
      <c r="AA140" s="303"/>
      <c r="AB140" s="303"/>
      <c r="AC140" s="303"/>
      <c r="AD140" s="303"/>
      <c r="AE140" s="303"/>
      <c r="AF140" s="303"/>
      <c r="AG140" s="303"/>
      <c r="AH140" s="303"/>
      <c r="AI140" s="303"/>
      <c r="AJ140" s="303"/>
      <c r="AK140" s="303"/>
      <c r="AL140" s="303"/>
      <c r="AM140" s="303"/>
      <c r="AN140" s="303"/>
      <c r="AO140" s="303"/>
      <c r="AP140" s="303"/>
      <c r="AQ140" s="303"/>
      <c r="AR140" s="303"/>
      <c r="AS140" s="303"/>
      <c r="AT140" s="303"/>
      <c r="AU140" s="303"/>
      <c r="AV140" s="303"/>
      <c r="AW140" s="303"/>
      <c r="AX140" s="303"/>
      <c r="AY140" s="303"/>
      <c r="AZ140" s="303"/>
      <c r="BA140" s="303"/>
      <c r="BB140" s="303"/>
      <c r="BC140" s="303"/>
      <c r="BD140" s="303"/>
      <c r="BE140" s="303"/>
      <c r="BF140" s="303"/>
      <c r="BG140" s="303"/>
      <c r="BH140" s="303"/>
      <c r="BI140" s="303"/>
      <c r="BJ140" s="303"/>
      <c r="BK140" s="303"/>
      <c r="BL140" s="303"/>
      <c r="BM140" s="303"/>
      <c r="BN140" s="303"/>
      <c r="BO140" s="303"/>
      <c r="BP140" s="303"/>
      <c r="BQ140" s="303"/>
      <c r="BR140" s="303"/>
      <c r="BS140" s="303"/>
      <c r="BT140" s="303"/>
      <c r="BU140" s="303"/>
      <c r="BV140" s="303"/>
      <c r="BW140" s="303"/>
      <c r="BX140" s="303"/>
      <c r="BY140" s="303"/>
      <c r="BZ140" s="303"/>
      <c r="CA140" s="303"/>
      <c r="CB140" s="303"/>
      <c r="CC140" s="303"/>
      <c r="CD140" s="303"/>
      <c r="CE140" s="303"/>
      <c r="CF140" s="303"/>
      <c r="CG140" s="303"/>
      <c r="CH140" s="303"/>
      <c r="CI140" s="303"/>
      <c r="CJ140" s="303"/>
      <c r="CK140" s="303"/>
      <c r="CL140" s="303"/>
      <c r="CM140" s="303"/>
      <c r="CN140" s="303"/>
      <c r="CO140" s="303"/>
      <c r="CP140" s="303"/>
      <c r="CQ140" s="303"/>
      <c r="CR140" s="303"/>
      <c r="CS140" s="303"/>
      <c r="CT140" s="303"/>
      <c r="CU140" s="303"/>
      <c r="CV140" s="303"/>
      <c r="CW140" s="303"/>
      <c r="CX140" s="303"/>
      <c r="CY140" s="303"/>
      <c r="CZ140" s="303"/>
      <c r="DA140" s="303"/>
      <c r="DB140" s="303"/>
      <c r="DC140" s="303"/>
      <c r="DD140" s="303"/>
      <c r="DE140" s="303"/>
      <c r="DF140" s="303"/>
      <c r="DG140" s="303"/>
      <c r="DH140" s="303"/>
      <c r="DI140" s="303"/>
      <c r="DJ140" s="303"/>
      <c r="DK140" s="303"/>
      <c r="DL140" s="303"/>
      <c r="DM140" s="303"/>
      <c r="DN140" s="303"/>
      <c r="DO140" s="303"/>
      <c r="DP140" s="303"/>
      <c r="DQ140" s="303"/>
      <c r="DR140" s="303"/>
      <c r="DS140" s="303"/>
      <c r="DT140" s="303"/>
      <c r="DU140" s="303"/>
      <c r="DV140" s="303"/>
      <c r="DW140" s="303"/>
      <c r="DX140" s="303"/>
      <c r="DY140" s="303"/>
      <c r="DZ140" s="303"/>
      <c r="EA140" s="303"/>
      <c r="EB140" s="303"/>
      <c r="EC140" s="303"/>
      <c r="ED140" s="303"/>
      <c r="EE140" s="303"/>
      <c r="EF140" s="303"/>
      <c r="EG140" s="303"/>
      <c r="EH140" s="303"/>
      <c r="EI140" s="303"/>
      <c r="EJ140" s="303"/>
      <c r="EK140" s="303"/>
      <c r="EL140" s="303"/>
      <c r="EM140" s="303"/>
      <c r="EN140" s="303"/>
      <c r="EO140" s="303"/>
      <c r="EP140" s="303"/>
      <c r="EQ140" s="303"/>
      <c r="ER140" s="303"/>
      <c r="ES140" s="303"/>
      <c r="ET140" s="303"/>
      <c r="EU140" s="303"/>
      <c r="EV140" s="303"/>
      <c r="EW140" s="303"/>
      <c r="EX140" s="303"/>
      <c r="EY140" s="303"/>
      <c r="EZ140" s="303"/>
      <c r="FA140" s="303"/>
      <c r="FB140" s="303"/>
      <c r="FC140" s="303"/>
      <c r="FD140" s="303"/>
      <c r="FE140" s="303"/>
      <c r="FF140" s="303"/>
      <c r="FG140" s="303"/>
      <c r="FH140" s="303"/>
      <c r="FI140" s="303"/>
      <c r="FJ140" s="303"/>
      <c r="FK140" s="303"/>
      <c r="FL140" s="303"/>
    </row>
    <row r="141" spans="1:16382" s="302" customFormat="1" ht="18" customHeight="1">
      <c r="A141" s="299" t="s">
        <v>307</v>
      </c>
      <c r="B141" s="304">
        <v>13773548</v>
      </c>
      <c r="C141" s="301">
        <v>0.13902249647384621</v>
      </c>
      <c r="E141" s="287"/>
      <c r="F141" s="287"/>
      <c r="G141" s="303"/>
      <c r="H141" s="303"/>
      <c r="I141" s="303"/>
      <c r="J141" s="303"/>
      <c r="K141" s="303"/>
      <c r="L141" s="303"/>
      <c r="M141" s="303"/>
      <c r="N141" s="303"/>
      <c r="O141" s="303"/>
      <c r="P141" s="303"/>
      <c r="Q141" s="303"/>
      <c r="R141" s="303"/>
      <c r="S141" s="303"/>
      <c r="T141" s="303"/>
      <c r="U141" s="303"/>
      <c r="V141" s="303"/>
      <c r="W141" s="303"/>
      <c r="X141" s="303"/>
      <c r="Y141" s="303"/>
      <c r="Z141" s="303"/>
      <c r="AA141" s="303"/>
      <c r="AB141" s="303"/>
      <c r="AC141" s="303"/>
      <c r="AD141" s="303"/>
      <c r="AE141" s="303"/>
      <c r="AF141" s="303"/>
      <c r="AG141" s="303"/>
      <c r="AH141" s="303"/>
      <c r="AI141" s="303"/>
      <c r="AJ141" s="303"/>
      <c r="AK141" s="303"/>
      <c r="AL141" s="303"/>
      <c r="AM141" s="303"/>
      <c r="AN141" s="303"/>
      <c r="AO141" s="303"/>
      <c r="AP141" s="303"/>
      <c r="AQ141" s="303"/>
      <c r="AR141" s="303"/>
      <c r="AS141" s="303"/>
      <c r="AT141" s="303"/>
      <c r="AU141" s="303"/>
      <c r="AV141" s="303"/>
      <c r="AW141" s="303"/>
      <c r="AX141" s="303"/>
      <c r="AY141" s="303"/>
      <c r="AZ141" s="303"/>
      <c r="BA141" s="303"/>
      <c r="BB141" s="303"/>
      <c r="BC141" s="303"/>
      <c r="BD141" s="303"/>
      <c r="BE141" s="303"/>
      <c r="BF141" s="303"/>
      <c r="BG141" s="303"/>
      <c r="BH141" s="303"/>
      <c r="BI141" s="303"/>
      <c r="BJ141" s="303"/>
      <c r="BK141" s="303"/>
      <c r="BL141" s="303"/>
      <c r="BM141" s="303"/>
      <c r="BN141" s="303"/>
      <c r="BO141" s="303"/>
      <c r="BP141" s="303"/>
      <c r="BQ141" s="303"/>
      <c r="BR141" s="303"/>
      <c r="BS141" s="303"/>
      <c r="BT141" s="303"/>
      <c r="BU141" s="303"/>
      <c r="BV141" s="303"/>
      <c r="BW141" s="303"/>
      <c r="BX141" s="303"/>
      <c r="BY141" s="303"/>
      <c r="BZ141" s="303"/>
      <c r="CA141" s="303"/>
      <c r="CB141" s="303"/>
      <c r="CC141" s="303"/>
      <c r="CD141" s="303"/>
      <c r="CE141" s="303"/>
      <c r="CF141" s="303"/>
      <c r="CG141" s="303"/>
      <c r="CH141" s="303"/>
      <c r="CI141" s="303"/>
      <c r="CJ141" s="303"/>
      <c r="CK141" s="303"/>
      <c r="CL141" s="303"/>
      <c r="CM141" s="303"/>
      <c r="CN141" s="303"/>
      <c r="CO141" s="303"/>
      <c r="CP141" s="303"/>
      <c r="CQ141" s="303"/>
      <c r="CR141" s="303"/>
      <c r="CS141" s="303"/>
      <c r="CT141" s="303"/>
      <c r="CU141" s="303"/>
      <c r="CV141" s="303"/>
      <c r="CW141" s="303"/>
      <c r="CX141" s="303"/>
      <c r="CY141" s="303"/>
      <c r="CZ141" s="303"/>
      <c r="DA141" s="303"/>
      <c r="DB141" s="303"/>
      <c r="DC141" s="303"/>
      <c r="DD141" s="303"/>
      <c r="DE141" s="303"/>
      <c r="DF141" s="303"/>
      <c r="DG141" s="303"/>
      <c r="DH141" s="303"/>
      <c r="DI141" s="303"/>
      <c r="DJ141" s="303"/>
      <c r="DK141" s="303"/>
      <c r="DL141" s="303"/>
      <c r="DM141" s="303"/>
      <c r="DN141" s="303"/>
      <c r="DO141" s="303"/>
      <c r="DP141" s="303"/>
      <c r="DQ141" s="303"/>
      <c r="DR141" s="303"/>
      <c r="DS141" s="303"/>
      <c r="DT141" s="303"/>
      <c r="DU141" s="303"/>
      <c r="DV141" s="303"/>
      <c r="DW141" s="303"/>
      <c r="DX141" s="303"/>
      <c r="DY141" s="303"/>
      <c r="DZ141" s="303"/>
      <c r="EA141" s="303"/>
      <c r="EB141" s="303"/>
      <c r="EC141" s="303"/>
      <c r="ED141" s="303"/>
      <c r="EE141" s="303"/>
      <c r="EF141" s="303"/>
      <c r="EG141" s="303"/>
      <c r="EH141" s="303"/>
      <c r="EI141" s="303"/>
      <c r="EJ141" s="303"/>
      <c r="EK141" s="303"/>
      <c r="EL141" s="303"/>
      <c r="EM141" s="303"/>
      <c r="EN141" s="303"/>
      <c r="EO141" s="303"/>
      <c r="EP141" s="303"/>
      <c r="EQ141" s="303"/>
      <c r="ER141" s="303"/>
      <c r="ES141" s="303"/>
      <c r="ET141" s="303"/>
      <c r="EU141" s="303"/>
      <c r="EV141" s="303"/>
      <c r="EW141" s="303"/>
      <c r="EX141" s="303"/>
      <c r="EY141" s="303"/>
      <c r="EZ141" s="303"/>
      <c r="FA141" s="303"/>
      <c r="FB141" s="303"/>
      <c r="FC141" s="303"/>
      <c r="FD141" s="303"/>
      <c r="FE141" s="303"/>
      <c r="FF141" s="303"/>
      <c r="FG141" s="303"/>
      <c r="FH141" s="303"/>
      <c r="FI141" s="303"/>
      <c r="FJ141" s="303"/>
      <c r="FK141" s="303"/>
      <c r="FL141" s="303"/>
    </row>
    <row r="142" spans="1:16382" s="302" customFormat="1" ht="18" customHeight="1">
      <c r="A142" s="299" t="s">
        <v>308</v>
      </c>
      <c r="B142" s="304">
        <v>8257791.8399999999</v>
      </c>
      <c r="C142" s="301">
        <v>8.3349536151335599E-2</v>
      </c>
      <c r="E142" s="287"/>
      <c r="F142" s="287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3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03"/>
      <c r="AD142" s="303"/>
      <c r="AE142" s="303"/>
      <c r="AF142" s="303"/>
      <c r="AG142" s="303"/>
      <c r="AH142" s="303"/>
      <c r="AI142" s="303"/>
      <c r="AJ142" s="303"/>
      <c r="AK142" s="303"/>
      <c r="AL142" s="303"/>
      <c r="AM142" s="303"/>
      <c r="AN142" s="303"/>
      <c r="AO142" s="303"/>
      <c r="AP142" s="303"/>
      <c r="AQ142" s="303"/>
      <c r="AR142" s="303"/>
      <c r="AS142" s="303"/>
      <c r="AT142" s="303"/>
      <c r="AU142" s="303"/>
      <c r="AV142" s="303"/>
      <c r="AW142" s="303"/>
      <c r="AX142" s="303"/>
      <c r="AY142" s="303"/>
      <c r="AZ142" s="303"/>
      <c r="BA142" s="303"/>
      <c r="BB142" s="303"/>
      <c r="BC142" s="303"/>
      <c r="BD142" s="303"/>
      <c r="BE142" s="303"/>
      <c r="BF142" s="303"/>
      <c r="BG142" s="303"/>
      <c r="BH142" s="303"/>
      <c r="BI142" s="303"/>
      <c r="BJ142" s="303"/>
      <c r="BK142" s="303"/>
      <c r="BL142" s="303"/>
      <c r="BM142" s="303"/>
      <c r="BN142" s="303"/>
      <c r="BO142" s="303"/>
      <c r="BP142" s="303"/>
      <c r="BQ142" s="303"/>
      <c r="BR142" s="303"/>
      <c r="BS142" s="303"/>
      <c r="BT142" s="303"/>
      <c r="BU142" s="303"/>
      <c r="BV142" s="303"/>
      <c r="BW142" s="303"/>
      <c r="BX142" s="303"/>
      <c r="BY142" s="303"/>
      <c r="BZ142" s="303"/>
      <c r="CA142" s="303"/>
      <c r="CB142" s="303"/>
      <c r="CC142" s="303"/>
      <c r="CD142" s="303"/>
      <c r="CE142" s="303"/>
      <c r="CF142" s="303"/>
      <c r="CG142" s="303"/>
      <c r="CH142" s="303"/>
      <c r="CI142" s="303"/>
      <c r="CJ142" s="303"/>
      <c r="CK142" s="303"/>
      <c r="CL142" s="303"/>
      <c r="CM142" s="303"/>
      <c r="CN142" s="303"/>
      <c r="CO142" s="303"/>
      <c r="CP142" s="303"/>
      <c r="CQ142" s="303"/>
      <c r="CR142" s="303"/>
      <c r="CS142" s="303"/>
      <c r="CT142" s="303"/>
      <c r="CU142" s="303"/>
      <c r="CV142" s="303"/>
      <c r="CW142" s="303"/>
      <c r="CX142" s="303"/>
      <c r="CY142" s="303"/>
      <c r="CZ142" s="303"/>
      <c r="DA142" s="303"/>
      <c r="DB142" s="303"/>
      <c r="DC142" s="303"/>
      <c r="DD142" s="303"/>
      <c r="DE142" s="303"/>
      <c r="DF142" s="303"/>
      <c r="DG142" s="303"/>
      <c r="DH142" s="303"/>
      <c r="DI142" s="303"/>
      <c r="DJ142" s="303"/>
      <c r="DK142" s="303"/>
      <c r="DL142" s="303"/>
      <c r="DM142" s="303"/>
      <c r="DN142" s="303"/>
      <c r="DO142" s="303"/>
      <c r="DP142" s="303"/>
      <c r="DQ142" s="303"/>
      <c r="DR142" s="303"/>
      <c r="DS142" s="303"/>
      <c r="DT142" s="303"/>
      <c r="DU142" s="303"/>
      <c r="DV142" s="303"/>
      <c r="DW142" s="303"/>
      <c r="DX142" s="303"/>
      <c r="DY142" s="303"/>
      <c r="DZ142" s="303"/>
      <c r="EA142" s="303"/>
      <c r="EB142" s="303"/>
      <c r="EC142" s="303"/>
      <c r="ED142" s="303"/>
      <c r="EE142" s="303"/>
      <c r="EF142" s="303"/>
      <c r="EG142" s="303"/>
      <c r="EH142" s="303"/>
      <c r="EI142" s="303"/>
      <c r="EJ142" s="303"/>
      <c r="EK142" s="303"/>
      <c r="EL142" s="303"/>
      <c r="EM142" s="303"/>
      <c r="EN142" s="303"/>
      <c r="EO142" s="303"/>
      <c r="EP142" s="303"/>
      <c r="EQ142" s="303"/>
      <c r="ER142" s="303"/>
      <c r="ES142" s="303"/>
      <c r="ET142" s="303"/>
      <c r="EU142" s="303"/>
      <c r="EV142" s="303"/>
      <c r="EW142" s="303"/>
      <c r="EX142" s="303"/>
      <c r="EY142" s="303"/>
      <c r="EZ142" s="303"/>
      <c r="FA142" s="303"/>
      <c r="FB142" s="303"/>
      <c r="FC142" s="303"/>
      <c r="FD142" s="303"/>
      <c r="FE142" s="303"/>
      <c r="FF142" s="303"/>
      <c r="FG142" s="303"/>
      <c r="FH142" s="303"/>
      <c r="FI142" s="303"/>
      <c r="FJ142" s="303"/>
      <c r="FK142" s="303"/>
      <c r="FL142" s="303"/>
    </row>
    <row r="143" spans="1:16382" s="302" customFormat="1" ht="20.25" customHeight="1">
      <c r="A143" s="299" t="s">
        <v>309</v>
      </c>
      <c r="B143" s="304">
        <v>25774295</v>
      </c>
      <c r="C143" s="301">
        <v>0.26015133034374094</v>
      </c>
      <c r="E143" s="287"/>
      <c r="F143" s="287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3"/>
      <c r="R143" s="303"/>
      <c r="S143" s="303"/>
      <c r="T143" s="303"/>
      <c r="U143" s="303"/>
      <c r="V143" s="303"/>
      <c r="W143" s="303"/>
      <c r="X143" s="303"/>
      <c r="Y143" s="303"/>
      <c r="Z143" s="303"/>
      <c r="AA143" s="303"/>
      <c r="AB143" s="303"/>
      <c r="AC143" s="303"/>
      <c r="AD143" s="303"/>
      <c r="AE143" s="303"/>
      <c r="AF143" s="303"/>
      <c r="AG143" s="303"/>
      <c r="AH143" s="303"/>
      <c r="AI143" s="303"/>
      <c r="AJ143" s="303"/>
      <c r="AK143" s="303"/>
      <c r="AL143" s="303"/>
      <c r="AM143" s="303"/>
      <c r="AN143" s="303"/>
      <c r="AO143" s="303"/>
      <c r="AP143" s="303"/>
      <c r="AQ143" s="303"/>
      <c r="AR143" s="303"/>
      <c r="AS143" s="303"/>
      <c r="AT143" s="303"/>
      <c r="AU143" s="303"/>
      <c r="AV143" s="303"/>
      <c r="AW143" s="303"/>
      <c r="AX143" s="303"/>
      <c r="AY143" s="303"/>
      <c r="AZ143" s="303"/>
      <c r="BA143" s="303"/>
      <c r="BB143" s="303"/>
      <c r="BC143" s="303"/>
      <c r="BD143" s="303"/>
      <c r="BE143" s="303"/>
      <c r="BF143" s="303"/>
      <c r="BG143" s="303"/>
      <c r="BH143" s="303"/>
      <c r="BI143" s="303"/>
      <c r="BJ143" s="303"/>
      <c r="BK143" s="303"/>
      <c r="BL143" s="303"/>
      <c r="BM143" s="303"/>
      <c r="BN143" s="303"/>
      <c r="BO143" s="303"/>
      <c r="BP143" s="303"/>
      <c r="BQ143" s="303"/>
      <c r="BR143" s="303"/>
      <c r="BS143" s="303"/>
      <c r="BT143" s="303"/>
      <c r="BU143" s="303"/>
      <c r="BV143" s="303"/>
      <c r="BW143" s="303"/>
      <c r="BX143" s="303"/>
      <c r="BY143" s="303"/>
      <c r="BZ143" s="303"/>
      <c r="CA143" s="303"/>
      <c r="CB143" s="303"/>
      <c r="CC143" s="303"/>
      <c r="CD143" s="303"/>
      <c r="CE143" s="303"/>
      <c r="CF143" s="303"/>
      <c r="CG143" s="303"/>
      <c r="CH143" s="303"/>
      <c r="CI143" s="303"/>
      <c r="CJ143" s="303"/>
      <c r="CK143" s="303"/>
      <c r="CL143" s="303"/>
      <c r="CM143" s="303"/>
      <c r="CN143" s="303"/>
      <c r="CO143" s="303"/>
      <c r="CP143" s="303"/>
      <c r="CQ143" s="303"/>
      <c r="CR143" s="303"/>
      <c r="CS143" s="303"/>
      <c r="CT143" s="303"/>
      <c r="CU143" s="303"/>
      <c r="CV143" s="303"/>
      <c r="CW143" s="303"/>
      <c r="CX143" s="303"/>
      <c r="CY143" s="303"/>
      <c r="CZ143" s="303"/>
      <c r="DA143" s="303"/>
      <c r="DB143" s="303"/>
      <c r="DC143" s="303"/>
      <c r="DD143" s="303"/>
      <c r="DE143" s="303"/>
      <c r="DF143" s="303"/>
      <c r="DG143" s="303"/>
      <c r="DH143" s="303"/>
      <c r="DI143" s="303"/>
      <c r="DJ143" s="303"/>
      <c r="DK143" s="303"/>
      <c r="DL143" s="303"/>
      <c r="DM143" s="303"/>
      <c r="DN143" s="303"/>
      <c r="DO143" s="303"/>
      <c r="DP143" s="303"/>
      <c r="DQ143" s="303"/>
      <c r="DR143" s="303"/>
      <c r="DS143" s="303"/>
      <c r="DT143" s="303"/>
      <c r="DU143" s="303"/>
      <c r="DV143" s="303"/>
      <c r="DW143" s="303"/>
      <c r="DX143" s="303"/>
      <c r="DY143" s="303"/>
      <c r="DZ143" s="303"/>
      <c r="EA143" s="303"/>
      <c r="EB143" s="303"/>
      <c r="EC143" s="303"/>
      <c r="ED143" s="303"/>
      <c r="EE143" s="303"/>
      <c r="EF143" s="303"/>
      <c r="EG143" s="303"/>
      <c r="EH143" s="303"/>
      <c r="EI143" s="303"/>
      <c r="EJ143" s="303"/>
      <c r="EK143" s="303"/>
      <c r="EL143" s="303"/>
      <c r="EM143" s="303"/>
      <c r="EN143" s="303"/>
      <c r="EO143" s="303"/>
      <c r="EP143" s="303"/>
      <c r="EQ143" s="303"/>
      <c r="ER143" s="303"/>
      <c r="ES143" s="303"/>
      <c r="ET143" s="303"/>
      <c r="EU143" s="303"/>
      <c r="EV143" s="303"/>
      <c r="EW143" s="303"/>
      <c r="EX143" s="303"/>
      <c r="EY143" s="303"/>
      <c r="EZ143" s="303"/>
      <c r="FA143" s="303"/>
      <c r="FB143" s="303"/>
      <c r="FC143" s="303"/>
      <c r="FD143" s="303"/>
      <c r="FE143" s="303"/>
      <c r="FF143" s="303"/>
      <c r="FG143" s="303"/>
      <c r="FH143" s="303"/>
      <c r="FI143" s="303"/>
      <c r="FJ143" s="303"/>
      <c r="FK143" s="303"/>
      <c r="FL143" s="303"/>
    </row>
    <row r="144" spans="1:16382" s="302" customFormat="1" ht="18" customHeight="1">
      <c r="A144" s="299" t="s">
        <v>310</v>
      </c>
      <c r="B144" s="304">
        <v>8269320</v>
      </c>
      <c r="C144" s="301">
        <v>8.3465894956122125E-2</v>
      </c>
      <c r="E144" s="287"/>
      <c r="F144" s="287"/>
      <c r="G144" s="303"/>
      <c r="H144" s="303"/>
      <c r="I144" s="303"/>
      <c r="J144" s="303"/>
      <c r="K144" s="303"/>
      <c r="L144" s="303"/>
      <c r="M144" s="303"/>
      <c r="N144" s="303"/>
      <c r="O144" s="303"/>
      <c r="P144" s="303"/>
      <c r="Q144" s="303"/>
      <c r="R144" s="303"/>
      <c r="S144" s="303"/>
      <c r="T144" s="303"/>
      <c r="U144" s="303"/>
      <c r="V144" s="303"/>
      <c r="W144" s="303"/>
      <c r="X144" s="303"/>
      <c r="Y144" s="303"/>
      <c r="Z144" s="303"/>
      <c r="AA144" s="303"/>
      <c r="AB144" s="303"/>
      <c r="AC144" s="303"/>
      <c r="AD144" s="303"/>
      <c r="AE144" s="303"/>
      <c r="AF144" s="303"/>
      <c r="AG144" s="303"/>
      <c r="AH144" s="303"/>
      <c r="AI144" s="303"/>
      <c r="AJ144" s="303"/>
      <c r="AK144" s="303"/>
      <c r="AL144" s="303"/>
      <c r="AM144" s="303"/>
      <c r="AN144" s="303"/>
      <c r="AO144" s="303"/>
      <c r="AP144" s="303"/>
      <c r="AQ144" s="303"/>
      <c r="AR144" s="303"/>
      <c r="AS144" s="303"/>
      <c r="AT144" s="303"/>
      <c r="AU144" s="303"/>
      <c r="AV144" s="303"/>
      <c r="AW144" s="303"/>
      <c r="AX144" s="303"/>
      <c r="AY144" s="303"/>
      <c r="AZ144" s="303"/>
      <c r="BA144" s="303"/>
      <c r="BB144" s="303"/>
      <c r="BC144" s="303"/>
      <c r="BD144" s="303"/>
      <c r="BE144" s="303"/>
      <c r="BF144" s="303"/>
      <c r="BG144" s="303"/>
      <c r="BH144" s="303"/>
      <c r="BI144" s="303"/>
      <c r="BJ144" s="303"/>
      <c r="BK144" s="303"/>
      <c r="BL144" s="303"/>
      <c r="BM144" s="303"/>
      <c r="BN144" s="303"/>
      <c r="BO144" s="303"/>
      <c r="BP144" s="303"/>
      <c r="BQ144" s="303"/>
      <c r="BR144" s="303"/>
      <c r="BS144" s="303"/>
      <c r="BT144" s="303"/>
      <c r="BU144" s="303"/>
      <c r="BV144" s="303"/>
      <c r="BW144" s="303"/>
      <c r="BX144" s="303"/>
      <c r="BY144" s="303"/>
      <c r="BZ144" s="303"/>
      <c r="CA144" s="303"/>
      <c r="CB144" s="303"/>
      <c r="CC144" s="303"/>
      <c r="CD144" s="303"/>
      <c r="CE144" s="303"/>
      <c r="CF144" s="303"/>
      <c r="CG144" s="303"/>
      <c r="CH144" s="303"/>
      <c r="CI144" s="303"/>
      <c r="CJ144" s="303"/>
      <c r="CK144" s="303"/>
      <c r="CL144" s="303"/>
      <c r="CM144" s="303"/>
      <c r="CN144" s="303"/>
      <c r="CO144" s="303"/>
      <c r="CP144" s="303"/>
      <c r="CQ144" s="303"/>
      <c r="CR144" s="303"/>
      <c r="CS144" s="303"/>
      <c r="CT144" s="303"/>
      <c r="CU144" s="303"/>
      <c r="CV144" s="303"/>
      <c r="CW144" s="303"/>
      <c r="CX144" s="303"/>
      <c r="CY144" s="303"/>
      <c r="CZ144" s="303"/>
      <c r="DA144" s="303"/>
      <c r="DB144" s="303"/>
      <c r="DC144" s="303"/>
      <c r="DD144" s="303"/>
      <c r="DE144" s="303"/>
      <c r="DF144" s="303"/>
      <c r="DG144" s="303"/>
      <c r="DH144" s="303"/>
      <c r="DI144" s="303"/>
      <c r="DJ144" s="303"/>
      <c r="DK144" s="303"/>
      <c r="DL144" s="303"/>
      <c r="DM144" s="303"/>
      <c r="DN144" s="303"/>
      <c r="DO144" s="303"/>
      <c r="DP144" s="303"/>
      <c r="DQ144" s="303"/>
      <c r="DR144" s="303"/>
      <c r="DS144" s="303"/>
      <c r="DT144" s="303"/>
      <c r="DU144" s="303"/>
      <c r="DV144" s="303"/>
      <c r="DW144" s="303"/>
      <c r="DX144" s="303"/>
      <c r="DY144" s="303"/>
      <c r="DZ144" s="303"/>
      <c r="EA144" s="303"/>
      <c r="EB144" s="303"/>
      <c r="EC144" s="303"/>
      <c r="ED144" s="303"/>
      <c r="EE144" s="303"/>
      <c r="EF144" s="303"/>
      <c r="EG144" s="303"/>
      <c r="EH144" s="303"/>
      <c r="EI144" s="303"/>
      <c r="EJ144" s="303"/>
      <c r="EK144" s="303"/>
      <c r="EL144" s="303"/>
      <c r="EM144" s="303"/>
      <c r="EN144" s="303"/>
      <c r="EO144" s="303"/>
      <c r="EP144" s="303"/>
      <c r="EQ144" s="303"/>
      <c r="ER144" s="303"/>
      <c r="ES144" s="303"/>
      <c r="ET144" s="303"/>
      <c r="EU144" s="303"/>
      <c r="EV144" s="303"/>
      <c r="EW144" s="303"/>
      <c r="EX144" s="303"/>
      <c r="EY144" s="303"/>
      <c r="EZ144" s="303"/>
      <c r="FA144" s="303"/>
      <c r="FB144" s="303"/>
      <c r="FC144" s="303"/>
      <c r="FD144" s="303"/>
      <c r="FE144" s="303"/>
      <c r="FF144" s="303"/>
      <c r="FG144" s="303"/>
      <c r="FH144" s="303"/>
      <c r="FI144" s="303"/>
      <c r="FJ144" s="303"/>
      <c r="FK144" s="303"/>
      <c r="FL144" s="303"/>
    </row>
    <row r="145" spans="1:168" s="302" customFormat="1" ht="18" customHeight="1">
      <c r="A145" s="299" t="s">
        <v>311</v>
      </c>
      <c r="B145" s="304">
        <v>7375809</v>
      </c>
      <c r="C145" s="301">
        <v>7.4447294240689701E-2</v>
      </c>
      <c r="E145" s="287"/>
      <c r="F145" s="287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3"/>
      <c r="AU145" s="303"/>
      <c r="AV145" s="303"/>
      <c r="AW145" s="303"/>
      <c r="AX145" s="303"/>
      <c r="AY145" s="303"/>
      <c r="AZ145" s="303"/>
      <c r="BA145" s="303"/>
      <c r="BB145" s="303"/>
      <c r="BC145" s="303"/>
      <c r="BD145" s="303"/>
      <c r="BE145" s="303"/>
      <c r="BF145" s="303"/>
      <c r="BG145" s="303"/>
      <c r="BH145" s="303"/>
      <c r="BI145" s="303"/>
      <c r="BJ145" s="303"/>
      <c r="BK145" s="303"/>
      <c r="BL145" s="303"/>
      <c r="BM145" s="303"/>
      <c r="BN145" s="303"/>
      <c r="BO145" s="303"/>
      <c r="BP145" s="303"/>
      <c r="BQ145" s="303"/>
      <c r="BR145" s="303"/>
      <c r="BS145" s="303"/>
      <c r="BT145" s="303"/>
      <c r="BU145" s="303"/>
      <c r="BV145" s="303"/>
      <c r="BW145" s="303"/>
      <c r="BX145" s="303"/>
      <c r="BY145" s="303"/>
      <c r="BZ145" s="303"/>
      <c r="CA145" s="303"/>
      <c r="CB145" s="303"/>
      <c r="CC145" s="303"/>
      <c r="CD145" s="303"/>
      <c r="CE145" s="303"/>
      <c r="CF145" s="303"/>
      <c r="CG145" s="303"/>
      <c r="CH145" s="303"/>
      <c r="CI145" s="303"/>
      <c r="CJ145" s="303"/>
      <c r="CK145" s="303"/>
      <c r="CL145" s="303"/>
      <c r="CM145" s="303"/>
      <c r="CN145" s="303"/>
      <c r="CO145" s="303"/>
      <c r="CP145" s="303"/>
      <c r="CQ145" s="303"/>
      <c r="CR145" s="303"/>
      <c r="CS145" s="303"/>
      <c r="CT145" s="303"/>
      <c r="CU145" s="303"/>
      <c r="CV145" s="303"/>
      <c r="CW145" s="303"/>
      <c r="CX145" s="303"/>
      <c r="CY145" s="303"/>
      <c r="CZ145" s="303"/>
      <c r="DA145" s="303"/>
      <c r="DB145" s="303"/>
      <c r="DC145" s="303"/>
      <c r="DD145" s="303"/>
      <c r="DE145" s="303"/>
      <c r="DF145" s="303"/>
      <c r="DG145" s="303"/>
      <c r="DH145" s="303"/>
      <c r="DI145" s="303"/>
      <c r="DJ145" s="303"/>
      <c r="DK145" s="303"/>
      <c r="DL145" s="303"/>
      <c r="DM145" s="303"/>
      <c r="DN145" s="303"/>
      <c r="DO145" s="303"/>
      <c r="DP145" s="303"/>
      <c r="DQ145" s="303"/>
      <c r="DR145" s="303"/>
      <c r="DS145" s="303"/>
      <c r="DT145" s="303"/>
      <c r="DU145" s="303"/>
      <c r="DV145" s="303"/>
      <c r="DW145" s="303"/>
      <c r="DX145" s="303"/>
      <c r="DY145" s="303"/>
      <c r="DZ145" s="303"/>
      <c r="EA145" s="303"/>
      <c r="EB145" s="303"/>
      <c r="EC145" s="303"/>
      <c r="ED145" s="303"/>
      <c r="EE145" s="303"/>
      <c r="EF145" s="303"/>
      <c r="EG145" s="303"/>
      <c r="EH145" s="303"/>
      <c r="EI145" s="303"/>
      <c r="EJ145" s="303"/>
      <c r="EK145" s="303"/>
      <c r="EL145" s="303"/>
      <c r="EM145" s="303"/>
      <c r="EN145" s="303"/>
      <c r="EO145" s="303"/>
      <c r="EP145" s="303"/>
      <c r="EQ145" s="303"/>
      <c r="ER145" s="303"/>
      <c r="ES145" s="303"/>
      <c r="ET145" s="303"/>
      <c r="EU145" s="303"/>
      <c r="EV145" s="303"/>
      <c r="EW145" s="303"/>
      <c r="EX145" s="303"/>
      <c r="EY145" s="303"/>
      <c r="EZ145" s="303"/>
      <c r="FA145" s="303"/>
      <c r="FB145" s="303"/>
      <c r="FC145" s="303"/>
      <c r="FD145" s="303"/>
      <c r="FE145" s="303"/>
      <c r="FF145" s="303"/>
      <c r="FG145" s="303"/>
      <c r="FH145" s="303"/>
      <c r="FI145" s="303"/>
      <c r="FJ145" s="303"/>
      <c r="FK145" s="303"/>
      <c r="FL145" s="303"/>
    </row>
    <row r="146" spans="1:168" s="302" customFormat="1" ht="18" customHeight="1">
      <c r="A146" s="299" t="s">
        <v>312</v>
      </c>
      <c r="B146" s="304">
        <v>224444297.03</v>
      </c>
      <c r="C146" s="301">
        <v>2.2654153085630564</v>
      </c>
      <c r="E146" s="287"/>
      <c r="F146" s="287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3"/>
      <c r="AU146" s="303"/>
      <c r="AV146" s="303"/>
      <c r="AW146" s="303"/>
      <c r="AX146" s="303"/>
      <c r="AY146" s="303"/>
      <c r="AZ146" s="303"/>
      <c r="BA146" s="303"/>
      <c r="BB146" s="303"/>
      <c r="BC146" s="303"/>
      <c r="BD146" s="303"/>
      <c r="BE146" s="303"/>
      <c r="BF146" s="303"/>
      <c r="BG146" s="303"/>
      <c r="BH146" s="303"/>
      <c r="BI146" s="303"/>
      <c r="BJ146" s="303"/>
      <c r="BK146" s="303"/>
      <c r="BL146" s="303"/>
      <c r="BM146" s="303"/>
      <c r="BN146" s="303"/>
      <c r="BO146" s="303"/>
      <c r="BP146" s="303"/>
      <c r="BQ146" s="303"/>
      <c r="BR146" s="303"/>
      <c r="BS146" s="303"/>
      <c r="BT146" s="303"/>
      <c r="BU146" s="303"/>
      <c r="BV146" s="303"/>
      <c r="BW146" s="303"/>
      <c r="BX146" s="303"/>
      <c r="BY146" s="303"/>
      <c r="BZ146" s="303"/>
      <c r="CA146" s="303"/>
      <c r="CB146" s="303"/>
      <c r="CC146" s="303"/>
      <c r="CD146" s="303"/>
      <c r="CE146" s="303"/>
      <c r="CF146" s="303"/>
      <c r="CG146" s="303"/>
      <c r="CH146" s="303"/>
      <c r="CI146" s="303"/>
      <c r="CJ146" s="303"/>
      <c r="CK146" s="303"/>
      <c r="CL146" s="303"/>
      <c r="CM146" s="303"/>
      <c r="CN146" s="303"/>
      <c r="CO146" s="303"/>
      <c r="CP146" s="303"/>
      <c r="CQ146" s="303"/>
      <c r="CR146" s="303"/>
      <c r="CS146" s="303"/>
      <c r="CT146" s="303"/>
      <c r="CU146" s="303"/>
      <c r="CV146" s="303"/>
      <c r="CW146" s="303"/>
      <c r="CX146" s="303"/>
      <c r="CY146" s="303"/>
      <c r="CZ146" s="303"/>
      <c r="DA146" s="303"/>
      <c r="DB146" s="303"/>
      <c r="DC146" s="303"/>
      <c r="DD146" s="303"/>
      <c r="DE146" s="303"/>
      <c r="DF146" s="303"/>
      <c r="DG146" s="303"/>
      <c r="DH146" s="303"/>
      <c r="DI146" s="303"/>
      <c r="DJ146" s="303"/>
      <c r="DK146" s="303"/>
      <c r="DL146" s="303"/>
      <c r="DM146" s="303"/>
      <c r="DN146" s="303"/>
      <c r="DO146" s="303"/>
      <c r="DP146" s="303"/>
      <c r="DQ146" s="303"/>
      <c r="DR146" s="303"/>
      <c r="DS146" s="303"/>
      <c r="DT146" s="303"/>
      <c r="DU146" s="303"/>
      <c r="DV146" s="303"/>
      <c r="DW146" s="303"/>
      <c r="DX146" s="303"/>
      <c r="DY146" s="303"/>
      <c r="DZ146" s="303"/>
      <c r="EA146" s="303"/>
      <c r="EB146" s="303"/>
      <c r="EC146" s="303"/>
      <c r="ED146" s="303"/>
      <c r="EE146" s="303"/>
      <c r="EF146" s="303"/>
      <c r="EG146" s="303"/>
      <c r="EH146" s="303"/>
      <c r="EI146" s="303"/>
      <c r="EJ146" s="303"/>
      <c r="EK146" s="303"/>
      <c r="EL146" s="303"/>
      <c r="EM146" s="303"/>
      <c r="EN146" s="303"/>
      <c r="EO146" s="303"/>
      <c r="EP146" s="303"/>
      <c r="EQ146" s="303"/>
      <c r="ER146" s="303"/>
      <c r="ES146" s="303"/>
      <c r="ET146" s="303"/>
      <c r="EU146" s="303"/>
      <c r="EV146" s="303"/>
      <c r="EW146" s="303"/>
      <c r="EX146" s="303"/>
      <c r="EY146" s="303"/>
      <c r="EZ146" s="303"/>
      <c r="FA146" s="303"/>
      <c r="FB146" s="303"/>
      <c r="FC146" s="303"/>
      <c r="FD146" s="303"/>
      <c r="FE146" s="303"/>
      <c r="FF146" s="303"/>
      <c r="FG146" s="303"/>
      <c r="FH146" s="303"/>
      <c r="FI146" s="303"/>
      <c r="FJ146" s="303"/>
      <c r="FK146" s="303"/>
      <c r="FL146" s="303"/>
    </row>
    <row r="147" spans="1:168" s="302" customFormat="1" ht="18" customHeight="1">
      <c r="A147" s="299" t="s">
        <v>313</v>
      </c>
      <c r="B147" s="304">
        <v>3087000</v>
      </c>
      <c r="C147" s="301">
        <v>3.1158452899337431E-2</v>
      </c>
      <c r="E147" s="287"/>
      <c r="F147" s="287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3"/>
      <c r="AF147" s="303"/>
      <c r="AG147" s="303"/>
      <c r="AH147" s="303"/>
      <c r="AI147" s="303"/>
      <c r="AJ147" s="303"/>
      <c r="AK147" s="303"/>
      <c r="AL147" s="303"/>
      <c r="AM147" s="303"/>
      <c r="AN147" s="303"/>
      <c r="AO147" s="303"/>
      <c r="AP147" s="303"/>
      <c r="AQ147" s="303"/>
      <c r="AR147" s="303"/>
      <c r="AS147" s="303"/>
      <c r="AT147" s="303"/>
      <c r="AU147" s="303"/>
      <c r="AV147" s="303"/>
      <c r="AW147" s="303"/>
      <c r="AX147" s="303"/>
      <c r="AY147" s="303"/>
      <c r="AZ147" s="303"/>
      <c r="BA147" s="303"/>
      <c r="BB147" s="303"/>
      <c r="BC147" s="303"/>
      <c r="BD147" s="303"/>
      <c r="BE147" s="303"/>
      <c r="BF147" s="303"/>
      <c r="BG147" s="303"/>
      <c r="BH147" s="303"/>
      <c r="BI147" s="303"/>
      <c r="BJ147" s="303"/>
      <c r="BK147" s="303"/>
      <c r="BL147" s="303"/>
      <c r="BM147" s="303"/>
      <c r="BN147" s="303"/>
      <c r="BO147" s="303"/>
      <c r="BP147" s="303"/>
      <c r="BQ147" s="303"/>
      <c r="BR147" s="303"/>
      <c r="BS147" s="303"/>
      <c r="BT147" s="303"/>
      <c r="BU147" s="303"/>
      <c r="BV147" s="303"/>
      <c r="BW147" s="303"/>
      <c r="BX147" s="303"/>
      <c r="BY147" s="303"/>
      <c r="BZ147" s="303"/>
      <c r="CA147" s="303"/>
      <c r="CB147" s="303"/>
      <c r="CC147" s="303"/>
      <c r="CD147" s="303"/>
      <c r="CE147" s="303"/>
      <c r="CF147" s="303"/>
      <c r="CG147" s="303"/>
      <c r="CH147" s="303"/>
      <c r="CI147" s="303"/>
      <c r="CJ147" s="303"/>
      <c r="CK147" s="303"/>
      <c r="CL147" s="303"/>
      <c r="CM147" s="303"/>
      <c r="CN147" s="303"/>
      <c r="CO147" s="303"/>
      <c r="CP147" s="303"/>
      <c r="CQ147" s="303"/>
      <c r="CR147" s="303"/>
      <c r="CS147" s="303"/>
      <c r="CT147" s="303"/>
      <c r="CU147" s="303"/>
      <c r="CV147" s="303"/>
      <c r="CW147" s="303"/>
      <c r="CX147" s="303"/>
      <c r="CY147" s="303"/>
      <c r="CZ147" s="303"/>
      <c r="DA147" s="303"/>
      <c r="DB147" s="303"/>
      <c r="DC147" s="303"/>
      <c r="DD147" s="303"/>
      <c r="DE147" s="303"/>
      <c r="DF147" s="303"/>
      <c r="DG147" s="303"/>
      <c r="DH147" s="303"/>
      <c r="DI147" s="303"/>
      <c r="DJ147" s="303"/>
      <c r="DK147" s="303"/>
      <c r="DL147" s="303"/>
      <c r="DM147" s="303"/>
      <c r="DN147" s="303"/>
      <c r="DO147" s="303"/>
      <c r="DP147" s="303"/>
      <c r="DQ147" s="303"/>
      <c r="DR147" s="303"/>
      <c r="DS147" s="303"/>
      <c r="DT147" s="303"/>
      <c r="DU147" s="303"/>
      <c r="DV147" s="303"/>
      <c r="DW147" s="303"/>
      <c r="DX147" s="303"/>
      <c r="DY147" s="303"/>
      <c r="DZ147" s="303"/>
      <c r="EA147" s="303"/>
      <c r="EB147" s="303"/>
      <c r="EC147" s="303"/>
      <c r="ED147" s="303"/>
      <c r="EE147" s="303"/>
      <c r="EF147" s="303"/>
      <c r="EG147" s="303"/>
      <c r="EH147" s="303"/>
      <c r="EI147" s="303"/>
      <c r="EJ147" s="303"/>
      <c r="EK147" s="303"/>
      <c r="EL147" s="303"/>
      <c r="EM147" s="303"/>
      <c r="EN147" s="303"/>
      <c r="EO147" s="303"/>
      <c r="EP147" s="303"/>
      <c r="EQ147" s="303"/>
      <c r="ER147" s="303"/>
      <c r="ES147" s="303"/>
      <c r="ET147" s="303"/>
      <c r="EU147" s="303"/>
      <c r="EV147" s="303"/>
      <c r="EW147" s="303"/>
      <c r="EX147" s="303"/>
      <c r="EY147" s="303"/>
      <c r="EZ147" s="303"/>
      <c r="FA147" s="303"/>
      <c r="FB147" s="303"/>
      <c r="FC147" s="303"/>
      <c r="FD147" s="303"/>
      <c r="FE147" s="303"/>
      <c r="FF147" s="303"/>
      <c r="FG147" s="303"/>
      <c r="FH147" s="303"/>
      <c r="FI147" s="303"/>
      <c r="FJ147" s="303"/>
      <c r="FK147" s="303"/>
      <c r="FL147" s="303"/>
    </row>
    <row r="148" spans="1:168" s="312" customFormat="1" ht="18" customHeight="1">
      <c r="A148" s="299" t="s">
        <v>314</v>
      </c>
      <c r="B148" s="304">
        <v>10189800</v>
      </c>
      <c r="C148" s="301">
        <v>0.10285014685897913</v>
      </c>
      <c r="E148" s="313"/>
      <c r="F148" s="314"/>
      <c r="G148" s="313"/>
      <c r="H148" s="313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  <c r="S148" s="313"/>
      <c r="T148" s="313"/>
      <c r="U148" s="313"/>
      <c r="V148" s="313"/>
      <c r="W148" s="313"/>
      <c r="X148" s="313"/>
      <c r="Y148" s="313"/>
      <c r="Z148" s="313"/>
      <c r="AA148" s="313"/>
      <c r="AB148" s="313"/>
      <c r="AC148" s="313"/>
      <c r="AD148" s="313"/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  <c r="AT148" s="313"/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313"/>
      <c r="BE148" s="313"/>
      <c r="BF148" s="313"/>
      <c r="BG148" s="313"/>
      <c r="BH148" s="313"/>
      <c r="BI148" s="313"/>
      <c r="BJ148" s="313"/>
      <c r="BK148" s="313"/>
      <c r="BL148" s="313"/>
      <c r="BM148" s="313"/>
      <c r="BN148" s="313"/>
      <c r="BO148" s="313"/>
      <c r="BP148" s="313"/>
      <c r="BQ148" s="313"/>
      <c r="BR148" s="313"/>
      <c r="BS148" s="313"/>
      <c r="BT148" s="313"/>
      <c r="BU148" s="313"/>
      <c r="BV148" s="313"/>
      <c r="BW148" s="313"/>
      <c r="BX148" s="313"/>
      <c r="BY148" s="313"/>
      <c r="BZ148" s="313"/>
      <c r="CA148" s="313"/>
      <c r="CB148" s="313"/>
      <c r="CC148" s="313"/>
      <c r="CD148" s="313"/>
      <c r="CE148" s="313"/>
      <c r="CF148" s="313"/>
      <c r="CG148" s="313"/>
      <c r="CH148" s="313"/>
      <c r="CI148" s="313"/>
      <c r="CJ148" s="313"/>
      <c r="CK148" s="313"/>
      <c r="CL148" s="313"/>
      <c r="CM148" s="313"/>
      <c r="CN148" s="313"/>
      <c r="CO148" s="313"/>
      <c r="CP148" s="313"/>
      <c r="CQ148" s="313"/>
      <c r="CR148" s="313"/>
      <c r="CS148" s="313"/>
      <c r="CT148" s="313"/>
      <c r="CU148" s="313"/>
      <c r="CV148" s="313"/>
      <c r="CW148" s="313"/>
      <c r="CX148" s="313"/>
      <c r="CY148" s="313"/>
      <c r="CZ148" s="313"/>
      <c r="DA148" s="313"/>
      <c r="DB148" s="313"/>
      <c r="DC148" s="313"/>
      <c r="DD148" s="313"/>
      <c r="DE148" s="313"/>
      <c r="DF148" s="313"/>
      <c r="DG148" s="313"/>
      <c r="DH148" s="313"/>
      <c r="DI148" s="313"/>
      <c r="DJ148" s="313"/>
      <c r="DK148" s="313"/>
      <c r="DL148" s="313"/>
      <c r="DM148" s="313"/>
      <c r="DN148" s="313"/>
      <c r="DO148" s="313"/>
      <c r="DP148" s="313"/>
      <c r="DQ148" s="313"/>
      <c r="DR148" s="313"/>
      <c r="DS148" s="313"/>
      <c r="DT148" s="313"/>
      <c r="DU148" s="313"/>
      <c r="DV148" s="313"/>
      <c r="DW148" s="313"/>
      <c r="DX148" s="313"/>
      <c r="DY148" s="313"/>
      <c r="DZ148" s="313"/>
      <c r="EA148" s="313"/>
      <c r="EB148" s="313"/>
      <c r="EC148" s="313"/>
      <c r="ED148" s="313"/>
      <c r="EE148" s="313"/>
      <c r="EF148" s="313"/>
      <c r="EG148" s="313"/>
      <c r="EH148" s="313"/>
      <c r="EI148" s="313"/>
      <c r="EJ148" s="313"/>
      <c r="EK148" s="313"/>
      <c r="EL148" s="313"/>
      <c r="EM148" s="313"/>
      <c r="EN148" s="313"/>
      <c r="EO148" s="313"/>
      <c r="EP148" s="313"/>
      <c r="EQ148" s="313"/>
      <c r="ER148" s="313"/>
      <c r="ES148" s="313"/>
      <c r="ET148" s="313"/>
      <c r="EU148" s="313"/>
      <c r="EV148" s="313"/>
      <c r="EW148" s="313"/>
      <c r="EX148" s="313"/>
      <c r="EY148" s="313"/>
      <c r="EZ148" s="313"/>
      <c r="FA148" s="313"/>
      <c r="FB148" s="313"/>
      <c r="FC148" s="313"/>
      <c r="FD148" s="313"/>
      <c r="FE148" s="313"/>
      <c r="FF148" s="313"/>
      <c r="FG148" s="313"/>
      <c r="FH148" s="313"/>
      <c r="FI148" s="313"/>
      <c r="FJ148" s="313"/>
      <c r="FK148" s="313"/>
      <c r="FL148" s="313"/>
    </row>
    <row r="149" spans="1:168" ht="18" customHeight="1">
      <c r="A149" s="299" t="s">
        <v>315</v>
      </c>
      <c r="B149" s="304">
        <v>80601318</v>
      </c>
      <c r="C149" s="301">
        <v>0.81354466165452488</v>
      </c>
    </row>
    <row r="150" spans="1:168" ht="18" customHeight="1">
      <c r="A150" s="299" t="s">
        <v>316</v>
      </c>
      <c r="B150" s="304">
        <v>266857919.96000001</v>
      </c>
      <c r="C150" s="301">
        <v>2.6935147165172717</v>
      </c>
    </row>
    <row r="151" spans="1:168" s="302" customFormat="1" ht="18" customHeight="1">
      <c r="A151" s="299" t="s">
        <v>317</v>
      </c>
      <c r="B151" s="304">
        <v>650000000</v>
      </c>
      <c r="C151" s="301">
        <v>6.5607367620891903</v>
      </c>
      <c r="E151" s="287"/>
      <c r="F151" s="287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3"/>
      <c r="AF151" s="303"/>
      <c r="AG151" s="303"/>
      <c r="AH151" s="303"/>
      <c r="AI151" s="303"/>
      <c r="AJ151" s="303"/>
      <c r="AK151" s="303"/>
      <c r="AL151" s="303"/>
      <c r="AM151" s="303"/>
      <c r="AN151" s="303"/>
      <c r="AO151" s="303"/>
      <c r="AP151" s="303"/>
      <c r="AQ151" s="303"/>
      <c r="AR151" s="303"/>
      <c r="AS151" s="303"/>
      <c r="AT151" s="303"/>
      <c r="AU151" s="303"/>
      <c r="AV151" s="303"/>
      <c r="AW151" s="303"/>
      <c r="AX151" s="303"/>
      <c r="AY151" s="303"/>
      <c r="AZ151" s="303"/>
      <c r="BA151" s="303"/>
      <c r="BB151" s="303"/>
      <c r="BC151" s="303"/>
      <c r="BD151" s="303"/>
      <c r="BE151" s="303"/>
      <c r="BF151" s="303"/>
      <c r="BG151" s="303"/>
      <c r="BH151" s="303"/>
      <c r="BI151" s="303"/>
      <c r="BJ151" s="303"/>
      <c r="BK151" s="303"/>
      <c r="BL151" s="303"/>
      <c r="BM151" s="303"/>
      <c r="BN151" s="303"/>
      <c r="BO151" s="303"/>
      <c r="BP151" s="303"/>
      <c r="BQ151" s="303"/>
      <c r="BR151" s="303"/>
      <c r="BS151" s="303"/>
      <c r="BT151" s="303"/>
      <c r="BU151" s="303"/>
      <c r="BV151" s="303"/>
      <c r="BW151" s="303"/>
      <c r="BX151" s="303"/>
      <c r="BY151" s="303"/>
      <c r="BZ151" s="303"/>
      <c r="CA151" s="303"/>
      <c r="CB151" s="303"/>
      <c r="CC151" s="303"/>
      <c r="CD151" s="303"/>
      <c r="CE151" s="303"/>
      <c r="CF151" s="303"/>
      <c r="CG151" s="303"/>
      <c r="CH151" s="303"/>
      <c r="CI151" s="303"/>
      <c r="CJ151" s="303"/>
      <c r="CK151" s="303"/>
      <c r="CL151" s="303"/>
      <c r="CM151" s="303"/>
      <c r="CN151" s="303"/>
      <c r="CO151" s="303"/>
      <c r="CP151" s="303"/>
      <c r="CQ151" s="303"/>
      <c r="CR151" s="303"/>
      <c r="CS151" s="303"/>
      <c r="CT151" s="303"/>
      <c r="CU151" s="303"/>
      <c r="CV151" s="303"/>
      <c r="CW151" s="303"/>
      <c r="CX151" s="303"/>
      <c r="CY151" s="303"/>
      <c r="CZ151" s="303"/>
      <c r="DA151" s="303"/>
      <c r="DB151" s="303"/>
      <c r="DC151" s="303"/>
      <c r="DD151" s="303"/>
      <c r="DE151" s="303"/>
      <c r="DF151" s="303"/>
      <c r="DG151" s="303"/>
      <c r="DH151" s="303"/>
      <c r="DI151" s="303"/>
      <c r="DJ151" s="303"/>
      <c r="DK151" s="303"/>
      <c r="DL151" s="303"/>
      <c r="DM151" s="303"/>
      <c r="DN151" s="303"/>
      <c r="DO151" s="303"/>
      <c r="DP151" s="303"/>
      <c r="DQ151" s="303"/>
      <c r="DR151" s="303"/>
      <c r="DS151" s="303"/>
      <c r="DT151" s="303"/>
      <c r="DU151" s="303"/>
      <c r="DV151" s="303"/>
      <c r="DW151" s="303"/>
      <c r="DX151" s="303"/>
      <c r="DY151" s="303"/>
      <c r="DZ151" s="303"/>
      <c r="EA151" s="303"/>
      <c r="EB151" s="303"/>
      <c r="EC151" s="303"/>
      <c r="ED151" s="303"/>
      <c r="EE151" s="303"/>
      <c r="EF151" s="303"/>
      <c r="EG151" s="303"/>
      <c r="EH151" s="303"/>
      <c r="EI151" s="303"/>
      <c r="EJ151" s="303"/>
      <c r="EK151" s="303"/>
      <c r="EL151" s="303"/>
      <c r="EM151" s="303"/>
      <c r="EN151" s="303"/>
      <c r="EO151" s="303"/>
      <c r="EP151" s="303"/>
      <c r="EQ151" s="303"/>
      <c r="ER151" s="303"/>
      <c r="ES151" s="303"/>
      <c r="ET151" s="303"/>
      <c r="EU151" s="303"/>
      <c r="EV151" s="303"/>
      <c r="EW151" s="303"/>
      <c r="EX151" s="303"/>
      <c r="EY151" s="303"/>
      <c r="EZ151" s="303"/>
      <c r="FA151" s="303"/>
      <c r="FB151" s="303"/>
      <c r="FC151" s="303"/>
      <c r="FD151" s="303"/>
      <c r="FE151" s="303"/>
      <c r="FF151" s="303"/>
      <c r="FG151" s="303"/>
      <c r="FH151" s="303"/>
      <c r="FI151" s="303"/>
      <c r="FJ151" s="303"/>
      <c r="FK151" s="303"/>
      <c r="FL151" s="303"/>
    </row>
    <row r="152" spans="1:168" ht="18" customHeight="1">
      <c r="A152" s="299" t="s">
        <v>318</v>
      </c>
      <c r="B152" s="304">
        <v>47000000</v>
      </c>
      <c r="C152" s="301">
        <v>0.47439173510491067</v>
      </c>
    </row>
    <row r="153" spans="1:168" ht="18" customHeight="1">
      <c r="A153" s="299" t="s">
        <v>319</v>
      </c>
      <c r="B153" s="304">
        <v>630759760.88</v>
      </c>
      <c r="C153" s="301">
        <v>6.3665365403876972</v>
      </c>
    </row>
    <row r="154" spans="1:168" ht="18" customHeight="1">
      <c r="A154" s="299" t="s">
        <v>320</v>
      </c>
      <c r="B154" s="304">
        <v>234155545.02000001</v>
      </c>
      <c r="C154" s="301">
        <v>2.3634352188611452</v>
      </c>
    </row>
    <row r="155" spans="1:168" ht="18" customHeight="1">
      <c r="A155" s="299" t="s">
        <v>321</v>
      </c>
      <c r="B155" s="304">
        <v>5000000</v>
      </c>
      <c r="C155" s="301">
        <v>5.0467205862224543E-2</v>
      </c>
    </row>
    <row r="156" spans="1:168" ht="18" customHeight="1">
      <c r="A156" s="299" t="s">
        <v>322</v>
      </c>
      <c r="B156" s="304">
        <v>695585550.78999996</v>
      </c>
      <c r="C156" s="301">
        <v>7.0208518373015547</v>
      </c>
    </row>
    <row r="157" spans="1:168" ht="18" customHeight="1">
      <c r="A157" s="299" t="s">
        <v>323</v>
      </c>
      <c r="B157" s="304">
        <v>111766161.54000001</v>
      </c>
      <c r="C157" s="301">
        <v>1.1281051765739645</v>
      </c>
    </row>
    <row r="158" spans="1:168" ht="18" customHeight="1">
      <c r="A158" s="299" t="s">
        <v>324</v>
      </c>
      <c r="B158" s="304">
        <v>200000000</v>
      </c>
      <c r="C158" s="301">
        <v>2.0186882344889816</v>
      </c>
    </row>
    <row r="159" spans="1:168" ht="18" customHeight="1">
      <c r="A159" s="299" t="s">
        <v>325</v>
      </c>
      <c r="B159" s="304">
        <v>10912978</v>
      </c>
      <c r="C159" s="301">
        <v>0.11014950145918549</v>
      </c>
    </row>
    <row r="160" spans="1:168" ht="18" customHeight="1">
      <c r="A160" s="299" t="s">
        <v>326</v>
      </c>
      <c r="B160" s="304">
        <v>77655296</v>
      </c>
      <c r="C160" s="301">
        <v>0.78380916190479633</v>
      </c>
    </row>
    <row r="161" spans="1:3" ht="18" customHeight="1">
      <c r="A161" s="299" t="s">
        <v>327</v>
      </c>
      <c r="B161" s="304">
        <v>2508685</v>
      </c>
      <c r="C161" s="301">
        <v>2.5321264467694955E-2</v>
      </c>
    </row>
    <row r="162" spans="1:3" ht="18" customHeight="1">
      <c r="A162" s="299" t="s">
        <v>328</v>
      </c>
      <c r="B162" s="304">
        <v>1070172131.63</v>
      </c>
      <c r="C162" s="301">
        <v>10.801719454997373</v>
      </c>
    </row>
    <row r="163" spans="1:3" ht="18" customHeight="1">
      <c r="A163" s="299" t="s">
        <v>329</v>
      </c>
      <c r="B163" s="304">
        <v>55500000</v>
      </c>
      <c r="C163" s="301">
        <v>0.56018598507069239</v>
      </c>
    </row>
    <row r="164" spans="1:3" ht="18" customHeight="1">
      <c r="A164" s="299" t="s">
        <v>330</v>
      </c>
      <c r="B164" s="304">
        <v>899950.95</v>
      </c>
      <c r="C164" s="301">
        <v>9.0836019719109096E-3</v>
      </c>
    </row>
    <row r="165" spans="1:3" ht="18" customHeight="1">
      <c r="A165" s="299" t="s">
        <v>331</v>
      </c>
      <c r="B165" s="304">
        <v>30969000</v>
      </c>
      <c r="C165" s="301">
        <v>0.31258377966944634</v>
      </c>
    </row>
    <row r="166" spans="1:3" ht="18" customHeight="1">
      <c r="A166" s="299" t="s">
        <v>332</v>
      </c>
      <c r="B166" s="304">
        <v>235995468.72999999</v>
      </c>
      <c r="C166" s="301">
        <v>2.3820063805898166</v>
      </c>
    </row>
    <row r="167" spans="1:3" ht="18" customHeight="1">
      <c r="A167" s="299" t="s">
        <v>333</v>
      </c>
      <c r="B167" s="304">
        <v>189810000</v>
      </c>
      <c r="C167" s="301">
        <v>1.9158360689417679</v>
      </c>
    </row>
    <row r="168" spans="1:3" ht="18" customHeight="1">
      <c r="A168" s="299" t="s">
        <v>334</v>
      </c>
      <c r="B168" s="304">
        <v>26473500</v>
      </c>
      <c r="C168" s="301">
        <v>0.26720871487872028</v>
      </c>
    </row>
    <row r="169" spans="1:3" ht="18" customHeight="1">
      <c r="A169" s="299" t="s">
        <v>335</v>
      </c>
      <c r="B169" s="304">
        <v>166350429.94</v>
      </c>
      <c r="C169" s="301">
        <v>1.679048278610308</v>
      </c>
    </row>
    <row r="170" spans="1:3" ht="18" customHeight="1">
      <c r="A170" s="299" t="s">
        <v>336</v>
      </c>
      <c r="B170" s="304">
        <v>34430872.939999998</v>
      </c>
      <c r="C170" s="301">
        <v>0.34752599053581523</v>
      </c>
    </row>
    <row r="171" spans="1:3" ht="18" customHeight="1">
      <c r="A171" s="299" t="s">
        <v>337</v>
      </c>
      <c r="B171" s="304">
        <v>32029557.32</v>
      </c>
      <c r="C171" s="301">
        <v>0.32328845258887218</v>
      </c>
    </row>
    <row r="172" spans="1:3" ht="18" customHeight="1">
      <c r="A172" s="299" t="s">
        <v>338</v>
      </c>
      <c r="B172" s="304">
        <v>9900000</v>
      </c>
      <c r="C172" s="301">
        <v>9.9925067607204585E-2</v>
      </c>
    </row>
    <row r="173" spans="1:3" ht="18" customHeight="1">
      <c r="A173" s="299" t="s">
        <v>339</v>
      </c>
      <c r="B173" s="304">
        <v>5563200</v>
      </c>
      <c r="C173" s="301">
        <v>5.6151831930545515E-2</v>
      </c>
    </row>
    <row r="174" spans="1:3" ht="18" customHeight="1">
      <c r="A174" s="299" t="s">
        <v>340</v>
      </c>
      <c r="B174" s="304">
        <v>6430750</v>
      </c>
      <c r="C174" s="301">
        <v>6.4908396819700093E-2</v>
      </c>
    </row>
    <row r="175" spans="1:3" ht="18" customHeight="1">
      <c r="A175" s="299" t="s">
        <v>341</v>
      </c>
      <c r="B175" s="304">
        <v>68149494.319999993</v>
      </c>
      <c r="C175" s="301">
        <v>0.68786291185078829</v>
      </c>
    </row>
    <row r="176" spans="1:3" ht="18" customHeight="1">
      <c r="A176" s="299" t="s">
        <v>342</v>
      </c>
      <c r="B176" s="304">
        <v>36978278.5</v>
      </c>
      <c r="C176" s="301">
        <v>0.37323807869803433</v>
      </c>
    </row>
    <row r="177" spans="1:168" ht="18" customHeight="1">
      <c r="A177" s="299" t="s">
        <v>343</v>
      </c>
      <c r="B177" s="304">
        <v>250000</v>
      </c>
      <c r="C177" s="301">
        <v>2.5233602931112268E-3</v>
      </c>
    </row>
    <row r="178" spans="1:168" s="309" customFormat="1" ht="25.5" customHeight="1">
      <c r="A178" s="306" t="s">
        <v>344</v>
      </c>
      <c r="B178" s="307">
        <v>185760</v>
      </c>
      <c r="C178" s="308">
        <v>1.874957632193366E-3</v>
      </c>
      <c r="E178" s="310"/>
      <c r="F178" s="310"/>
      <c r="G178" s="310"/>
      <c r="H178" s="310"/>
      <c r="I178" s="310"/>
      <c r="J178" s="310"/>
      <c r="K178" s="310"/>
      <c r="L178" s="310"/>
      <c r="M178" s="310"/>
      <c r="N178" s="310"/>
      <c r="O178" s="310"/>
      <c r="P178" s="310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0"/>
      <c r="AL178" s="310"/>
      <c r="AM178" s="310"/>
      <c r="AN178" s="310"/>
      <c r="AO178" s="310"/>
      <c r="AP178" s="310"/>
      <c r="AQ178" s="310"/>
      <c r="AR178" s="310"/>
      <c r="AS178" s="310"/>
      <c r="AT178" s="310"/>
      <c r="AU178" s="310"/>
      <c r="AV178" s="310"/>
      <c r="AW178" s="310"/>
      <c r="AX178" s="310"/>
      <c r="AY178" s="310"/>
      <c r="AZ178" s="310"/>
      <c r="BA178" s="310"/>
      <c r="BB178" s="310"/>
      <c r="BC178" s="310"/>
      <c r="BD178" s="310"/>
      <c r="BE178" s="310"/>
      <c r="BF178" s="310"/>
      <c r="BG178" s="310"/>
      <c r="BH178" s="310"/>
      <c r="BI178" s="310"/>
      <c r="BJ178" s="310"/>
      <c r="BK178" s="310"/>
      <c r="BL178" s="310"/>
      <c r="BM178" s="310"/>
      <c r="BN178" s="310"/>
      <c r="BO178" s="310"/>
      <c r="BP178" s="310"/>
      <c r="BQ178" s="310"/>
      <c r="BR178" s="310"/>
      <c r="BS178" s="310"/>
      <c r="BT178" s="310"/>
      <c r="BU178" s="310"/>
      <c r="BV178" s="310"/>
      <c r="BW178" s="310"/>
      <c r="BX178" s="310"/>
      <c r="BY178" s="310"/>
      <c r="BZ178" s="310"/>
      <c r="CA178" s="310"/>
      <c r="CB178" s="310"/>
      <c r="CC178" s="310"/>
      <c r="CD178" s="310"/>
      <c r="CE178" s="310"/>
      <c r="CF178" s="310"/>
      <c r="CG178" s="310"/>
      <c r="CH178" s="310"/>
      <c r="CI178" s="310"/>
      <c r="CJ178" s="310"/>
      <c r="CK178" s="310"/>
      <c r="CL178" s="310"/>
      <c r="CM178" s="310"/>
      <c r="CN178" s="310"/>
      <c r="CO178" s="310"/>
      <c r="CP178" s="310"/>
      <c r="CQ178" s="310"/>
      <c r="CR178" s="310"/>
      <c r="CS178" s="310"/>
      <c r="CT178" s="310"/>
      <c r="CU178" s="310"/>
      <c r="CV178" s="310"/>
      <c r="CW178" s="310"/>
      <c r="CX178" s="310"/>
      <c r="CY178" s="310"/>
      <c r="CZ178" s="310"/>
      <c r="DA178" s="310"/>
      <c r="DB178" s="310"/>
      <c r="DC178" s="310"/>
      <c r="DD178" s="310"/>
      <c r="DE178" s="310"/>
      <c r="DF178" s="310"/>
      <c r="DG178" s="310"/>
      <c r="DH178" s="310"/>
      <c r="DI178" s="310"/>
      <c r="DJ178" s="310"/>
      <c r="DK178" s="310"/>
      <c r="DL178" s="310"/>
      <c r="DM178" s="310"/>
      <c r="DN178" s="310"/>
      <c r="DO178" s="310"/>
      <c r="DP178" s="310"/>
      <c r="DQ178" s="310"/>
      <c r="DR178" s="310"/>
      <c r="DS178" s="310"/>
      <c r="DT178" s="310"/>
      <c r="DU178" s="310"/>
      <c r="DV178" s="310"/>
      <c r="DW178" s="310"/>
      <c r="DX178" s="310"/>
      <c r="DY178" s="310"/>
      <c r="DZ178" s="310"/>
      <c r="EA178" s="310"/>
      <c r="EB178" s="310"/>
      <c r="EC178" s="310"/>
      <c r="ED178" s="310"/>
      <c r="EE178" s="310"/>
      <c r="EF178" s="310"/>
      <c r="EG178" s="310"/>
      <c r="EH178" s="310"/>
      <c r="EI178" s="310"/>
      <c r="EJ178" s="310"/>
      <c r="EK178" s="310"/>
      <c r="EL178" s="310"/>
      <c r="EM178" s="310"/>
      <c r="EN178" s="310"/>
      <c r="EO178" s="310"/>
      <c r="EP178" s="310"/>
      <c r="EQ178" s="310"/>
      <c r="ER178" s="310"/>
      <c r="ES178" s="310"/>
      <c r="ET178" s="310"/>
      <c r="EU178" s="310"/>
      <c r="EV178" s="310"/>
      <c r="EW178" s="310"/>
      <c r="EX178" s="310"/>
      <c r="EY178" s="310"/>
      <c r="EZ178" s="310"/>
      <c r="FA178" s="310"/>
      <c r="FB178" s="310"/>
      <c r="FC178" s="310"/>
      <c r="FD178" s="310"/>
      <c r="FE178" s="310"/>
      <c r="FF178" s="310"/>
      <c r="FG178" s="310"/>
      <c r="FH178" s="310"/>
      <c r="FI178" s="310"/>
      <c r="FJ178" s="310"/>
      <c r="FK178" s="310"/>
      <c r="FL178" s="310"/>
    </row>
    <row r="179" spans="1:168" ht="20.25" customHeight="1">
      <c r="A179" s="299" t="s">
        <v>345</v>
      </c>
      <c r="B179" s="304">
        <v>30000</v>
      </c>
      <c r="C179" s="301">
        <v>3.0280323517334725E-4</v>
      </c>
    </row>
    <row r="180" spans="1:168" ht="18" customHeight="1">
      <c r="A180" s="299" t="s">
        <v>346</v>
      </c>
      <c r="B180" s="304">
        <v>285484</v>
      </c>
      <c r="C180" s="301">
        <v>2.8815159596742622E-3</v>
      </c>
    </row>
    <row r="181" spans="1:168" ht="18" customHeight="1">
      <c r="A181" s="299" t="s">
        <v>347</v>
      </c>
      <c r="B181" s="304">
        <v>157619</v>
      </c>
      <c r="C181" s="301">
        <v>1.5909181041595939E-3</v>
      </c>
    </row>
    <row r="182" spans="1:168" ht="18" customHeight="1">
      <c r="A182" s="299" t="s">
        <v>348</v>
      </c>
      <c r="B182" s="304">
        <v>386000</v>
      </c>
      <c r="C182" s="301">
        <v>3.8960682925637345E-3</v>
      </c>
    </row>
    <row r="183" spans="1:168" ht="18" customHeight="1">
      <c r="A183" s="299" t="s">
        <v>349</v>
      </c>
      <c r="B183" s="304">
        <v>253045</v>
      </c>
      <c r="C183" s="301">
        <v>2.5540948214813216E-3</v>
      </c>
    </row>
    <row r="184" spans="1:168" ht="18" customHeight="1">
      <c r="A184" s="299" t="s">
        <v>350</v>
      </c>
      <c r="B184" s="304">
        <v>47000</v>
      </c>
      <c r="C184" s="301">
        <v>4.7439173510491065E-4</v>
      </c>
    </row>
    <row r="185" spans="1:168" ht="18" customHeight="1">
      <c r="A185" s="299" t="s">
        <v>351</v>
      </c>
      <c r="B185" s="304">
        <v>420400</v>
      </c>
      <c r="C185" s="301">
        <v>4.243282668895839E-3</v>
      </c>
    </row>
    <row r="186" spans="1:168" ht="18" customHeight="1">
      <c r="A186" s="299" t="s">
        <v>352</v>
      </c>
      <c r="B186" s="304">
        <v>90000</v>
      </c>
      <c r="C186" s="301">
        <v>9.0840970552004169E-4</v>
      </c>
    </row>
    <row r="187" spans="1:168" ht="18" customHeight="1">
      <c r="A187" s="299" t="s">
        <v>353</v>
      </c>
      <c r="B187" s="304">
        <v>517400</v>
      </c>
      <c r="C187" s="301">
        <v>5.2223464626229956E-3</v>
      </c>
    </row>
    <row r="188" spans="1:168" ht="18" customHeight="1">
      <c r="A188" s="299" t="s">
        <v>354</v>
      </c>
      <c r="B188" s="304">
        <v>121051.88</v>
      </c>
      <c r="C188" s="301">
        <v>1.2218300295938603E-3</v>
      </c>
    </row>
    <row r="189" spans="1:168" ht="18" customHeight="1">
      <c r="A189" s="299" t="s">
        <v>355</v>
      </c>
      <c r="B189" s="304">
        <v>634800</v>
      </c>
      <c r="C189" s="301">
        <v>6.4073164562680274E-3</v>
      </c>
    </row>
    <row r="190" spans="1:168" ht="18" customHeight="1">
      <c r="A190" s="299" t="s">
        <v>356</v>
      </c>
      <c r="B190" s="304">
        <v>232512</v>
      </c>
      <c r="C190" s="301">
        <v>2.3468461938875103E-3</v>
      </c>
    </row>
    <row r="191" spans="1:168" ht="18" customHeight="1">
      <c r="A191" s="299" t="s">
        <v>357</v>
      </c>
      <c r="B191" s="304">
        <v>1162000</v>
      </c>
      <c r="C191" s="301">
        <v>1.1728578642380983E-2</v>
      </c>
    </row>
    <row r="192" spans="1:168" ht="18" customHeight="1">
      <c r="A192" s="299" t="s">
        <v>358</v>
      </c>
      <c r="B192" s="304">
        <v>1510620</v>
      </c>
      <c r="C192" s="301">
        <v>1.5247354103918727E-2</v>
      </c>
    </row>
    <row r="193" spans="1:168" ht="18" customHeight="1">
      <c r="A193" s="299" t="s">
        <v>359</v>
      </c>
      <c r="B193" s="304">
        <v>846000</v>
      </c>
      <c r="C193" s="301">
        <v>8.5390512318883928E-3</v>
      </c>
    </row>
    <row r="194" spans="1:168" s="309" customFormat="1" ht="21.75" customHeight="1">
      <c r="A194" s="306" t="s">
        <v>360</v>
      </c>
      <c r="B194" s="307">
        <v>1345000</v>
      </c>
      <c r="C194" s="308">
        <v>1.3575678376938401E-2</v>
      </c>
      <c r="E194" s="310"/>
      <c r="F194" s="310"/>
      <c r="G194" s="310"/>
      <c r="H194" s="310"/>
      <c r="I194" s="310"/>
      <c r="J194" s="310"/>
      <c r="K194" s="310"/>
      <c r="L194" s="310"/>
      <c r="M194" s="310"/>
      <c r="N194" s="310"/>
      <c r="O194" s="310"/>
      <c r="P194" s="310"/>
      <c r="Q194" s="310"/>
      <c r="R194" s="310"/>
      <c r="S194" s="310"/>
      <c r="T194" s="310"/>
      <c r="U194" s="310"/>
      <c r="V194" s="310"/>
      <c r="W194" s="310"/>
      <c r="X194" s="310"/>
      <c r="Y194" s="310"/>
      <c r="Z194" s="310"/>
      <c r="AA194" s="310"/>
      <c r="AB194" s="310"/>
      <c r="AC194" s="310"/>
      <c r="AD194" s="310"/>
      <c r="AE194" s="310"/>
      <c r="AF194" s="310"/>
      <c r="AG194" s="310"/>
      <c r="AH194" s="310"/>
      <c r="AI194" s="310"/>
      <c r="AJ194" s="310"/>
      <c r="AK194" s="310"/>
      <c r="AL194" s="310"/>
      <c r="AM194" s="310"/>
      <c r="AN194" s="310"/>
      <c r="AO194" s="310"/>
      <c r="AP194" s="310"/>
      <c r="AQ194" s="310"/>
      <c r="AR194" s="310"/>
      <c r="AS194" s="310"/>
      <c r="AT194" s="310"/>
      <c r="AU194" s="310"/>
      <c r="AV194" s="310"/>
      <c r="AW194" s="310"/>
      <c r="AX194" s="310"/>
      <c r="AY194" s="310"/>
      <c r="AZ194" s="310"/>
      <c r="BA194" s="310"/>
      <c r="BB194" s="310"/>
      <c r="BC194" s="310"/>
      <c r="BD194" s="310"/>
      <c r="BE194" s="310"/>
      <c r="BF194" s="310"/>
      <c r="BG194" s="310"/>
      <c r="BH194" s="310"/>
      <c r="BI194" s="310"/>
      <c r="BJ194" s="310"/>
      <c r="BK194" s="310"/>
      <c r="BL194" s="310"/>
      <c r="BM194" s="310"/>
      <c r="BN194" s="310"/>
      <c r="BO194" s="310"/>
      <c r="BP194" s="310"/>
      <c r="BQ194" s="310"/>
      <c r="BR194" s="310"/>
      <c r="BS194" s="310"/>
      <c r="BT194" s="310"/>
      <c r="BU194" s="310"/>
      <c r="BV194" s="310"/>
      <c r="BW194" s="310"/>
      <c r="BX194" s="310"/>
      <c r="BY194" s="310"/>
      <c r="BZ194" s="310"/>
      <c r="CA194" s="310"/>
      <c r="CB194" s="310"/>
      <c r="CC194" s="310"/>
      <c r="CD194" s="310"/>
      <c r="CE194" s="310"/>
      <c r="CF194" s="310"/>
      <c r="CG194" s="310"/>
      <c r="CH194" s="310"/>
      <c r="CI194" s="310"/>
      <c r="CJ194" s="310"/>
      <c r="CK194" s="310"/>
      <c r="CL194" s="310"/>
      <c r="CM194" s="310"/>
      <c r="CN194" s="310"/>
      <c r="CO194" s="310"/>
      <c r="CP194" s="310"/>
      <c r="CQ194" s="310"/>
      <c r="CR194" s="310"/>
      <c r="CS194" s="310"/>
      <c r="CT194" s="310"/>
      <c r="CU194" s="310"/>
      <c r="CV194" s="310"/>
      <c r="CW194" s="310"/>
      <c r="CX194" s="310"/>
      <c r="CY194" s="310"/>
      <c r="CZ194" s="310"/>
      <c r="DA194" s="310"/>
      <c r="DB194" s="310"/>
      <c r="DC194" s="310"/>
      <c r="DD194" s="310"/>
      <c r="DE194" s="310"/>
      <c r="DF194" s="310"/>
      <c r="DG194" s="310"/>
      <c r="DH194" s="310"/>
      <c r="DI194" s="310"/>
      <c r="DJ194" s="310"/>
      <c r="DK194" s="310"/>
      <c r="DL194" s="310"/>
      <c r="DM194" s="310"/>
      <c r="DN194" s="310"/>
      <c r="DO194" s="310"/>
      <c r="DP194" s="310"/>
      <c r="DQ194" s="310"/>
      <c r="DR194" s="310"/>
      <c r="DS194" s="310"/>
      <c r="DT194" s="310"/>
      <c r="DU194" s="310"/>
      <c r="DV194" s="310"/>
      <c r="DW194" s="310"/>
      <c r="DX194" s="310"/>
      <c r="DY194" s="310"/>
      <c r="DZ194" s="310"/>
      <c r="EA194" s="310"/>
      <c r="EB194" s="310"/>
      <c r="EC194" s="310"/>
      <c r="ED194" s="310"/>
      <c r="EE194" s="310"/>
      <c r="EF194" s="310"/>
      <c r="EG194" s="310"/>
      <c r="EH194" s="310"/>
      <c r="EI194" s="310"/>
      <c r="EJ194" s="310"/>
      <c r="EK194" s="310"/>
      <c r="EL194" s="310"/>
      <c r="EM194" s="310"/>
      <c r="EN194" s="310"/>
      <c r="EO194" s="310"/>
      <c r="EP194" s="310"/>
      <c r="EQ194" s="310"/>
      <c r="ER194" s="310"/>
      <c r="ES194" s="310"/>
      <c r="ET194" s="310"/>
      <c r="EU194" s="310"/>
      <c r="EV194" s="310"/>
      <c r="EW194" s="310"/>
      <c r="EX194" s="310"/>
      <c r="EY194" s="310"/>
      <c r="EZ194" s="310"/>
      <c r="FA194" s="310"/>
      <c r="FB194" s="310"/>
      <c r="FC194" s="310"/>
      <c r="FD194" s="310"/>
      <c r="FE194" s="310"/>
      <c r="FF194" s="310"/>
      <c r="FG194" s="310"/>
      <c r="FH194" s="310"/>
      <c r="FI194" s="310"/>
      <c r="FJ194" s="310"/>
      <c r="FK194" s="310"/>
      <c r="FL194" s="310"/>
    </row>
    <row r="195" spans="1:168" s="309" customFormat="1" ht="23.25" customHeight="1">
      <c r="A195" s="306" t="s">
        <v>361</v>
      </c>
      <c r="B195" s="307">
        <v>1560000</v>
      </c>
      <c r="C195" s="308">
        <v>1.5745768229014058E-2</v>
      </c>
      <c r="E195" s="310"/>
      <c r="F195" s="310"/>
      <c r="G195" s="310"/>
      <c r="H195" s="310"/>
      <c r="I195" s="310"/>
      <c r="J195" s="310"/>
      <c r="K195" s="310"/>
      <c r="L195" s="310"/>
      <c r="M195" s="310"/>
      <c r="N195" s="310"/>
      <c r="O195" s="310"/>
      <c r="P195" s="310"/>
      <c r="Q195" s="310"/>
      <c r="R195" s="310"/>
      <c r="S195" s="310"/>
      <c r="T195" s="310"/>
      <c r="U195" s="310"/>
      <c r="V195" s="310"/>
      <c r="W195" s="310"/>
      <c r="X195" s="310"/>
      <c r="Y195" s="310"/>
      <c r="Z195" s="310"/>
      <c r="AA195" s="310"/>
      <c r="AB195" s="310"/>
      <c r="AC195" s="310"/>
      <c r="AD195" s="310"/>
      <c r="AE195" s="310"/>
      <c r="AF195" s="310"/>
      <c r="AG195" s="310"/>
      <c r="AH195" s="310"/>
      <c r="AI195" s="310"/>
      <c r="AJ195" s="310"/>
      <c r="AK195" s="310"/>
      <c r="AL195" s="310"/>
      <c r="AM195" s="310"/>
      <c r="AN195" s="310"/>
      <c r="AO195" s="310"/>
      <c r="AP195" s="310"/>
      <c r="AQ195" s="310"/>
      <c r="AR195" s="310"/>
      <c r="AS195" s="310"/>
      <c r="AT195" s="310"/>
      <c r="AU195" s="310"/>
      <c r="AV195" s="310"/>
      <c r="AW195" s="310"/>
      <c r="AX195" s="310"/>
      <c r="AY195" s="310"/>
      <c r="AZ195" s="310"/>
      <c r="BA195" s="310"/>
      <c r="BB195" s="310"/>
      <c r="BC195" s="310"/>
      <c r="BD195" s="310"/>
      <c r="BE195" s="310"/>
      <c r="BF195" s="310"/>
      <c r="BG195" s="310"/>
      <c r="BH195" s="310"/>
      <c r="BI195" s="310"/>
      <c r="BJ195" s="310"/>
      <c r="BK195" s="310"/>
      <c r="BL195" s="310"/>
      <c r="BM195" s="310"/>
      <c r="BN195" s="310"/>
      <c r="BO195" s="310"/>
      <c r="BP195" s="310"/>
      <c r="BQ195" s="310"/>
      <c r="BR195" s="310"/>
      <c r="BS195" s="310"/>
      <c r="BT195" s="310"/>
      <c r="BU195" s="310"/>
      <c r="BV195" s="310"/>
      <c r="BW195" s="310"/>
      <c r="BX195" s="310"/>
      <c r="BY195" s="310"/>
      <c r="BZ195" s="310"/>
      <c r="CA195" s="310"/>
      <c r="CB195" s="310"/>
      <c r="CC195" s="310"/>
      <c r="CD195" s="310"/>
      <c r="CE195" s="310"/>
      <c r="CF195" s="310"/>
      <c r="CG195" s="310"/>
      <c r="CH195" s="310"/>
      <c r="CI195" s="310"/>
      <c r="CJ195" s="310"/>
      <c r="CK195" s="310"/>
      <c r="CL195" s="310"/>
      <c r="CM195" s="310"/>
      <c r="CN195" s="310"/>
      <c r="CO195" s="310"/>
      <c r="CP195" s="310"/>
      <c r="CQ195" s="310"/>
      <c r="CR195" s="310"/>
      <c r="CS195" s="310"/>
      <c r="CT195" s="310"/>
      <c r="CU195" s="310"/>
      <c r="CV195" s="310"/>
      <c r="CW195" s="310"/>
      <c r="CX195" s="310"/>
      <c r="CY195" s="310"/>
      <c r="CZ195" s="310"/>
      <c r="DA195" s="310"/>
      <c r="DB195" s="310"/>
      <c r="DC195" s="310"/>
      <c r="DD195" s="310"/>
      <c r="DE195" s="310"/>
      <c r="DF195" s="310"/>
      <c r="DG195" s="310"/>
      <c r="DH195" s="310"/>
      <c r="DI195" s="310"/>
      <c r="DJ195" s="310"/>
      <c r="DK195" s="310"/>
      <c r="DL195" s="310"/>
      <c r="DM195" s="310"/>
      <c r="DN195" s="310"/>
      <c r="DO195" s="310"/>
      <c r="DP195" s="310"/>
      <c r="DQ195" s="310"/>
      <c r="DR195" s="310"/>
      <c r="DS195" s="310"/>
      <c r="DT195" s="310"/>
      <c r="DU195" s="310"/>
      <c r="DV195" s="310"/>
      <c r="DW195" s="310"/>
      <c r="DX195" s="310"/>
      <c r="DY195" s="310"/>
      <c r="DZ195" s="310"/>
      <c r="EA195" s="310"/>
      <c r="EB195" s="310"/>
      <c r="EC195" s="310"/>
      <c r="ED195" s="310"/>
      <c r="EE195" s="310"/>
      <c r="EF195" s="310"/>
      <c r="EG195" s="310"/>
      <c r="EH195" s="310"/>
      <c r="EI195" s="310"/>
      <c r="EJ195" s="310"/>
      <c r="EK195" s="310"/>
      <c r="EL195" s="310"/>
      <c r="EM195" s="310"/>
      <c r="EN195" s="310"/>
      <c r="EO195" s="310"/>
      <c r="EP195" s="310"/>
      <c r="EQ195" s="310"/>
      <c r="ER195" s="310"/>
      <c r="ES195" s="310"/>
      <c r="ET195" s="310"/>
      <c r="EU195" s="310"/>
      <c r="EV195" s="310"/>
      <c r="EW195" s="310"/>
      <c r="EX195" s="310"/>
      <c r="EY195" s="310"/>
      <c r="EZ195" s="310"/>
      <c r="FA195" s="310"/>
      <c r="FB195" s="310"/>
      <c r="FC195" s="310"/>
      <c r="FD195" s="310"/>
      <c r="FE195" s="310"/>
      <c r="FF195" s="310"/>
      <c r="FG195" s="310"/>
      <c r="FH195" s="310"/>
      <c r="FI195" s="310"/>
      <c r="FJ195" s="310"/>
      <c r="FK195" s="310"/>
      <c r="FL195" s="310"/>
    </row>
    <row r="196" spans="1:168" ht="19.5" customHeight="1">
      <c r="A196" s="299" t="s">
        <v>362</v>
      </c>
      <c r="B196" s="304">
        <v>276000</v>
      </c>
      <c r="C196" s="301">
        <v>2.7857897635947945E-3</v>
      </c>
    </row>
    <row r="197" spans="1:168" ht="18" customHeight="1">
      <c r="A197" s="299" t="s">
        <v>363</v>
      </c>
      <c r="B197" s="304">
        <v>300000</v>
      </c>
      <c r="C197" s="301">
        <v>3.0280323517334726E-3</v>
      </c>
    </row>
    <row r="198" spans="1:168" ht="18" customHeight="1">
      <c r="A198" s="299" t="s">
        <v>364</v>
      </c>
      <c r="B198" s="304">
        <v>200000</v>
      </c>
      <c r="C198" s="301">
        <v>2.0186882344889814E-3</v>
      </c>
    </row>
    <row r="199" spans="1:168" ht="18" customHeight="1">
      <c r="A199" s="299" t="s">
        <v>365</v>
      </c>
      <c r="B199" s="304">
        <v>95000</v>
      </c>
      <c r="C199" s="301">
        <v>9.588769113822662E-4</v>
      </c>
    </row>
    <row r="200" spans="1:168" ht="18" customHeight="1">
      <c r="A200" s="299" t="s">
        <v>366</v>
      </c>
      <c r="B200" s="304">
        <v>370000</v>
      </c>
      <c r="C200" s="301">
        <v>3.734573233804616E-3</v>
      </c>
    </row>
    <row r="201" spans="1:168" ht="18" customHeight="1">
      <c r="A201" s="299" t="s">
        <v>367</v>
      </c>
      <c r="B201" s="304">
        <v>200000</v>
      </c>
      <c r="C201" s="301">
        <v>2.0186882344889814E-3</v>
      </c>
    </row>
    <row r="202" spans="1:168" ht="18" customHeight="1">
      <c r="A202" s="299" t="s">
        <v>368</v>
      </c>
      <c r="B202" s="304">
        <v>50000</v>
      </c>
      <c r="C202" s="301">
        <v>5.0467205862224536E-4</v>
      </c>
    </row>
    <row r="203" spans="1:168" ht="18" customHeight="1">
      <c r="A203" s="299" t="s">
        <v>369</v>
      </c>
      <c r="B203" s="304">
        <v>4950000</v>
      </c>
      <c r="C203" s="301">
        <v>4.9962533803602292E-2</v>
      </c>
    </row>
    <row r="204" spans="1:168" s="309" customFormat="1" ht="24.75" customHeight="1">
      <c r="A204" s="306" t="s">
        <v>370</v>
      </c>
      <c r="B204" s="307">
        <v>3310000</v>
      </c>
      <c r="C204" s="308">
        <v>3.3409290280792647E-2</v>
      </c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0"/>
      <c r="P204" s="310"/>
      <c r="Q204" s="310"/>
      <c r="R204" s="310"/>
      <c r="S204" s="310"/>
      <c r="T204" s="310"/>
      <c r="U204" s="310"/>
      <c r="V204" s="310"/>
      <c r="W204" s="310"/>
      <c r="X204" s="310"/>
      <c r="Y204" s="310"/>
      <c r="Z204" s="310"/>
      <c r="AA204" s="310"/>
      <c r="AB204" s="310"/>
      <c r="AC204" s="310"/>
      <c r="AD204" s="310"/>
      <c r="AE204" s="310"/>
      <c r="AF204" s="310"/>
      <c r="AG204" s="310"/>
      <c r="AH204" s="310"/>
      <c r="AI204" s="310"/>
      <c r="AJ204" s="310"/>
      <c r="AK204" s="310"/>
      <c r="AL204" s="310"/>
      <c r="AM204" s="310"/>
      <c r="AN204" s="310"/>
      <c r="AO204" s="310"/>
      <c r="AP204" s="310"/>
      <c r="AQ204" s="310"/>
      <c r="AR204" s="310"/>
      <c r="AS204" s="310"/>
      <c r="AT204" s="310"/>
      <c r="AU204" s="310"/>
      <c r="AV204" s="310"/>
      <c r="AW204" s="310"/>
      <c r="AX204" s="310"/>
      <c r="AY204" s="310"/>
      <c r="AZ204" s="310"/>
      <c r="BA204" s="310"/>
      <c r="BB204" s="310"/>
      <c r="BC204" s="310"/>
      <c r="BD204" s="310"/>
      <c r="BE204" s="310"/>
      <c r="BF204" s="310"/>
      <c r="BG204" s="310"/>
      <c r="BH204" s="310"/>
      <c r="BI204" s="310"/>
      <c r="BJ204" s="310"/>
      <c r="BK204" s="310"/>
      <c r="BL204" s="310"/>
      <c r="BM204" s="310"/>
      <c r="BN204" s="310"/>
      <c r="BO204" s="310"/>
      <c r="BP204" s="310"/>
      <c r="BQ204" s="310"/>
      <c r="BR204" s="310"/>
      <c r="BS204" s="310"/>
      <c r="BT204" s="310"/>
      <c r="BU204" s="310"/>
      <c r="BV204" s="310"/>
      <c r="BW204" s="310"/>
      <c r="BX204" s="310"/>
      <c r="BY204" s="310"/>
      <c r="BZ204" s="310"/>
      <c r="CA204" s="310"/>
      <c r="CB204" s="310"/>
      <c r="CC204" s="310"/>
      <c r="CD204" s="310"/>
      <c r="CE204" s="310"/>
      <c r="CF204" s="310"/>
      <c r="CG204" s="310"/>
      <c r="CH204" s="310"/>
      <c r="CI204" s="310"/>
      <c r="CJ204" s="310"/>
      <c r="CK204" s="310"/>
      <c r="CL204" s="310"/>
      <c r="CM204" s="310"/>
      <c r="CN204" s="310"/>
      <c r="CO204" s="310"/>
      <c r="CP204" s="310"/>
      <c r="CQ204" s="310"/>
      <c r="CR204" s="310"/>
      <c r="CS204" s="310"/>
      <c r="CT204" s="310"/>
      <c r="CU204" s="310"/>
      <c r="CV204" s="310"/>
      <c r="CW204" s="310"/>
      <c r="CX204" s="310"/>
      <c r="CY204" s="310"/>
      <c r="CZ204" s="310"/>
      <c r="DA204" s="310"/>
      <c r="DB204" s="310"/>
      <c r="DC204" s="310"/>
      <c r="DD204" s="310"/>
      <c r="DE204" s="310"/>
      <c r="DF204" s="310"/>
      <c r="DG204" s="310"/>
      <c r="DH204" s="310"/>
      <c r="DI204" s="310"/>
      <c r="DJ204" s="310"/>
      <c r="DK204" s="310"/>
      <c r="DL204" s="310"/>
      <c r="DM204" s="310"/>
      <c r="DN204" s="310"/>
      <c r="DO204" s="310"/>
      <c r="DP204" s="310"/>
      <c r="DQ204" s="310"/>
      <c r="DR204" s="310"/>
      <c r="DS204" s="310"/>
      <c r="DT204" s="310"/>
      <c r="DU204" s="310"/>
      <c r="DV204" s="310"/>
      <c r="DW204" s="310"/>
      <c r="DX204" s="310"/>
      <c r="DY204" s="310"/>
      <c r="DZ204" s="310"/>
      <c r="EA204" s="310"/>
      <c r="EB204" s="310"/>
      <c r="EC204" s="310"/>
      <c r="ED204" s="310"/>
      <c r="EE204" s="310"/>
      <c r="EF204" s="310"/>
      <c r="EG204" s="310"/>
      <c r="EH204" s="310"/>
      <c r="EI204" s="310"/>
      <c r="EJ204" s="310"/>
      <c r="EK204" s="310"/>
      <c r="EL204" s="310"/>
      <c r="EM204" s="310"/>
      <c r="EN204" s="310"/>
      <c r="EO204" s="310"/>
      <c r="EP204" s="310"/>
      <c r="EQ204" s="310"/>
      <c r="ER204" s="310"/>
      <c r="ES204" s="310"/>
      <c r="ET204" s="310"/>
      <c r="EU204" s="310"/>
      <c r="EV204" s="310"/>
      <c r="EW204" s="310"/>
      <c r="EX204" s="310"/>
      <c r="EY204" s="310"/>
      <c r="EZ204" s="310"/>
      <c r="FA204" s="310"/>
      <c r="FB204" s="310"/>
      <c r="FC204" s="310"/>
      <c r="FD204" s="310"/>
      <c r="FE204" s="310"/>
      <c r="FF204" s="310"/>
      <c r="FG204" s="310"/>
      <c r="FH204" s="310"/>
      <c r="FI204" s="310"/>
      <c r="FJ204" s="310"/>
      <c r="FK204" s="310"/>
      <c r="FL204" s="310"/>
    </row>
    <row r="205" spans="1:168" ht="18" customHeight="1">
      <c r="A205" s="299" t="s">
        <v>371</v>
      </c>
      <c r="B205" s="304">
        <v>4040000</v>
      </c>
      <c r="C205" s="301">
        <v>4.0777502336677429E-2</v>
      </c>
    </row>
    <row r="206" spans="1:168" ht="18" customHeight="1">
      <c r="A206" s="299" t="s">
        <v>372</v>
      </c>
      <c r="B206" s="304">
        <v>1691169</v>
      </c>
      <c r="C206" s="301">
        <v>1.7069714814162484E-2</v>
      </c>
    </row>
    <row r="207" spans="1:168" s="302" customFormat="1" ht="18" customHeight="1">
      <c r="A207" s="299" t="s">
        <v>373</v>
      </c>
      <c r="B207" s="304">
        <v>483656</v>
      </c>
      <c r="C207" s="301">
        <v>4.8817533837000144E-3</v>
      </c>
      <c r="E207" s="287"/>
      <c r="F207" s="287"/>
      <c r="G207" s="303"/>
      <c r="H207" s="303"/>
      <c r="I207" s="303"/>
      <c r="J207" s="303"/>
      <c r="K207" s="303"/>
      <c r="L207" s="303"/>
      <c r="M207" s="303"/>
      <c r="N207" s="303"/>
      <c r="O207" s="303"/>
      <c r="P207" s="303"/>
      <c r="Q207" s="303"/>
      <c r="R207" s="303"/>
      <c r="S207" s="303"/>
      <c r="T207" s="303"/>
      <c r="U207" s="303"/>
      <c r="V207" s="303"/>
      <c r="W207" s="303"/>
      <c r="X207" s="303"/>
      <c r="Y207" s="303"/>
      <c r="Z207" s="303"/>
      <c r="AA207" s="303"/>
      <c r="AB207" s="303"/>
      <c r="AC207" s="303"/>
      <c r="AD207" s="303"/>
      <c r="AE207" s="303"/>
      <c r="AF207" s="303"/>
      <c r="AG207" s="303"/>
      <c r="AH207" s="303"/>
      <c r="AI207" s="303"/>
      <c r="AJ207" s="303"/>
      <c r="AK207" s="303"/>
      <c r="AL207" s="303"/>
      <c r="AM207" s="303"/>
      <c r="AN207" s="303"/>
      <c r="AO207" s="303"/>
      <c r="AP207" s="303"/>
      <c r="AQ207" s="303"/>
      <c r="AR207" s="303"/>
      <c r="AS207" s="303"/>
      <c r="AT207" s="303"/>
      <c r="AU207" s="303"/>
      <c r="AV207" s="303"/>
      <c r="AW207" s="303"/>
      <c r="AX207" s="303"/>
      <c r="AY207" s="303"/>
      <c r="AZ207" s="303"/>
      <c r="BA207" s="303"/>
      <c r="BB207" s="303"/>
      <c r="BC207" s="303"/>
      <c r="BD207" s="303"/>
      <c r="BE207" s="303"/>
      <c r="BF207" s="303"/>
      <c r="BG207" s="303"/>
      <c r="BH207" s="303"/>
      <c r="BI207" s="303"/>
      <c r="BJ207" s="303"/>
      <c r="BK207" s="303"/>
      <c r="BL207" s="303"/>
      <c r="BM207" s="303"/>
      <c r="BN207" s="303"/>
      <c r="BO207" s="303"/>
      <c r="BP207" s="303"/>
      <c r="BQ207" s="303"/>
      <c r="BR207" s="303"/>
      <c r="BS207" s="303"/>
      <c r="BT207" s="303"/>
      <c r="BU207" s="303"/>
      <c r="BV207" s="303"/>
      <c r="BW207" s="303"/>
      <c r="BX207" s="303"/>
      <c r="BY207" s="303"/>
      <c r="BZ207" s="303"/>
      <c r="CA207" s="303"/>
      <c r="CB207" s="303"/>
      <c r="CC207" s="303"/>
      <c r="CD207" s="303"/>
      <c r="CE207" s="303"/>
      <c r="CF207" s="303"/>
      <c r="CG207" s="303"/>
      <c r="CH207" s="303"/>
      <c r="CI207" s="303"/>
      <c r="CJ207" s="303"/>
      <c r="CK207" s="303"/>
      <c r="CL207" s="303"/>
      <c r="CM207" s="303"/>
      <c r="CN207" s="303"/>
      <c r="CO207" s="303"/>
      <c r="CP207" s="303"/>
      <c r="CQ207" s="303"/>
      <c r="CR207" s="303"/>
      <c r="CS207" s="303"/>
      <c r="CT207" s="303"/>
      <c r="CU207" s="303"/>
      <c r="CV207" s="303"/>
      <c r="CW207" s="303"/>
      <c r="CX207" s="303"/>
      <c r="CY207" s="303"/>
      <c r="CZ207" s="303"/>
      <c r="DA207" s="303"/>
      <c r="DB207" s="303"/>
      <c r="DC207" s="303"/>
      <c r="DD207" s="303"/>
      <c r="DE207" s="303"/>
      <c r="DF207" s="303"/>
      <c r="DG207" s="303"/>
      <c r="DH207" s="303"/>
      <c r="DI207" s="303"/>
      <c r="DJ207" s="303"/>
      <c r="DK207" s="303"/>
      <c r="DL207" s="303"/>
      <c r="DM207" s="303"/>
      <c r="DN207" s="303"/>
      <c r="DO207" s="303"/>
      <c r="DP207" s="303"/>
      <c r="DQ207" s="303"/>
      <c r="DR207" s="303"/>
      <c r="DS207" s="303"/>
      <c r="DT207" s="303"/>
      <c r="DU207" s="303"/>
      <c r="DV207" s="303"/>
      <c r="DW207" s="303"/>
      <c r="DX207" s="303"/>
      <c r="DY207" s="303"/>
      <c r="DZ207" s="303"/>
      <c r="EA207" s="303"/>
      <c r="EB207" s="303"/>
      <c r="EC207" s="303"/>
      <c r="ED207" s="303"/>
      <c r="EE207" s="303"/>
      <c r="EF207" s="303"/>
      <c r="EG207" s="303"/>
      <c r="EH207" s="303"/>
      <c r="EI207" s="303"/>
      <c r="EJ207" s="303"/>
      <c r="EK207" s="303"/>
      <c r="EL207" s="303"/>
      <c r="EM207" s="303"/>
      <c r="EN207" s="303"/>
      <c r="EO207" s="303"/>
      <c r="EP207" s="303"/>
      <c r="EQ207" s="303"/>
      <c r="ER207" s="303"/>
      <c r="ES207" s="303"/>
      <c r="ET207" s="303"/>
      <c r="EU207" s="303"/>
      <c r="EV207" s="303"/>
      <c r="EW207" s="303"/>
      <c r="EX207" s="303"/>
      <c r="EY207" s="303"/>
      <c r="EZ207" s="303"/>
      <c r="FA207" s="303"/>
      <c r="FB207" s="303"/>
      <c r="FC207" s="303"/>
      <c r="FD207" s="303"/>
      <c r="FE207" s="303"/>
      <c r="FF207" s="303"/>
      <c r="FG207" s="303"/>
      <c r="FH207" s="303"/>
      <c r="FI207" s="303"/>
      <c r="FJ207" s="303"/>
      <c r="FK207" s="303"/>
      <c r="FL207" s="303"/>
    </row>
    <row r="208" spans="1:168" ht="18" customHeight="1">
      <c r="A208" s="299" t="s">
        <v>374</v>
      </c>
      <c r="B208" s="304">
        <v>3800000</v>
      </c>
      <c r="C208" s="301">
        <v>3.8355076455290647E-2</v>
      </c>
    </row>
    <row r="209" spans="1:168" ht="18" customHeight="1">
      <c r="A209" s="299" t="s">
        <v>375</v>
      </c>
      <c r="B209" s="304">
        <v>10000000</v>
      </c>
      <c r="C209" s="301">
        <v>0.10093441172444909</v>
      </c>
    </row>
    <row r="210" spans="1:168" ht="18" customHeight="1">
      <c r="A210" s="299" t="s">
        <v>376</v>
      </c>
      <c r="B210" s="304">
        <v>3065829</v>
      </c>
      <c r="C210" s="301">
        <v>3.0944764656275599E-2</v>
      </c>
    </row>
    <row r="211" spans="1:168" ht="18" customHeight="1">
      <c r="A211" s="299" t="s">
        <v>377</v>
      </c>
      <c r="B211" s="304">
        <v>6540000</v>
      </c>
      <c r="C211" s="301">
        <v>6.6011105267789694E-2</v>
      </c>
    </row>
    <row r="212" spans="1:168" s="309" customFormat="1" ht="24" customHeight="1">
      <c r="A212" s="306" t="s">
        <v>378</v>
      </c>
      <c r="B212" s="307">
        <v>312000</v>
      </c>
      <c r="C212" s="308">
        <v>3.1491536458028114E-3</v>
      </c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0"/>
      <c r="Z212" s="310"/>
      <c r="AA212" s="310"/>
      <c r="AB212" s="310"/>
      <c r="AC212" s="310"/>
      <c r="AD212" s="310"/>
      <c r="AE212" s="310"/>
      <c r="AF212" s="310"/>
      <c r="AG212" s="310"/>
      <c r="AH212" s="310"/>
      <c r="AI212" s="310"/>
      <c r="AJ212" s="310"/>
      <c r="AK212" s="310"/>
      <c r="AL212" s="310"/>
      <c r="AM212" s="310"/>
      <c r="AN212" s="310"/>
      <c r="AO212" s="310"/>
      <c r="AP212" s="310"/>
      <c r="AQ212" s="310"/>
      <c r="AR212" s="310"/>
      <c r="AS212" s="310"/>
      <c r="AT212" s="310"/>
      <c r="AU212" s="310"/>
      <c r="AV212" s="310"/>
      <c r="AW212" s="310"/>
      <c r="AX212" s="310"/>
      <c r="AY212" s="310"/>
      <c r="AZ212" s="310"/>
      <c r="BA212" s="310"/>
      <c r="BB212" s="310"/>
      <c r="BC212" s="310"/>
      <c r="BD212" s="310"/>
      <c r="BE212" s="310"/>
      <c r="BF212" s="310"/>
      <c r="BG212" s="310"/>
      <c r="BH212" s="310"/>
      <c r="BI212" s="310"/>
      <c r="BJ212" s="310"/>
      <c r="BK212" s="310"/>
      <c r="BL212" s="310"/>
      <c r="BM212" s="310"/>
      <c r="BN212" s="310"/>
      <c r="BO212" s="310"/>
      <c r="BP212" s="310"/>
      <c r="BQ212" s="310"/>
      <c r="BR212" s="310"/>
      <c r="BS212" s="310"/>
      <c r="BT212" s="310"/>
      <c r="BU212" s="310"/>
      <c r="BV212" s="310"/>
      <c r="BW212" s="310"/>
      <c r="BX212" s="310"/>
      <c r="BY212" s="310"/>
      <c r="BZ212" s="310"/>
      <c r="CA212" s="310"/>
      <c r="CB212" s="310"/>
      <c r="CC212" s="310"/>
      <c r="CD212" s="310"/>
      <c r="CE212" s="310"/>
      <c r="CF212" s="310"/>
      <c r="CG212" s="310"/>
      <c r="CH212" s="310"/>
      <c r="CI212" s="310"/>
      <c r="CJ212" s="310"/>
      <c r="CK212" s="310"/>
      <c r="CL212" s="310"/>
      <c r="CM212" s="310"/>
      <c r="CN212" s="310"/>
      <c r="CO212" s="310"/>
      <c r="CP212" s="310"/>
      <c r="CQ212" s="310"/>
      <c r="CR212" s="310"/>
      <c r="CS212" s="310"/>
      <c r="CT212" s="310"/>
      <c r="CU212" s="310"/>
      <c r="CV212" s="310"/>
      <c r="CW212" s="310"/>
      <c r="CX212" s="310"/>
      <c r="CY212" s="310"/>
      <c r="CZ212" s="310"/>
      <c r="DA212" s="310"/>
      <c r="DB212" s="310"/>
      <c r="DC212" s="310"/>
      <c r="DD212" s="310"/>
      <c r="DE212" s="310"/>
      <c r="DF212" s="310"/>
      <c r="DG212" s="310"/>
      <c r="DH212" s="310"/>
      <c r="DI212" s="310"/>
      <c r="DJ212" s="310"/>
      <c r="DK212" s="310"/>
      <c r="DL212" s="310"/>
      <c r="DM212" s="310"/>
      <c r="DN212" s="310"/>
      <c r="DO212" s="310"/>
      <c r="DP212" s="310"/>
      <c r="DQ212" s="310"/>
      <c r="DR212" s="310"/>
      <c r="DS212" s="310"/>
      <c r="DT212" s="310"/>
      <c r="DU212" s="310"/>
      <c r="DV212" s="310"/>
      <c r="DW212" s="310"/>
      <c r="DX212" s="310"/>
      <c r="DY212" s="310"/>
      <c r="DZ212" s="310"/>
      <c r="EA212" s="310"/>
      <c r="EB212" s="310"/>
      <c r="EC212" s="310"/>
      <c r="ED212" s="310"/>
      <c r="EE212" s="310"/>
      <c r="EF212" s="310"/>
      <c r="EG212" s="310"/>
      <c r="EH212" s="310"/>
      <c r="EI212" s="310"/>
      <c r="EJ212" s="310"/>
      <c r="EK212" s="310"/>
      <c r="EL212" s="310"/>
      <c r="EM212" s="310"/>
      <c r="EN212" s="310"/>
      <c r="EO212" s="310"/>
      <c r="EP212" s="310"/>
      <c r="EQ212" s="310"/>
      <c r="ER212" s="310"/>
      <c r="ES212" s="310"/>
      <c r="ET212" s="310"/>
      <c r="EU212" s="310"/>
      <c r="EV212" s="310"/>
      <c r="EW212" s="310"/>
      <c r="EX212" s="310"/>
      <c r="EY212" s="310"/>
      <c r="EZ212" s="310"/>
      <c r="FA212" s="310"/>
      <c r="FB212" s="310"/>
      <c r="FC212" s="310"/>
      <c r="FD212" s="310"/>
      <c r="FE212" s="310"/>
      <c r="FF212" s="310"/>
      <c r="FG212" s="310"/>
      <c r="FH212" s="310"/>
      <c r="FI212" s="310"/>
      <c r="FJ212" s="310"/>
      <c r="FK212" s="310"/>
      <c r="FL212" s="310"/>
    </row>
    <row r="213" spans="1:168" s="302" customFormat="1" ht="20.25" customHeight="1">
      <c r="A213" s="299" t="s">
        <v>379</v>
      </c>
      <c r="B213" s="304">
        <v>276000</v>
      </c>
      <c r="C213" s="301">
        <v>2.7857897635947945E-3</v>
      </c>
      <c r="E213" s="287"/>
      <c r="F213" s="287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3"/>
      <c r="AF213" s="303"/>
      <c r="AG213" s="303"/>
      <c r="AH213" s="303"/>
      <c r="AI213" s="303"/>
      <c r="AJ213" s="303"/>
      <c r="AK213" s="303"/>
      <c r="AL213" s="303"/>
      <c r="AM213" s="303"/>
      <c r="AN213" s="303"/>
      <c r="AO213" s="303"/>
      <c r="AP213" s="303"/>
      <c r="AQ213" s="303"/>
      <c r="AR213" s="303"/>
      <c r="AS213" s="303"/>
      <c r="AT213" s="303"/>
      <c r="AU213" s="303"/>
      <c r="AV213" s="303"/>
      <c r="AW213" s="303"/>
      <c r="AX213" s="303"/>
      <c r="AY213" s="303"/>
      <c r="AZ213" s="303"/>
      <c r="BA213" s="303"/>
      <c r="BB213" s="303"/>
      <c r="BC213" s="303"/>
      <c r="BD213" s="303"/>
      <c r="BE213" s="303"/>
      <c r="BF213" s="303"/>
      <c r="BG213" s="303"/>
      <c r="BH213" s="303"/>
      <c r="BI213" s="303"/>
      <c r="BJ213" s="303"/>
      <c r="BK213" s="303"/>
      <c r="BL213" s="303"/>
      <c r="BM213" s="303"/>
      <c r="BN213" s="303"/>
      <c r="BO213" s="303"/>
      <c r="BP213" s="303"/>
      <c r="BQ213" s="303"/>
      <c r="BR213" s="303"/>
      <c r="BS213" s="303"/>
      <c r="BT213" s="303"/>
      <c r="BU213" s="303"/>
      <c r="BV213" s="303"/>
      <c r="BW213" s="303"/>
      <c r="BX213" s="303"/>
      <c r="BY213" s="303"/>
      <c r="BZ213" s="303"/>
      <c r="CA213" s="303"/>
      <c r="CB213" s="303"/>
      <c r="CC213" s="303"/>
      <c r="CD213" s="303"/>
      <c r="CE213" s="303"/>
      <c r="CF213" s="303"/>
      <c r="CG213" s="303"/>
      <c r="CH213" s="303"/>
      <c r="CI213" s="303"/>
      <c r="CJ213" s="303"/>
      <c r="CK213" s="303"/>
      <c r="CL213" s="303"/>
      <c r="CM213" s="303"/>
      <c r="CN213" s="303"/>
      <c r="CO213" s="303"/>
      <c r="CP213" s="303"/>
      <c r="CQ213" s="303"/>
      <c r="CR213" s="303"/>
      <c r="CS213" s="303"/>
      <c r="CT213" s="303"/>
      <c r="CU213" s="303"/>
      <c r="CV213" s="303"/>
      <c r="CW213" s="303"/>
      <c r="CX213" s="303"/>
      <c r="CY213" s="303"/>
      <c r="CZ213" s="303"/>
      <c r="DA213" s="303"/>
      <c r="DB213" s="303"/>
      <c r="DC213" s="303"/>
      <c r="DD213" s="303"/>
      <c r="DE213" s="303"/>
      <c r="DF213" s="303"/>
      <c r="DG213" s="303"/>
      <c r="DH213" s="303"/>
      <c r="DI213" s="303"/>
      <c r="DJ213" s="303"/>
      <c r="DK213" s="303"/>
      <c r="DL213" s="303"/>
      <c r="DM213" s="303"/>
      <c r="DN213" s="303"/>
      <c r="DO213" s="303"/>
      <c r="DP213" s="303"/>
      <c r="DQ213" s="303"/>
      <c r="DR213" s="303"/>
      <c r="DS213" s="303"/>
      <c r="DT213" s="303"/>
      <c r="DU213" s="303"/>
      <c r="DV213" s="303"/>
      <c r="DW213" s="303"/>
      <c r="DX213" s="303"/>
      <c r="DY213" s="303"/>
      <c r="DZ213" s="303"/>
      <c r="EA213" s="303"/>
      <c r="EB213" s="303"/>
      <c r="EC213" s="303"/>
      <c r="ED213" s="303"/>
      <c r="EE213" s="303"/>
      <c r="EF213" s="303"/>
      <c r="EG213" s="303"/>
      <c r="EH213" s="303"/>
      <c r="EI213" s="303"/>
      <c r="EJ213" s="303"/>
      <c r="EK213" s="303"/>
      <c r="EL213" s="303"/>
      <c r="EM213" s="303"/>
      <c r="EN213" s="303"/>
      <c r="EO213" s="303"/>
      <c r="EP213" s="303"/>
      <c r="EQ213" s="303"/>
      <c r="ER213" s="303"/>
      <c r="ES213" s="303"/>
      <c r="ET213" s="303"/>
      <c r="EU213" s="303"/>
      <c r="EV213" s="303"/>
      <c r="EW213" s="303"/>
      <c r="EX213" s="303"/>
      <c r="EY213" s="303"/>
      <c r="EZ213" s="303"/>
      <c r="FA213" s="303"/>
      <c r="FB213" s="303"/>
      <c r="FC213" s="303"/>
      <c r="FD213" s="303"/>
      <c r="FE213" s="303"/>
      <c r="FF213" s="303"/>
      <c r="FG213" s="303"/>
      <c r="FH213" s="303"/>
      <c r="FI213" s="303"/>
      <c r="FJ213" s="303"/>
      <c r="FK213" s="303"/>
      <c r="FL213" s="303"/>
    </row>
    <row r="214" spans="1:168" s="302" customFormat="1" ht="18" customHeight="1">
      <c r="A214" s="299" t="s">
        <v>380</v>
      </c>
      <c r="B214" s="304">
        <v>209200</v>
      </c>
      <c r="C214" s="301">
        <v>2.1115478932754749E-3</v>
      </c>
      <c r="E214" s="287"/>
      <c r="F214" s="287"/>
      <c r="G214" s="303"/>
      <c r="H214" s="303"/>
      <c r="I214" s="303"/>
      <c r="J214" s="303"/>
      <c r="K214" s="303"/>
      <c r="L214" s="303"/>
      <c r="M214" s="303"/>
      <c r="N214" s="303"/>
      <c r="O214" s="303"/>
      <c r="P214" s="303"/>
      <c r="Q214" s="303"/>
      <c r="R214" s="303"/>
      <c r="S214" s="303"/>
      <c r="T214" s="303"/>
      <c r="U214" s="303"/>
      <c r="V214" s="303"/>
      <c r="W214" s="303"/>
      <c r="X214" s="303"/>
      <c r="Y214" s="303"/>
      <c r="Z214" s="303"/>
      <c r="AA214" s="303"/>
      <c r="AB214" s="303"/>
      <c r="AC214" s="303"/>
      <c r="AD214" s="303"/>
      <c r="AE214" s="303"/>
      <c r="AF214" s="303"/>
      <c r="AG214" s="303"/>
      <c r="AH214" s="303"/>
      <c r="AI214" s="303"/>
      <c r="AJ214" s="303"/>
      <c r="AK214" s="303"/>
      <c r="AL214" s="303"/>
      <c r="AM214" s="303"/>
      <c r="AN214" s="303"/>
      <c r="AO214" s="303"/>
      <c r="AP214" s="303"/>
      <c r="AQ214" s="303"/>
      <c r="AR214" s="303"/>
      <c r="AS214" s="303"/>
      <c r="AT214" s="303"/>
      <c r="AU214" s="303"/>
      <c r="AV214" s="303"/>
      <c r="AW214" s="303"/>
      <c r="AX214" s="303"/>
      <c r="AY214" s="303"/>
      <c r="AZ214" s="303"/>
      <c r="BA214" s="303"/>
      <c r="BB214" s="303"/>
      <c r="BC214" s="303"/>
      <c r="BD214" s="303"/>
      <c r="BE214" s="303"/>
      <c r="BF214" s="303"/>
      <c r="BG214" s="303"/>
      <c r="BH214" s="303"/>
      <c r="BI214" s="303"/>
      <c r="BJ214" s="303"/>
      <c r="BK214" s="303"/>
      <c r="BL214" s="303"/>
      <c r="BM214" s="303"/>
      <c r="BN214" s="303"/>
      <c r="BO214" s="303"/>
      <c r="BP214" s="303"/>
      <c r="BQ214" s="303"/>
      <c r="BR214" s="303"/>
      <c r="BS214" s="303"/>
      <c r="BT214" s="303"/>
      <c r="BU214" s="303"/>
      <c r="BV214" s="303"/>
      <c r="BW214" s="303"/>
      <c r="BX214" s="303"/>
      <c r="BY214" s="303"/>
      <c r="BZ214" s="303"/>
      <c r="CA214" s="303"/>
      <c r="CB214" s="303"/>
      <c r="CC214" s="303"/>
      <c r="CD214" s="303"/>
      <c r="CE214" s="303"/>
      <c r="CF214" s="303"/>
      <c r="CG214" s="303"/>
      <c r="CH214" s="303"/>
      <c r="CI214" s="303"/>
      <c r="CJ214" s="303"/>
      <c r="CK214" s="303"/>
      <c r="CL214" s="303"/>
      <c r="CM214" s="303"/>
      <c r="CN214" s="303"/>
      <c r="CO214" s="303"/>
      <c r="CP214" s="303"/>
      <c r="CQ214" s="303"/>
      <c r="CR214" s="303"/>
      <c r="CS214" s="303"/>
      <c r="CT214" s="303"/>
      <c r="CU214" s="303"/>
      <c r="CV214" s="303"/>
      <c r="CW214" s="303"/>
      <c r="CX214" s="303"/>
      <c r="CY214" s="303"/>
      <c r="CZ214" s="303"/>
      <c r="DA214" s="303"/>
      <c r="DB214" s="303"/>
      <c r="DC214" s="303"/>
      <c r="DD214" s="303"/>
      <c r="DE214" s="303"/>
      <c r="DF214" s="303"/>
      <c r="DG214" s="303"/>
      <c r="DH214" s="303"/>
      <c r="DI214" s="303"/>
      <c r="DJ214" s="303"/>
      <c r="DK214" s="303"/>
      <c r="DL214" s="303"/>
      <c r="DM214" s="303"/>
      <c r="DN214" s="303"/>
      <c r="DO214" s="303"/>
      <c r="DP214" s="303"/>
      <c r="DQ214" s="303"/>
      <c r="DR214" s="303"/>
      <c r="DS214" s="303"/>
      <c r="DT214" s="303"/>
      <c r="DU214" s="303"/>
      <c r="DV214" s="303"/>
      <c r="DW214" s="303"/>
      <c r="DX214" s="303"/>
      <c r="DY214" s="303"/>
      <c r="DZ214" s="303"/>
      <c r="EA214" s="303"/>
      <c r="EB214" s="303"/>
      <c r="EC214" s="303"/>
      <c r="ED214" s="303"/>
      <c r="EE214" s="303"/>
      <c r="EF214" s="303"/>
      <c r="EG214" s="303"/>
      <c r="EH214" s="303"/>
      <c r="EI214" s="303"/>
      <c r="EJ214" s="303"/>
      <c r="EK214" s="303"/>
      <c r="EL214" s="303"/>
      <c r="EM214" s="303"/>
      <c r="EN214" s="303"/>
      <c r="EO214" s="303"/>
      <c r="EP214" s="303"/>
      <c r="EQ214" s="303"/>
      <c r="ER214" s="303"/>
      <c r="ES214" s="303"/>
      <c r="ET214" s="303"/>
      <c r="EU214" s="303"/>
      <c r="EV214" s="303"/>
      <c r="EW214" s="303"/>
      <c r="EX214" s="303"/>
      <c r="EY214" s="303"/>
      <c r="EZ214" s="303"/>
      <c r="FA214" s="303"/>
      <c r="FB214" s="303"/>
      <c r="FC214" s="303"/>
      <c r="FD214" s="303"/>
      <c r="FE214" s="303"/>
      <c r="FF214" s="303"/>
      <c r="FG214" s="303"/>
      <c r="FH214" s="303"/>
      <c r="FI214" s="303"/>
      <c r="FJ214" s="303"/>
      <c r="FK214" s="303"/>
      <c r="FL214" s="303"/>
    </row>
    <row r="215" spans="1:168" s="302" customFormat="1" ht="18" customHeight="1">
      <c r="A215" s="315" t="s">
        <v>381</v>
      </c>
      <c r="B215" s="304">
        <v>77400</v>
      </c>
      <c r="C215" s="301">
        <v>7.8123234674723583E-4</v>
      </c>
      <c r="E215" s="287"/>
      <c r="F215" s="287"/>
      <c r="G215" s="303"/>
      <c r="H215" s="303"/>
      <c r="I215" s="303"/>
      <c r="J215" s="303"/>
      <c r="K215" s="303"/>
      <c r="L215" s="303"/>
      <c r="M215" s="303"/>
      <c r="N215" s="303"/>
      <c r="O215" s="303"/>
      <c r="P215" s="303"/>
      <c r="Q215" s="303"/>
      <c r="R215" s="303"/>
      <c r="S215" s="303"/>
      <c r="T215" s="303"/>
      <c r="U215" s="303"/>
      <c r="V215" s="303"/>
      <c r="W215" s="303"/>
      <c r="X215" s="303"/>
      <c r="Y215" s="303"/>
      <c r="Z215" s="303"/>
      <c r="AA215" s="303"/>
      <c r="AB215" s="303"/>
      <c r="AC215" s="303"/>
      <c r="AD215" s="303"/>
      <c r="AE215" s="303"/>
      <c r="AF215" s="303"/>
      <c r="AG215" s="303"/>
      <c r="AH215" s="303"/>
      <c r="AI215" s="303"/>
      <c r="AJ215" s="303"/>
      <c r="AK215" s="303"/>
      <c r="AL215" s="303"/>
      <c r="AM215" s="303"/>
      <c r="AN215" s="303"/>
      <c r="AO215" s="303"/>
      <c r="AP215" s="303"/>
      <c r="AQ215" s="303"/>
      <c r="AR215" s="303"/>
      <c r="AS215" s="303"/>
      <c r="AT215" s="303"/>
      <c r="AU215" s="303"/>
      <c r="AV215" s="303"/>
      <c r="AW215" s="303"/>
      <c r="AX215" s="303"/>
      <c r="AY215" s="303"/>
      <c r="AZ215" s="303"/>
      <c r="BA215" s="303"/>
      <c r="BB215" s="303"/>
      <c r="BC215" s="303"/>
      <c r="BD215" s="303"/>
      <c r="BE215" s="303"/>
      <c r="BF215" s="303"/>
      <c r="BG215" s="303"/>
      <c r="BH215" s="303"/>
      <c r="BI215" s="303"/>
      <c r="BJ215" s="303"/>
      <c r="BK215" s="303"/>
      <c r="BL215" s="303"/>
      <c r="BM215" s="303"/>
      <c r="BN215" s="303"/>
      <c r="BO215" s="303"/>
      <c r="BP215" s="303"/>
      <c r="BQ215" s="303"/>
      <c r="BR215" s="303"/>
      <c r="BS215" s="303"/>
      <c r="BT215" s="303"/>
      <c r="BU215" s="303"/>
      <c r="BV215" s="303"/>
      <c r="BW215" s="303"/>
      <c r="BX215" s="303"/>
      <c r="BY215" s="303"/>
      <c r="BZ215" s="303"/>
      <c r="CA215" s="303"/>
      <c r="CB215" s="303"/>
      <c r="CC215" s="303"/>
      <c r="CD215" s="303"/>
      <c r="CE215" s="303"/>
      <c r="CF215" s="303"/>
      <c r="CG215" s="303"/>
      <c r="CH215" s="303"/>
      <c r="CI215" s="303"/>
      <c r="CJ215" s="303"/>
      <c r="CK215" s="303"/>
      <c r="CL215" s="303"/>
      <c r="CM215" s="303"/>
      <c r="CN215" s="303"/>
      <c r="CO215" s="303"/>
      <c r="CP215" s="303"/>
      <c r="CQ215" s="303"/>
      <c r="CR215" s="303"/>
      <c r="CS215" s="303"/>
      <c r="CT215" s="303"/>
      <c r="CU215" s="303"/>
      <c r="CV215" s="303"/>
      <c r="CW215" s="303"/>
      <c r="CX215" s="303"/>
      <c r="CY215" s="303"/>
      <c r="CZ215" s="303"/>
      <c r="DA215" s="303"/>
      <c r="DB215" s="303"/>
      <c r="DC215" s="303"/>
      <c r="DD215" s="303"/>
      <c r="DE215" s="303"/>
      <c r="DF215" s="303"/>
      <c r="DG215" s="303"/>
      <c r="DH215" s="303"/>
      <c r="DI215" s="303"/>
      <c r="DJ215" s="303"/>
      <c r="DK215" s="303"/>
      <c r="DL215" s="303"/>
      <c r="DM215" s="303"/>
      <c r="DN215" s="303"/>
      <c r="DO215" s="303"/>
      <c r="DP215" s="303"/>
      <c r="DQ215" s="303"/>
      <c r="DR215" s="303"/>
      <c r="DS215" s="303"/>
      <c r="DT215" s="303"/>
      <c r="DU215" s="303"/>
      <c r="DV215" s="303"/>
      <c r="DW215" s="303"/>
      <c r="DX215" s="303"/>
      <c r="DY215" s="303"/>
      <c r="DZ215" s="303"/>
      <c r="EA215" s="303"/>
      <c r="EB215" s="303"/>
      <c r="EC215" s="303"/>
      <c r="ED215" s="303"/>
      <c r="EE215" s="303"/>
      <c r="EF215" s="303"/>
      <c r="EG215" s="303"/>
      <c r="EH215" s="303"/>
      <c r="EI215" s="303"/>
      <c r="EJ215" s="303"/>
      <c r="EK215" s="303"/>
      <c r="EL215" s="303"/>
      <c r="EM215" s="303"/>
      <c r="EN215" s="303"/>
      <c r="EO215" s="303"/>
      <c r="EP215" s="303"/>
      <c r="EQ215" s="303"/>
      <c r="ER215" s="303"/>
      <c r="ES215" s="303"/>
      <c r="ET215" s="303"/>
      <c r="EU215" s="303"/>
      <c r="EV215" s="303"/>
      <c r="EW215" s="303"/>
      <c r="EX215" s="303"/>
      <c r="EY215" s="303"/>
      <c r="EZ215" s="303"/>
      <c r="FA215" s="303"/>
      <c r="FB215" s="303"/>
      <c r="FC215" s="303"/>
      <c r="FD215" s="303"/>
      <c r="FE215" s="303"/>
      <c r="FF215" s="303"/>
      <c r="FG215" s="303"/>
      <c r="FH215" s="303"/>
      <c r="FI215" s="303"/>
      <c r="FJ215" s="303"/>
      <c r="FK215" s="303"/>
      <c r="FL215" s="303"/>
    </row>
    <row r="216" spans="1:168" s="302" customFormat="1" ht="18" customHeight="1">
      <c r="A216" s="299" t="s">
        <v>382</v>
      </c>
      <c r="B216" s="304">
        <v>76000</v>
      </c>
      <c r="C216" s="301">
        <v>7.6710152910581305E-4</v>
      </c>
      <c r="E216" s="287"/>
      <c r="F216" s="287"/>
      <c r="G216" s="303"/>
      <c r="H216" s="303"/>
      <c r="I216" s="303"/>
      <c r="J216" s="303"/>
      <c r="K216" s="303"/>
      <c r="L216" s="303"/>
      <c r="M216" s="303"/>
      <c r="N216" s="303"/>
      <c r="O216" s="303"/>
      <c r="P216" s="303"/>
      <c r="Q216" s="303"/>
      <c r="R216" s="303"/>
      <c r="S216" s="303"/>
      <c r="T216" s="303"/>
      <c r="U216" s="303"/>
      <c r="V216" s="303"/>
      <c r="W216" s="303"/>
      <c r="X216" s="303"/>
      <c r="Y216" s="303"/>
      <c r="Z216" s="303"/>
      <c r="AA216" s="303"/>
      <c r="AB216" s="303"/>
      <c r="AC216" s="303"/>
      <c r="AD216" s="303"/>
      <c r="AE216" s="303"/>
      <c r="AF216" s="303"/>
      <c r="AG216" s="303"/>
      <c r="AH216" s="303"/>
      <c r="AI216" s="303"/>
      <c r="AJ216" s="303"/>
      <c r="AK216" s="303"/>
      <c r="AL216" s="303"/>
      <c r="AM216" s="303"/>
      <c r="AN216" s="303"/>
      <c r="AO216" s="303"/>
      <c r="AP216" s="303"/>
      <c r="AQ216" s="303"/>
      <c r="AR216" s="303"/>
      <c r="AS216" s="303"/>
      <c r="AT216" s="303"/>
      <c r="AU216" s="303"/>
      <c r="AV216" s="303"/>
      <c r="AW216" s="303"/>
      <c r="AX216" s="303"/>
      <c r="AY216" s="303"/>
      <c r="AZ216" s="303"/>
      <c r="BA216" s="303"/>
      <c r="BB216" s="303"/>
      <c r="BC216" s="303"/>
      <c r="BD216" s="303"/>
      <c r="BE216" s="303"/>
      <c r="BF216" s="303"/>
      <c r="BG216" s="303"/>
      <c r="BH216" s="303"/>
      <c r="BI216" s="303"/>
      <c r="BJ216" s="303"/>
      <c r="BK216" s="303"/>
      <c r="BL216" s="303"/>
      <c r="BM216" s="303"/>
      <c r="BN216" s="303"/>
      <c r="BO216" s="303"/>
      <c r="BP216" s="303"/>
      <c r="BQ216" s="303"/>
      <c r="BR216" s="303"/>
      <c r="BS216" s="303"/>
      <c r="BT216" s="303"/>
      <c r="BU216" s="303"/>
      <c r="BV216" s="303"/>
      <c r="BW216" s="303"/>
      <c r="BX216" s="303"/>
      <c r="BY216" s="303"/>
      <c r="BZ216" s="303"/>
      <c r="CA216" s="303"/>
      <c r="CB216" s="303"/>
      <c r="CC216" s="303"/>
      <c r="CD216" s="303"/>
      <c r="CE216" s="303"/>
      <c r="CF216" s="303"/>
      <c r="CG216" s="303"/>
      <c r="CH216" s="303"/>
      <c r="CI216" s="303"/>
      <c r="CJ216" s="303"/>
      <c r="CK216" s="303"/>
      <c r="CL216" s="303"/>
      <c r="CM216" s="303"/>
      <c r="CN216" s="303"/>
      <c r="CO216" s="303"/>
      <c r="CP216" s="303"/>
      <c r="CQ216" s="303"/>
      <c r="CR216" s="303"/>
      <c r="CS216" s="303"/>
      <c r="CT216" s="303"/>
      <c r="CU216" s="303"/>
      <c r="CV216" s="303"/>
      <c r="CW216" s="303"/>
      <c r="CX216" s="303"/>
      <c r="CY216" s="303"/>
      <c r="CZ216" s="303"/>
      <c r="DA216" s="303"/>
      <c r="DB216" s="303"/>
      <c r="DC216" s="303"/>
      <c r="DD216" s="303"/>
      <c r="DE216" s="303"/>
      <c r="DF216" s="303"/>
      <c r="DG216" s="303"/>
      <c r="DH216" s="303"/>
      <c r="DI216" s="303"/>
      <c r="DJ216" s="303"/>
      <c r="DK216" s="303"/>
      <c r="DL216" s="303"/>
      <c r="DM216" s="303"/>
      <c r="DN216" s="303"/>
      <c r="DO216" s="303"/>
      <c r="DP216" s="303"/>
      <c r="DQ216" s="303"/>
      <c r="DR216" s="303"/>
      <c r="DS216" s="303"/>
      <c r="DT216" s="303"/>
      <c r="DU216" s="303"/>
      <c r="DV216" s="303"/>
      <c r="DW216" s="303"/>
      <c r="DX216" s="303"/>
      <c r="DY216" s="303"/>
      <c r="DZ216" s="303"/>
      <c r="EA216" s="303"/>
      <c r="EB216" s="303"/>
      <c r="EC216" s="303"/>
      <c r="ED216" s="303"/>
      <c r="EE216" s="303"/>
      <c r="EF216" s="303"/>
      <c r="EG216" s="303"/>
      <c r="EH216" s="303"/>
      <c r="EI216" s="303"/>
      <c r="EJ216" s="303"/>
      <c r="EK216" s="303"/>
      <c r="EL216" s="303"/>
      <c r="EM216" s="303"/>
      <c r="EN216" s="303"/>
      <c r="EO216" s="303"/>
      <c r="EP216" s="303"/>
      <c r="EQ216" s="303"/>
      <c r="ER216" s="303"/>
      <c r="ES216" s="303"/>
      <c r="ET216" s="303"/>
      <c r="EU216" s="303"/>
      <c r="EV216" s="303"/>
      <c r="EW216" s="303"/>
      <c r="EX216" s="303"/>
      <c r="EY216" s="303"/>
      <c r="EZ216" s="303"/>
      <c r="FA216" s="303"/>
      <c r="FB216" s="303"/>
      <c r="FC216" s="303"/>
      <c r="FD216" s="303"/>
      <c r="FE216" s="303"/>
      <c r="FF216" s="303"/>
      <c r="FG216" s="303"/>
      <c r="FH216" s="303"/>
      <c r="FI216" s="303"/>
      <c r="FJ216" s="303"/>
      <c r="FK216" s="303"/>
      <c r="FL216" s="303"/>
    </row>
    <row r="217" spans="1:168" s="309" customFormat="1" ht="27.75" customHeight="1">
      <c r="A217" s="306" t="s">
        <v>383</v>
      </c>
      <c r="B217" s="307">
        <v>3500000</v>
      </c>
      <c r="C217" s="308">
        <v>3.5327044103557179E-2</v>
      </c>
      <c r="E217" s="310"/>
      <c r="F217" s="310"/>
      <c r="G217" s="310"/>
      <c r="H217" s="310"/>
      <c r="I217" s="310"/>
      <c r="J217" s="310"/>
      <c r="K217" s="310"/>
      <c r="L217" s="310"/>
      <c r="M217" s="310"/>
      <c r="N217" s="310"/>
      <c r="O217" s="310"/>
      <c r="P217" s="310"/>
      <c r="Q217" s="310"/>
      <c r="R217" s="310"/>
      <c r="S217" s="310"/>
      <c r="T217" s="310"/>
      <c r="U217" s="310"/>
      <c r="V217" s="310"/>
      <c r="W217" s="310"/>
      <c r="X217" s="310"/>
      <c r="Y217" s="310"/>
      <c r="Z217" s="310"/>
      <c r="AA217" s="310"/>
      <c r="AB217" s="310"/>
      <c r="AC217" s="310"/>
      <c r="AD217" s="310"/>
      <c r="AE217" s="310"/>
      <c r="AF217" s="310"/>
      <c r="AG217" s="310"/>
      <c r="AH217" s="310"/>
      <c r="AI217" s="310"/>
      <c r="AJ217" s="310"/>
      <c r="AK217" s="310"/>
      <c r="AL217" s="310"/>
      <c r="AM217" s="310"/>
      <c r="AN217" s="310"/>
      <c r="AO217" s="310"/>
      <c r="AP217" s="310"/>
      <c r="AQ217" s="310"/>
      <c r="AR217" s="310"/>
      <c r="AS217" s="310"/>
      <c r="AT217" s="310"/>
      <c r="AU217" s="310"/>
      <c r="AV217" s="310"/>
      <c r="AW217" s="310"/>
      <c r="AX217" s="310"/>
      <c r="AY217" s="310"/>
      <c r="AZ217" s="310"/>
      <c r="BA217" s="310"/>
      <c r="BB217" s="310"/>
      <c r="BC217" s="310"/>
      <c r="BD217" s="310"/>
      <c r="BE217" s="310"/>
      <c r="BF217" s="310"/>
      <c r="BG217" s="310"/>
      <c r="BH217" s="310"/>
      <c r="BI217" s="310"/>
      <c r="BJ217" s="310"/>
      <c r="BK217" s="310"/>
      <c r="BL217" s="310"/>
      <c r="BM217" s="310"/>
      <c r="BN217" s="310"/>
      <c r="BO217" s="310"/>
      <c r="BP217" s="310"/>
      <c r="BQ217" s="310"/>
      <c r="BR217" s="310"/>
      <c r="BS217" s="310"/>
      <c r="BT217" s="310"/>
      <c r="BU217" s="310"/>
      <c r="BV217" s="310"/>
      <c r="BW217" s="310"/>
      <c r="BX217" s="310"/>
      <c r="BY217" s="310"/>
      <c r="BZ217" s="310"/>
      <c r="CA217" s="310"/>
      <c r="CB217" s="310"/>
      <c r="CC217" s="310"/>
      <c r="CD217" s="310"/>
      <c r="CE217" s="310"/>
      <c r="CF217" s="310"/>
      <c r="CG217" s="310"/>
      <c r="CH217" s="310"/>
      <c r="CI217" s="310"/>
      <c r="CJ217" s="310"/>
      <c r="CK217" s="310"/>
      <c r="CL217" s="310"/>
      <c r="CM217" s="310"/>
      <c r="CN217" s="310"/>
      <c r="CO217" s="310"/>
      <c r="CP217" s="310"/>
      <c r="CQ217" s="310"/>
      <c r="CR217" s="310"/>
      <c r="CS217" s="310"/>
      <c r="CT217" s="310"/>
      <c r="CU217" s="310"/>
      <c r="CV217" s="310"/>
      <c r="CW217" s="310"/>
      <c r="CX217" s="310"/>
      <c r="CY217" s="310"/>
      <c r="CZ217" s="310"/>
      <c r="DA217" s="310"/>
      <c r="DB217" s="310"/>
      <c r="DC217" s="310"/>
      <c r="DD217" s="310"/>
      <c r="DE217" s="310"/>
      <c r="DF217" s="310"/>
      <c r="DG217" s="310"/>
      <c r="DH217" s="310"/>
      <c r="DI217" s="310"/>
      <c r="DJ217" s="310"/>
      <c r="DK217" s="310"/>
      <c r="DL217" s="310"/>
      <c r="DM217" s="310"/>
      <c r="DN217" s="310"/>
      <c r="DO217" s="310"/>
      <c r="DP217" s="310"/>
      <c r="DQ217" s="310"/>
      <c r="DR217" s="310"/>
      <c r="DS217" s="310"/>
      <c r="DT217" s="310"/>
      <c r="DU217" s="310"/>
      <c r="DV217" s="310"/>
      <c r="DW217" s="310"/>
      <c r="DX217" s="310"/>
      <c r="DY217" s="310"/>
      <c r="DZ217" s="310"/>
      <c r="EA217" s="310"/>
      <c r="EB217" s="310"/>
      <c r="EC217" s="310"/>
      <c r="ED217" s="310"/>
      <c r="EE217" s="310"/>
      <c r="EF217" s="310"/>
      <c r="EG217" s="310"/>
      <c r="EH217" s="310"/>
      <c r="EI217" s="310"/>
      <c r="EJ217" s="310"/>
      <c r="EK217" s="310"/>
      <c r="EL217" s="310"/>
      <c r="EM217" s="310"/>
      <c r="EN217" s="310"/>
      <c r="EO217" s="310"/>
      <c r="EP217" s="310"/>
      <c r="EQ217" s="310"/>
      <c r="ER217" s="310"/>
      <c r="ES217" s="310"/>
      <c r="ET217" s="310"/>
      <c r="EU217" s="310"/>
      <c r="EV217" s="310"/>
      <c r="EW217" s="310"/>
      <c r="EX217" s="310"/>
      <c r="EY217" s="310"/>
      <c r="EZ217" s="310"/>
      <c r="FA217" s="310"/>
      <c r="FB217" s="310"/>
      <c r="FC217" s="310"/>
      <c r="FD217" s="310"/>
      <c r="FE217" s="310"/>
      <c r="FF217" s="310"/>
      <c r="FG217" s="310"/>
      <c r="FH217" s="310"/>
      <c r="FI217" s="310"/>
      <c r="FJ217" s="310"/>
      <c r="FK217" s="310"/>
      <c r="FL217" s="310"/>
    </row>
    <row r="218" spans="1:168" s="302" customFormat="1" ht="18.75" customHeight="1">
      <c r="A218" s="299" t="s">
        <v>384</v>
      </c>
      <c r="B218" s="304">
        <v>318000</v>
      </c>
      <c r="C218" s="301">
        <v>3.2097142928374806E-3</v>
      </c>
      <c r="E218" s="287"/>
      <c r="F218" s="287"/>
      <c r="G218" s="303"/>
      <c r="H218" s="303"/>
      <c r="I218" s="303"/>
      <c r="J218" s="303"/>
      <c r="K218" s="303"/>
      <c r="L218" s="303"/>
      <c r="M218" s="303"/>
      <c r="N218" s="303"/>
      <c r="O218" s="303"/>
      <c r="P218" s="303"/>
      <c r="Q218" s="303"/>
      <c r="R218" s="303"/>
      <c r="S218" s="303"/>
      <c r="T218" s="303"/>
      <c r="U218" s="303"/>
      <c r="V218" s="303"/>
      <c r="W218" s="303"/>
      <c r="X218" s="303"/>
      <c r="Y218" s="303"/>
      <c r="Z218" s="303"/>
      <c r="AA218" s="303"/>
      <c r="AB218" s="303"/>
      <c r="AC218" s="303"/>
      <c r="AD218" s="303"/>
      <c r="AE218" s="303"/>
      <c r="AF218" s="303"/>
      <c r="AG218" s="303"/>
      <c r="AH218" s="303"/>
      <c r="AI218" s="303"/>
      <c r="AJ218" s="303"/>
      <c r="AK218" s="303"/>
      <c r="AL218" s="303"/>
      <c r="AM218" s="303"/>
      <c r="AN218" s="303"/>
      <c r="AO218" s="303"/>
      <c r="AP218" s="303"/>
      <c r="AQ218" s="303"/>
      <c r="AR218" s="303"/>
      <c r="AS218" s="303"/>
      <c r="AT218" s="303"/>
      <c r="AU218" s="303"/>
      <c r="AV218" s="303"/>
      <c r="AW218" s="303"/>
      <c r="AX218" s="303"/>
      <c r="AY218" s="303"/>
      <c r="AZ218" s="303"/>
      <c r="BA218" s="303"/>
      <c r="BB218" s="303"/>
      <c r="BC218" s="303"/>
      <c r="BD218" s="303"/>
      <c r="BE218" s="303"/>
      <c r="BF218" s="303"/>
      <c r="BG218" s="303"/>
      <c r="BH218" s="303"/>
      <c r="BI218" s="303"/>
      <c r="BJ218" s="303"/>
      <c r="BK218" s="303"/>
      <c r="BL218" s="303"/>
      <c r="BM218" s="303"/>
      <c r="BN218" s="303"/>
      <c r="BO218" s="303"/>
      <c r="BP218" s="303"/>
      <c r="BQ218" s="303"/>
      <c r="BR218" s="303"/>
      <c r="BS218" s="303"/>
      <c r="BT218" s="303"/>
      <c r="BU218" s="303"/>
      <c r="BV218" s="303"/>
      <c r="BW218" s="303"/>
      <c r="BX218" s="303"/>
      <c r="BY218" s="303"/>
      <c r="BZ218" s="303"/>
      <c r="CA218" s="303"/>
      <c r="CB218" s="303"/>
      <c r="CC218" s="303"/>
      <c r="CD218" s="303"/>
      <c r="CE218" s="303"/>
      <c r="CF218" s="303"/>
      <c r="CG218" s="303"/>
      <c r="CH218" s="303"/>
      <c r="CI218" s="303"/>
      <c r="CJ218" s="303"/>
      <c r="CK218" s="303"/>
      <c r="CL218" s="303"/>
      <c r="CM218" s="303"/>
      <c r="CN218" s="303"/>
      <c r="CO218" s="303"/>
      <c r="CP218" s="303"/>
      <c r="CQ218" s="303"/>
      <c r="CR218" s="303"/>
      <c r="CS218" s="303"/>
      <c r="CT218" s="303"/>
      <c r="CU218" s="303"/>
      <c r="CV218" s="303"/>
      <c r="CW218" s="303"/>
      <c r="CX218" s="303"/>
      <c r="CY218" s="303"/>
      <c r="CZ218" s="303"/>
      <c r="DA218" s="303"/>
      <c r="DB218" s="303"/>
      <c r="DC218" s="303"/>
      <c r="DD218" s="303"/>
      <c r="DE218" s="303"/>
      <c r="DF218" s="303"/>
      <c r="DG218" s="303"/>
      <c r="DH218" s="303"/>
      <c r="DI218" s="303"/>
      <c r="DJ218" s="303"/>
      <c r="DK218" s="303"/>
      <c r="DL218" s="303"/>
      <c r="DM218" s="303"/>
      <c r="DN218" s="303"/>
      <c r="DO218" s="303"/>
      <c r="DP218" s="303"/>
      <c r="DQ218" s="303"/>
      <c r="DR218" s="303"/>
      <c r="DS218" s="303"/>
      <c r="DT218" s="303"/>
      <c r="DU218" s="303"/>
      <c r="DV218" s="303"/>
      <c r="DW218" s="303"/>
      <c r="DX218" s="303"/>
      <c r="DY218" s="303"/>
      <c r="DZ218" s="303"/>
      <c r="EA218" s="303"/>
      <c r="EB218" s="303"/>
      <c r="EC218" s="303"/>
      <c r="ED218" s="303"/>
      <c r="EE218" s="303"/>
      <c r="EF218" s="303"/>
      <c r="EG218" s="303"/>
      <c r="EH218" s="303"/>
      <c r="EI218" s="303"/>
      <c r="EJ218" s="303"/>
      <c r="EK218" s="303"/>
      <c r="EL218" s="303"/>
      <c r="EM218" s="303"/>
      <c r="EN218" s="303"/>
      <c r="EO218" s="303"/>
      <c r="EP218" s="303"/>
      <c r="EQ218" s="303"/>
      <c r="ER218" s="303"/>
      <c r="ES218" s="303"/>
      <c r="ET218" s="303"/>
      <c r="EU218" s="303"/>
      <c r="EV218" s="303"/>
      <c r="EW218" s="303"/>
      <c r="EX218" s="303"/>
      <c r="EY218" s="303"/>
      <c r="EZ218" s="303"/>
      <c r="FA218" s="303"/>
      <c r="FB218" s="303"/>
      <c r="FC218" s="303"/>
      <c r="FD218" s="303"/>
      <c r="FE218" s="303"/>
      <c r="FF218" s="303"/>
      <c r="FG218" s="303"/>
      <c r="FH218" s="303"/>
      <c r="FI218" s="303"/>
      <c r="FJ218" s="303"/>
      <c r="FK218" s="303"/>
      <c r="FL218" s="303"/>
    </row>
    <row r="219" spans="1:168" s="302" customFormat="1" ht="18" customHeight="1">
      <c r="A219" s="299" t="s">
        <v>385</v>
      </c>
      <c r="B219" s="304">
        <v>773800</v>
      </c>
      <c r="C219" s="301">
        <v>7.8103047792378701E-3</v>
      </c>
      <c r="E219" s="287"/>
      <c r="F219" s="287"/>
      <c r="G219" s="303"/>
      <c r="H219" s="303"/>
      <c r="I219" s="303"/>
      <c r="J219" s="303"/>
      <c r="K219" s="303"/>
      <c r="L219" s="303"/>
      <c r="M219" s="303"/>
      <c r="N219" s="303"/>
      <c r="O219" s="303"/>
      <c r="P219" s="303"/>
      <c r="Q219" s="303"/>
      <c r="R219" s="303"/>
      <c r="S219" s="303"/>
      <c r="T219" s="303"/>
      <c r="U219" s="303"/>
      <c r="V219" s="303"/>
      <c r="W219" s="303"/>
      <c r="X219" s="303"/>
      <c r="Y219" s="303"/>
      <c r="Z219" s="303"/>
      <c r="AA219" s="303"/>
      <c r="AB219" s="303"/>
      <c r="AC219" s="303"/>
      <c r="AD219" s="303"/>
      <c r="AE219" s="303"/>
      <c r="AF219" s="303"/>
      <c r="AG219" s="303"/>
      <c r="AH219" s="303"/>
      <c r="AI219" s="303"/>
      <c r="AJ219" s="303"/>
      <c r="AK219" s="303"/>
      <c r="AL219" s="303"/>
      <c r="AM219" s="303"/>
      <c r="AN219" s="303"/>
      <c r="AO219" s="303"/>
      <c r="AP219" s="303"/>
      <c r="AQ219" s="303"/>
      <c r="AR219" s="303"/>
      <c r="AS219" s="303"/>
      <c r="AT219" s="303"/>
      <c r="AU219" s="303"/>
      <c r="AV219" s="303"/>
      <c r="AW219" s="303"/>
      <c r="AX219" s="303"/>
      <c r="AY219" s="303"/>
      <c r="AZ219" s="303"/>
      <c r="BA219" s="303"/>
      <c r="BB219" s="303"/>
      <c r="BC219" s="303"/>
      <c r="BD219" s="303"/>
      <c r="BE219" s="303"/>
      <c r="BF219" s="303"/>
      <c r="BG219" s="303"/>
      <c r="BH219" s="303"/>
      <c r="BI219" s="303"/>
      <c r="BJ219" s="303"/>
      <c r="BK219" s="303"/>
      <c r="BL219" s="303"/>
      <c r="BM219" s="303"/>
      <c r="BN219" s="303"/>
      <c r="BO219" s="303"/>
      <c r="BP219" s="303"/>
      <c r="BQ219" s="303"/>
      <c r="BR219" s="303"/>
      <c r="BS219" s="303"/>
      <c r="BT219" s="303"/>
      <c r="BU219" s="303"/>
      <c r="BV219" s="303"/>
      <c r="BW219" s="303"/>
      <c r="BX219" s="303"/>
      <c r="BY219" s="303"/>
      <c r="BZ219" s="303"/>
      <c r="CA219" s="303"/>
      <c r="CB219" s="303"/>
      <c r="CC219" s="303"/>
      <c r="CD219" s="303"/>
      <c r="CE219" s="303"/>
      <c r="CF219" s="303"/>
      <c r="CG219" s="303"/>
      <c r="CH219" s="303"/>
      <c r="CI219" s="303"/>
      <c r="CJ219" s="303"/>
      <c r="CK219" s="303"/>
      <c r="CL219" s="30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  <c r="CW219" s="303"/>
      <c r="CX219" s="303"/>
      <c r="CY219" s="303"/>
      <c r="CZ219" s="303"/>
      <c r="DA219" s="303"/>
      <c r="DB219" s="303"/>
      <c r="DC219" s="303"/>
      <c r="DD219" s="303"/>
      <c r="DE219" s="303"/>
      <c r="DF219" s="303"/>
      <c r="DG219" s="303"/>
      <c r="DH219" s="303"/>
      <c r="DI219" s="303"/>
      <c r="DJ219" s="303"/>
      <c r="DK219" s="303"/>
      <c r="DL219" s="303"/>
      <c r="DM219" s="303"/>
      <c r="DN219" s="303"/>
      <c r="DO219" s="303"/>
      <c r="DP219" s="303"/>
      <c r="DQ219" s="303"/>
      <c r="DR219" s="303"/>
      <c r="DS219" s="303"/>
      <c r="DT219" s="303"/>
      <c r="DU219" s="303"/>
      <c r="DV219" s="303"/>
      <c r="DW219" s="303"/>
      <c r="DX219" s="303"/>
      <c r="DY219" s="303"/>
      <c r="DZ219" s="303"/>
      <c r="EA219" s="303"/>
      <c r="EB219" s="303"/>
      <c r="EC219" s="303"/>
      <c r="ED219" s="303"/>
      <c r="EE219" s="303"/>
      <c r="EF219" s="303"/>
      <c r="EG219" s="303"/>
      <c r="EH219" s="303"/>
      <c r="EI219" s="303"/>
      <c r="EJ219" s="303"/>
      <c r="EK219" s="303"/>
      <c r="EL219" s="303"/>
      <c r="EM219" s="303"/>
      <c r="EN219" s="303"/>
      <c r="EO219" s="303"/>
      <c r="EP219" s="303"/>
      <c r="EQ219" s="303"/>
      <c r="ER219" s="303"/>
      <c r="ES219" s="303"/>
      <c r="ET219" s="303"/>
      <c r="EU219" s="303"/>
      <c r="EV219" s="303"/>
      <c r="EW219" s="303"/>
      <c r="EX219" s="303"/>
      <c r="EY219" s="303"/>
      <c r="EZ219" s="303"/>
      <c r="FA219" s="303"/>
      <c r="FB219" s="303"/>
      <c r="FC219" s="303"/>
      <c r="FD219" s="303"/>
      <c r="FE219" s="303"/>
      <c r="FF219" s="303"/>
      <c r="FG219" s="303"/>
      <c r="FH219" s="303"/>
      <c r="FI219" s="303"/>
      <c r="FJ219" s="303"/>
      <c r="FK219" s="303"/>
      <c r="FL219" s="303"/>
    </row>
    <row r="220" spans="1:168" s="302" customFormat="1" ht="18" customHeight="1">
      <c r="A220" s="299" t="s">
        <v>386</v>
      </c>
      <c r="B220" s="304">
        <v>1500000</v>
      </c>
      <c r="C220" s="301">
        <v>1.5140161758667363E-2</v>
      </c>
      <c r="E220" s="287"/>
      <c r="F220" s="287"/>
      <c r="G220" s="303"/>
      <c r="H220" s="303"/>
      <c r="I220" s="303"/>
      <c r="J220" s="303"/>
      <c r="K220" s="303"/>
      <c r="L220" s="303"/>
      <c r="M220" s="303"/>
      <c r="N220" s="303"/>
      <c r="O220" s="303"/>
      <c r="P220" s="303"/>
      <c r="Q220" s="303"/>
      <c r="R220" s="303"/>
      <c r="S220" s="303"/>
      <c r="T220" s="303"/>
      <c r="U220" s="303"/>
      <c r="V220" s="303"/>
      <c r="W220" s="303"/>
      <c r="X220" s="303"/>
      <c r="Y220" s="303"/>
      <c r="Z220" s="303"/>
      <c r="AA220" s="303"/>
      <c r="AB220" s="303"/>
      <c r="AC220" s="303"/>
      <c r="AD220" s="303"/>
      <c r="AE220" s="303"/>
      <c r="AF220" s="303"/>
      <c r="AG220" s="303"/>
      <c r="AH220" s="303"/>
      <c r="AI220" s="303"/>
      <c r="AJ220" s="303"/>
      <c r="AK220" s="303"/>
      <c r="AL220" s="303"/>
      <c r="AM220" s="303"/>
      <c r="AN220" s="303"/>
      <c r="AO220" s="303"/>
      <c r="AP220" s="303"/>
      <c r="AQ220" s="303"/>
      <c r="AR220" s="303"/>
      <c r="AS220" s="303"/>
      <c r="AT220" s="303"/>
      <c r="AU220" s="303"/>
      <c r="AV220" s="303"/>
      <c r="AW220" s="303"/>
      <c r="AX220" s="303"/>
      <c r="AY220" s="303"/>
      <c r="AZ220" s="303"/>
      <c r="BA220" s="303"/>
      <c r="BB220" s="303"/>
      <c r="BC220" s="303"/>
      <c r="BD220" s="303"/>
      <c r="BE220" s="303"/>
      <c r="BF220" s="303"/>
      <c r="BG220" s="303"/>
      <c r="BH220" s="303"/>
      <c r="BI220" s="303"/>
      <c r="BJ220" s="303"/>
      <c r="BK220" s="303"/>
      <c r="BL220" s="303"/>
      <c r="BM220" s="303"/>
      <c r="BN220" s="303"/>
      <c r="BO220" s="303"/>
      <c r="BP220" s="303"/>
      <c r="BQ220" s="303"/>
      <c r="BR220" s="303"/>
      <c r="BS220" s="303"/>
      <c r="BT220" s="303"/>
      <c r="BU220" s="303"/>
      <c r="BV220" s="303"/>
      <c r="BW220" s="303"/>
      <c r="BX220" s="303"/>
      <c r="BY220" s="303"/>
      <c r="BZ220" s="303"/>
      <c r="CA220" s="303"/>
      <c r="CB220" s="303"/>
      <c r="CC220" s="303"/>
      <c r="CD220" s="303"/>
      <c r="CE220" s="303"/>
      <c r="CF220" s="303"/>
      <c r="CG220" s="303"/>
      <c r="CH220" s="303"/>
      <c r="CI220" s="303"/>
      <c r="CJ220" s="303"/>
      <c r="CK220" s="303"/>
      <c r="CL220" s="303"/>
      <c r="CM220" s="303"/>
      <c r="CN220" s="303"/>
      <c r="CO220" s="303"/>
      <c r="CP220" s="303"/>
      <c r="CQ220" s="303"/>
      <c r="CR220" s="303"/>
      <c r="CS220" s="303"/>
      <c r="CT220" s="303"/>
      <c r="CU220" s="303"/>
      <c r="CV220" s="303"/>
      <c r="CW220" s="303"/>
      <c r="CX220" s="303"/>
      <c r="CY220" s="303"/>
      <c r="CZ220" s="303"/>
      <c r="DA220" s="303"/>
      <c r="DB220" s="303"/>
      <c r="DC220" s="303"/>
      <c r="DD220" s="303"/>
      <c r="DE220" s="303"/>
      <c r="DF220" s="303"/>
      <c r="DG220" s="303"/>
      <c r="DH220" s="303"/>
      <c r="DI220" s="303"/>
      <c r="DJ220" s="303"/>
      <c r="DK220" s="303"/>
      <c r="DL220" s="303"/>
      <c r="DM220" s="303"/>
      <c r="DN220" s="303"/>
      <c r="DO220" s="303"/>
      <c r="DP220" s="303"/>
      <c r="DQ220" s="303"/>
      <c r="DR220" s="303"/>
      <c r="DS220" s="303"/>
      <c r="DT220" s="303"/>
      <c r="DU220" s="303"/>
      <c r="DV220" s="303"/>
      <c r="DW220" s="303"/>
      <c r="DX220" s="303"/>
      <c r="DY220" s="303"/>
      <c r="DZ220" s="303"/>
      <c r="EA220" s="303"/>
      <c r="EB220" s="303"/>
      <c r="EC220" s="303"/>
      <c r="ED220" s="303"/>
      <c r="EE220" s="303"/>
      <c r="EF220" s="303"/>
      <c r="EG220" s="303"/>
      <c r="EH220" s="303"/>
      <c r="EI220" s="303"/>
      <c r="EJ220" s="303"/>
      <c r="EK220" s="303"/>
      <c r="EL220" s="303"/>
      <c r="EM220" s="303"/>
      <c r="EN220" s="303"/>
      <c r="EO220" s="303"/>
      <c r="EP220" s="303"/>
      <c r="EQ220" s="303"/>
      <c r="ER220" s="303"/>
      <c r="ES220" s="303"/>
      <c r="ET220" s="303"/>
      <c r="EU220" s="303"/>
      <c r="EV220" s="303"/>
      <c r="EW220" s="303"/>
      <c r="EX220" s="303"/>
      <c r="EY220" s="303"/>
      <c r="EZ220" s="303"/>
      <c r="FA220" s="303"/>
      <c r="FB220" s="303"/>
      <c r="FC220" s="303"/>
      <c r="FD220" s="303"/>
      <c r="FE220" s="303"/>
      <c r="FF220" s="303"/>
      <c r="FG220" s="303"/>
      <c r="FH220" s="303"/>
      <c r="FI220" s="303"/>
      <c r="FJ220" s="303"/>
      <c r="FK220" s="303"/>
      <c r="FL220" s="303"/>
    </row>
    <row r="221" spans="1:168" s="302" customFormat="1" ht="18" customHeight="1">
      <c r="A221" s="299" t="s">
        <v>387</v>
      </c>
      <c r="B221" s="304">
        <v>480000</v>
      </c>
      <c r="C221" s="301">
        <v>4.844851762773556E-3</v>
      </c>
      <c r="E221" s="287"/>
      <c r="F221" s="287"/>
      <c r="G221" s="303"/>
      <c r="H221" s="303"/>
      <c r="I221" s="303"/>
      <c r="J221" s="303"/>
      <c r="K221" s="303"/>
      <c r="L221" s="303"/>
      <c r="M221" s="303"/>
      <c r="N221" s="303"/>
      <c r="O221" s="303"/>
      <c r="P221" s="303"/>
      <c r="Q221" s="303"/>
      <c r="R221" s="303"/>
      <c r="S221" s="303"/>
      <c r="T221" s="303"/>
      <c r="U221" s="303"/>
      <c r="V221" s="303"/>
      <c r="W221" s="303"/>
      <c r="X221" s="303"/>
      <c r="Y221" s="303"/>
      <c r="Z221" s="303"/>
      <c r="AA221" s="303"/>
      <c r="AB221" s="303"/>
      <c r="AC221" s="303"/>
      <c r="AD221" s="303"/>
      <c r="AE221" s="303"/>
      <c r="AF221" s="303"/>
      <c r="AG221" s="303"/>
      <c r="AH221" s="303"/>
      <c r="AI221" s="303"/>
      <c r="AJ221" s="303"/>
      <c r="AK221" s="303"/>
      <c r="AL221" s="303"/>
      <c r="AM221" s="303"/>
      <c r="AN221" s="303"/>
      <c r="AO221" s="303"/>
      <c r="AP221" s="303"/>
      <c r="AQ221" s="303"/>
      <c r="AR221" s="303"/>
      <c r="AS221" s="303"/>
      <c r="AT221" s="303"/>
      <c r="AU221" s="303"/>
      <c r="AV221" s="303"/>
      <c r="AW221" s="303"/>
      <c r="AX221" s="303"/>
      <c r="AY221" s="303"/>
      <c r="AZ221" s="303"/>
      <c r="BA221" s="303"/>
      <c r="BB221" s="303"/>
      <c r="BC221" s="303"/>
      <c r="BD221" s="303"/>
      <c r="BE221" s="303"/>
      <c r="BF221" s="303"/>
      <c r="BG221" s="303"/>
      <c r="BH221" s="303"/>
      <c r="BI221" s="303"/>
      <c r="BJ221" s="303"/>
      <c r="BK221" s="303"/>
      <c r="BL221" s="303"/>
      <c r="BM221" s="303"/>
      <c r="BN221" s="303"/>
      <c r="BO221" s="303"/>
      <c r="BP221" s="303"/>
      <c r="BQ221" s="303"/>
      <c r="BR221" s="303"/>
      <c r="BS221" s="303"/>
      <c r="BT221" s="303"/>
      <c r="BU221" s="303"/>
      <c r="BV221" s="303"/>
      <c r="BW221" s="303"/>
      <c r="BX221" s="303"/>
      <c r="BY221" s="303"/>
      <c r="BZ221" s="303"/>
      <c r="CA221" s="303"/>
      <c r="CB221" s="303"/>
      <c r="CC221" s="303"/>
      <c r="CD221" s="303"/>
      <c r="CE221" s="303"/>
      <c r="CF221" s="303"/>
      <c r="CG221" s="303"/>
      <c r="CH221" s="303"/>
      <c r="CI221" s="303"/>
      <c r="CJ221" s="303"/>
      <c r="CK221" s="303"/>
      <c r="CL221" s="303"/>
      <c r="CM221" s="303"/>
      <c r="CN221" s="303"/>
      <c r="CO221" s="303"/>
      <c r="CP221" s="303"/>
      <c r="CQ221" s="303"/>
      <c r="CR221" s="303"/>
      <c r="CS221" s="303"/>
      <c r="CT221" s="303"/>
      <c r="CU221" s="303"/>
      <c r="CV221" s="303"/>
      <c r="CW221" s="303"/>
      <c r="CX221" s="303"/>
      <c r="CY221" s="303"/>
      <c r="CZ221" s="303"/>
      <c r="DA221" s="303"/>
      <c r="DB221" s="303"/>
      <c r="DC221" s="303"/>
      <c r="DD221" s="303"/>
      <c r="DE221" s="303"/>
      <c r="DF221" s="303"/>
      <c r="DG221" s="303"/>
      <c r="DH221" s="303"/>
      <c r="DI221" s="303"/>
      <c r="DJ221" s="303"/>
      <c r="DK221" s="303"/>
      <c r="DL221" s="303"/>
      <c r="DM221" s="303"/>
      <c r="DN221" s="303"/>
      <c r="DO221" s="303"/>
      <c r="DP221" s="303"/>
      <c r="DQ221" s="303"/>
      <c r="DR221" s="303"/>
      <c r="DS221" s="303"/>
      <c r="DT221" s="303"/>
      <c r="DU221" s="303"/>
      <c r="DV221" s="303"/>
      <c r="DW221" s="303"/>
      <c r="DX221" s="303"/>
      <c r="DY221" s="303"/>
      <c r="DZ221" s="303"/>
      <c r="EA221" s="303"/>
      <c r="EB221" s="303"/>
      <c r="EC221" s="303"/>
      <c r="ED221" s="303"/>
      <c r="EE221" s="303"/>
      <c r="EF221" s="303"/>
      <c r="EG221" s="303"/>
      <c r="EH221" s="303"/>
      <c r="EI221" s="303"/>
      <c r="EJ221" s="303"/>
      <c r="EK221" s="303"/>
      <c r="EL221" s="303"/>
      <c r="EM221" s="303"/>
      <c r="EN221" s="303"/>
      <c r="EO221" s="303"/>
      <c r="EP221" s="303"/>
      <c r="EQ221" s="303"/>
      <c r="ER221" s="303"/>
      <c r="ES221" s="303"/>
      <c r="ET221" s="303"/>
      <c r="EU221" s="303"/>
      <c r="EV221" s="303"/>
      <c r="EW221" s="303"/>
      <c r="EX221" s="303"/>
      <c r="EY221" s="303"/>
      <c r="EZ221" s="303"/>
      <c r="FA221" s="303"/>
      <c r="FB221" s="303"/>
      <c r="FC221" s="303"/>
      <c r="FD221" s="303"/>
      <c r="FE221" s="303"/>
      <c r="FF221" s="303"/>
      <c r="FG221" s="303"/>
      <c r="FH221" s="303"/>
      <c r="FI221" s="303"/>
      <c r="FJ221" s="303"/>
      <c r="FK221" s="303"/>
      <c r="FL221" s="303"/>
    </row>
    <row r="222" spans="1:168" s="302" customFormat="1" ht="18" customHeight="1">
      <c r="A222" s="299" t="s">
        <v>388</v>
      </c>
      <c r="B222" s="304">
        <v>500000</v>
      </c>
      <c r="C222" s="301">
        <v>5.0467205862224536E-3</v>
      </c>
      <c r="E222" s="287"/>
      <c r="F222" s="287"/>
      <c r="G222" s="303"/>
      <c r="H222" s="303"/>
      <c r="I222" s="303"/>
      <c r="J222" s="303"/>
      <c r="K222" s="303"/>
      <c r="L222" s="303"/>
      <c r="M222" s="303"/>
      <c r="N222" s="303"/>
      <c r="O222" s="303"/>
      <c r="P222" s="303"/>
      <c r="Q222" s="303"/>
      <c r="R222" s="303"/>
      <c r="S222" s="303"/>
      <c r="T222" s="303"/>
      <c r="U222" s="303"/>
      <c r="V222" s="303"/>
      <c r="W222" s="303"/>
      <c r="X222" s="303"/>
      <c r="Y222" s="303"/>
      <c r="Z222" s="303"/>
      <c r="AA222" s="303"/>
      <c r="AB222" s="303"/>
      <c r="AC222" s="303"/>
      <c r="AD222" s="303"/>
      <c r="AE222" s="303"/>
      <c r="AF222" s="303"/>
      <c r="AG222" s="303"/>
      <c r="AH222" s="303"/>
      <c r="AI222" s="303"/>
      <c r="AJ222" s="303"/>
      <c r="AK222" s="303"/>
      <c r="AL222" s="303"/>
      <c r="AM222" s="303"/>
      <c r="AN222" s="303"/>
      <c r="AO222" s="303"/>
      <c r="AP222" s="303"/>
      <c r="AQ222" s="303"/>
      <c r="AR222" s="303"/>
      <c r="AS222" s="303"/>
      <c r="AT222" s="303"/>
      <c r="AU222" s="303"/>
      <c r="AV222" s="303"/>
      <c r="AW222" s="303"/>
      <c r="AX222" s="303"/>
      <c r="AY222" s="303"/>
      <c r="AZ222" s="303"/>
      <c r="BA222" s="303"/>
      <c r="BB222" s="303"/>
      <c r="BC222" s="303"/>
      <c r="BD222" s="303"/>
      <c r="BE222" s="303"/>
      <c r="BF222" s="303"/>
      <c r="BG222" s="303"/>
      <c r="BH222" s="303"/>
      <c r="BI222" s="303"/>
      <c r="BJ222" s="303"/>
      <c r="BK222" s="303"/>
      <c r="BL222" s="303"/>
      <c r="BM222" s="303"/>
      <c r="BN222" s="303"/>
      <c r="BO222" s="303"/>
      <c r="BP222" s="303"/>
      <c r="BQ222" s="303"/>
      <c r="BR222" s="303"/>
      <c r="BS222" s="303"/>
      <c r="BT222" s="303"/>
      <c r="BU222" s="303"/>
      <c r="BV222" s="303"/>
      <c r="BW222" s="303"/>
      <c r="BX222" s="303"/>
      <c r="BY222" s="303"/>
      <c r="BZ222" s="303"/>
      <c r="CA222" s="303"/>
      <c r="CB222" s="303"/>
      <c r="CC222" s="303"/>
      <c r="CD222" s="303"/>
      <c r="CE222" s="303"/>
      <c r="CF222" s="303"/>
      <c r="CG222" s="303"/>
      <c r="CH222" s="303"/>
      <c r="CI222" s="303"/>
      <c r="CJ222" s="303"/>
      <c r="CK222" s="303"/>
      <c r="CL222" s="303"/>
      <c r="CM222" s="303"/>
      <c r="CN222" s="303"/>
      <c r="CO222" s="303"/>
      <c r="CP222" s="303"/>
      <c r="CQ222" s="303"/>
      <c r="CR222" s="303"/>
      <c r="CS222" s="303"/>
      <c r="CT222" s="303"/>
      <c r="CU222" s="303"/>
      <c r="CV222" s="303"/>
      <c r="CW222" s="303"/>
      <c r="CX222" s="303"/>
      <c r="CY222" s="303"/>
      <c r="CZ222" s="303"/>
      <c r="DA222" s="303"/>
      <c r="DB222" s="303"/>
      <c r="DC222" s="303"/>
      <c r="DD222" s="303"/>
      <c r="DE222" s="303"/>
      <c r="DF222" s="303"/>
      <c r="DG222" s="303"/>
      <c r="DH222" s="303"/>
      <c r="DI222" s="303"/>
      <c r="DJ222" s="303"/>
      <c r="DK222" s="303"/>
      <c r="DL222" s="303"/>
      <c r="DM222" s="303"/>
      <c r="DN222" s="303"/>
      <c r="DO222" s="303"/>
      <c r="DP222" s="303"/>
      <c r="DQ222" s="303"/>
      <c r="DR222" s="303"/>
      <c r="DS222" s="303"/>
      <c r="DT222" s="303"/>
      <c r="DU222" s="303"/>
      <c r="DV222" s="303"/>
      <c r="DW222" s="303"/>
      <c r="DX222" s="303"/>
      <c r="DY222" s="303"/>
      <c r="DZ222" s="303"/>
      <c r="EA222" s="303"/>
      <c r="EB222" s="303"/>
      <c r="EC222" s="303"/>
      <c r="ED222" s="303"/>
      <c r="EE222" s="303"/>
      <c r="EF222" s="303"/>
      <c r="EG222" s="303"/>
      <c r="EH222" s="303"/>
      <c r="EI222" s="303"/>
      <c r="EJ222" s="303"/>
      <c r="EK222" s="303"/>
      <c r="EL222" s="303"/>
      <c r="EM222" s="303"/>
      <c r="EN222" s="303"/>
      <c r="EO222" s="303"/>
      <c r="EP222" s="303"/>
      <c r="EQ222" s="303"/>
      <c r="ER222" s="303"/>
      <c r="ES222" s="303"/>
      <c r="ET222" s="303"/>
      <c r="EU222" s="303"/>
      <c r="EV222" s="303"/>
      <c r="EW222" s="303"/>
      <c r="EX222" s="303"/>
      <c r="EY222" s="303"/>
      <c r="EZ222" s="303"/>
      <c r="FA222" s="303"/>
      <c r="FB222" s="303"/>
      <c r="FC222" s="303"/>
      <c r="FD222" s="303"/>
      <c r="FE222" s="303"/>
      <c r="FF222" s="303"/>
      <c r="FG222" s="303"/>
      <c r="FH222" s="303"/>
      <c r="FI222" s="303"/>
      <c r="FJ222" s="303"/>
      <c r="FK222" s="303"/>
      <c r="FL222" s="303"/>
    </row>
    <row r="223" spans="1:168" s="302" customFormat="1" ht="18" customHeight="1">
      <c r="A223" s="299" t="s">
        <v>389</v>
      </c>
      <c r="B223" s="304">
        <v>900000</v>
      </c>
      <c r="C223" s="301">
        <v>9.0840970552004165E-3</v>
      </c>
      <c r="E223" s="287"/>
      <c r="F223" s="287"/>
      <c r="G223" s="303"/>
      <c r="H223" s="303"/>
      <c r="I223" s="303"/>
      <c r="J223" s="303"/>
      <c r="K223" s="303"/>
      <c r="L223" s="303"/>
      <c r="M223" s="303"/>
      <c r="N223" s="303"/>
      <c r="O223" s="303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3"/>
      <c r="AU223" s="303"/>
      <c r="AV223" s="303"/>
      <c r="AW223" s="303"/>
      <c r="AX223" s="303"/>
      <c r="AY223" s="303"/>
      <c r="AZ223" s="303"/>
      <c r="BA223" s="303"/>
      <c r="BB223" s="303"/>
      <c r="BC223" s="303"/>
      <c r="BD223" s="303"/>
      <c r="BE223" s="303"/>
      <c r="BF223" s="303"/>
      <c r="BG223" s="303"/>
      <c r="BH223" s="303"/>
      <c r="BI223" s="303"/>
      <c r="BJ223" s="303"/>
      <c r="BK223" s="303"/>
      <c r="BL223" s="303"/>
      <c r="BM223" s="303"/>
      <c r="BN223" s="303"/>
      <c r="BO223" s="303"/>
      <c r="BP223" s="303"/>
      <c r="BQ223" s="303"/>
      <c r="BR223" s="303"/>
      <c r="BS223" s="303"/>
      <c r="BT223" s="303"/>
      <c r="BU223" s="303"/>
      <c r="BV223" s="303"/>
      <c r="BW223" s="303"/>
      <c r="BX223" s="303"/>
      <c r="BY223" s="303"/>
      <c r="BZ223" s="303"/>
      <c r="CA223" s="303"/>
      <c r="CB223" s="303"/>
      <c r="CC223" s="303"/>
      <c r="CD223" s="303"/>
      <c r="CE223" s="303"/>
      <c r="CF223" s="303"/>
      <c r="CG223" s="303"/>
      <c r="CH223" s="303"/>
      <c r="CI223" s="303"/>
      <c r="CJ223" s="303"/>
      <c r="CK223" s="303"/>
      <c r="CL223" s="303"/>
      <c r="CM223" s="303"/>
      <c r="CN223" s="303"/>
      <c r="CO223" s="303"/>
      <c r="CP223" s="303"/>
      <c r="CQ223" s="303"/>
      <c r="CR223" s="303"/>
      <c r="CS223" s="303"/>
      <c r="CT223" s="303"/>
      <c r="CU223" s="303"/>
      <c r="CV223" s="303"/>
      <c r="CW223" s="303"/>
      <c r="CX223" s="303"/>
      <c r="CY223" s="303"/>
      <c r="CZ223" s="303"/>
      <c r="DA223" s="303"/>
      <c r="DB223" s="303"/>
      <c r="DC223" s="303"/>
      <c r="DD223" s="303"/>
      <c r="DE223" s="303"/>
      <c r="DF223" s="303"/>
      <c r="DG223" s="303"/>
      <c r="DH223" s="303"/>
      <c r="DI223" s="303"/>
      <c r="DJ223" s="303"/>
      <c r="DK223" s="303"/>
      <c r="DL223" s="303"/>
      <c r="DM223" s="303"/>
      <c r="DN223" s="303"/>
      <c r="DO223" s="303"/>
      <c r="DP223" s="303"/>
      <c r="DQ223" s="303"/>
      <c r="DR223" s="303"/>
      <c r="DS223" s="303"/>
      <c r="DT223" s="303"/>
      <c r="DU223" s="303"/>
      <c r="DV223" s="303"/>
      <c r="DW223" s="303"/>
      <c r="DX223" s="303"/>
      <c r="DY223" s="303"/>
      <c r="DZ223" s="303"/>
      <c r="EA223" s="303"/>
      <c r="EB223" s="303"/>
      <c r="EC223" s="303"/>
      <c r="ED223" s="303"/>
      <c r="EE223" s="303"/>
      <c r="EF223" s="303"/>
      <c r="EG223" s="303"/>
      <c r="EH223" s="303"/>
      <c r="EI223" s="303"/>
      <c r="EJ223" s="303"/>
      <c r="EK223" s="303"/>
      <c r="EL223" s="303"/>
      <c r="EM223" s="303"/>
      <c r="EN223" s="303"/>
      <c r="EO223" s="303"/>
      <c r="EP223" s="303"/>
      <c r="EQ223" s="303"/>
      <c r="ER223" s="303"/>
      <c r="ES223" s="303"/>
      <c r="ET223" s="303"/>
      <c r="EU223" s="303"/>
      <c r="EV223" s="303"/>
      <c r="EW223" s="303"/>
      <c r="EX223" s="303"/>
      <c r="EY223" s="303"/>
      <c r="EZ223" s="303"/>
      <c r="FA223" s="303"/>
      <c r="FB223" s="303"/>
      <c r="FC223" s="303"/>
      <c r="FD223" s="303"/>
      <c r="FE223" s="303"/>
      <c r="FF223" s="303"/>
      <c r="FG223" s="303"/>
      <c r="FH223" s="303"/>
      <c r="FI223" s="303"/>
      <c r="FJ223" s="303"/>
      <c r="FK223" s="303"/>
      <c r="FL223" s="303"/>
    </row>
    <row r="224" spans="1:168" s="302" customFormat="1" ht="18" customHeight="1">
      <c r="A224" s="299" t="s">
        <v>390</v>
      </c>
      <c r="B224" s="304">
        <v>4000000</v>
      </c>
      <c r="C224" s="301">
        <v>4.0373764689779629E-2</v>
      </c>
      <c r="E224" s="287"/>
      <c r="F224" s="287"/>
      <c r="G224" s="303"/>
      <c r="H224" s="303"/>
      <c r="I224" s="303"/>
      <c r="J224" s="303"/>
      <c r="K224" s="303"/>
      <c r="L224" s="303"/>
      <c r="M224" s="303"/>
      <c r="N224" s="303"/>
      <c r="O224" s="303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3"/>
      <c r="AU224" s="303"/>
      <c r="AV224" s="303"/>
      <c r="AW224" s="303"/>
      <c r="AX224" s="303"/>
      <c r="AY224" s="303"/>
      <c r="AZ224" s="303"/>
      <c r="BA224" s="303"/>
      <c r="BB224" s="303"/>
      <c r="BC224" s="303"/>
      <c r="BD224" s="303"/>
      <c r="BE224" s="303"/>
      <c r="BF224" s="303"/>
      <c r="BG224" s="303"/>
      <c r="BH224" s="303"/>
      <c r="BI224" s="303"/>
      <c r="BJ224" s="303"/>
      <c r="BK224" s="303"/>
      <c r="BL224" s="303"/>
      <c r="BM224" s="303"/>
      <c r="BN224" s="303"/>
      <c r="BO224" s="303"/>
      <c r="BP224" s="303"/>
      <c r="BQ224" s="303"/>
      <c r="BR224" s="303"/>
      <c r="BS224" s="303"/>
      <c r="BT224" s="303"/>
      <c r="BU224" s="303"/>
      <c r="BV224" s="303"/>
      <c r="BW224" s="303"/>
      <c r="BX224" s="303"/>
      <c r="BY224" s="303"/>
      <c r="BZ224" s="303"/>
      <c r="CA224" s="303"/>
      <c r="CB224" s="303"/>
      <c r="CC224" s="303"/>
      <c r="CD224" s="303"/>
      <c r="CE224" s="303"/>
      <c r="CF224" s="303"/>
      <c r="CG224" s="303"/>
      <c r="CH224" s="303"/>
      <c r="CI224" s="303"/>
      <c r="CJ224" s="303"/>
      <c r="CK224" s="303"/>
      <c r="CL224" s="303"/>
      <c r="CM224" s="303"/>
      <c r="CN224" s="303"/>
      <c r="CO224" s="303"/>
      <c r="CP224" s="303"/>
      <c r="CQ224" s="303"/>
      <c r="CR224" s="303"/>
      <c r="CS224" s="303"/>
      <c r="CT224" s="303"/>
      <c r="CU224" s="303"/>
      <c r="CV224" s="303"/>
      <c r="CW224" s="303"/>
      <c r="CX224" s="303"/>
      <c r="CY224" s="303"/>
      <c r="CZ224" s="303"/>
      <c r="DA224" s="303"/>
      <c r="DB224" s="303"/>
      <c r="DC224" s="303"/>
      <c r="DD224" s="303"/>
      <c r="DE224" s="303"/>
      <c r="DF224" s="303"/>
      <c r="DG224" s="303"/>
      <c r="DH224" s="303"/>
      <c r="DI224" s="303"/>
      <c r="DJ224" s="303"/>
      <c r="DK224" s="303"/>
      <c r="DL224" s="303"/>
      <c r="DM224" s="303"/>
      <c r="DN224" s="303"/>
      <c r="DO224" s="303"/>
      <c r="DP224" s="303"/>
      <c r="DQ224" s="303"/>
      <c r="DR224" s="303"/>
      <c r="DS224" s="303"/>
      <c r="DT224" s="303"/>
      <c r="DU224" s="303"/>
      <c r="DV224" s="303"/>
      <c r="DW224" s="303"/>
      <c r="DX224" s="303"/>
      <c r="DY224" s="303"/>
      <c r="DZ224" s="303"/>
      <c r="EA224" s="303"/>
      <c r="EB224" s="303"/>
      <c r="EC224" s="303"/>
      <c r="ED224" s="303"/>
      <c r="EE224" s="303"/>
      <c r="EF224" s="303"/>
      <c r="EG224" s="303"/>
      <c r="EH224" s="303"/>
      <c r="EI224" s="303"/>
      <c r="EJ224" s="303"/>
      <c r="EK224" s="303"/>
      <c r="EL224" s="303"/>
      <c r="EM224" s="303"/>
      <c r="EN224" s="303"/>
      <c r="EO224" s="303"/>
      <c r="EP224" s="303"/>
      <c r="EQ224" s="303"/>
      <c r="ER224" s="303"/>
      <c r="ES224" s="303"/>
      <c r="ET224" s="303"/>
      <c r="EU224" s="303"/>
      <c r="EV224" s="303"/>
      <c r="EW224" s="303"/>
      <c r="EX224" s="303"/>
      <c r="EY224" s="303"/>
      <c r="EZ224" s="303"/>
      <c r="FA224" s="303"/>
      <c r="FB224" s="303"/>
      <c r="FC224" s="303"/>
      <c r="FD224" s="303"/>
      <c r="FE224" s="303"/>
      <c r="FF224" s="303"/>
      <c r="FG224" s="303"/>
      <c r="FH224" s="303"/>
      <c r="FI224" s="303"/>
      <c r="FJ224" s="303"/>
      <c r="FK224" s="303"/>
      <c r="FL224" s="303"/>
    </row>
    <row r="225" spans="1:168" s="302" customFormat="1" ht="18" customHeight="1">
      <c r="A225" s="299" t="s">
        <v>391</v>
      </c>
      <c r="B225" s="304">
        <v>5000000</v>
      </c>
      <c r="C225" s="301">
        <v>5.0467205862224543E-2</v>
      </c>
      <c r="E225" s="287"/>
      <c r="F225" s="287"/>
      <c r="G225" s="303"/>
      <c r="H225" s="303"/>
      <c r="I225" s="303"/>
      <c r="J225" s="303"/>
      <c r="K225" s="303"/>
      <c r="L225" s="303"/>
      <c r="M225" s="303"/>
      <c r="N225" s="303"/>
      <c r="O225" s="303"/>
      <c r="P225" s="303"/>
      <c r="Q225" s="303"/>
      <c r="R225" s="303"/>
      <c r="S225" s="303"/>
      <c r="T225" s="303"/>
      <c r="U225" s="303"/>
      <c r="V225" s="303"/>
      <c r="W225" s="303"/>
      <c r="X225" s="303"/>
      <c r="Y225" s="303"/>
      <c r="Z225" s="303"/>
      <c r="AA225" s="303"/>
      <c r="AB225" s="303"/>
      <c r="AC225" s="303"/>
      <c r="AD225" s="303"/>
      <c r="AE225" s="303"/>
      <c r="AF225" s="303"/>
      <c r="AG225" s="303"/>
      <c r="AH225" s="303"/>
      <c r="AI225" s="303"/>
      <c r="AJ225" s="303"/>
      <c r="AK225" s="303"/>
      <c r="AL225" s="303"/>
      <c r="AM225" s="303"/>
      <c r="AN225" s="303"/>
      <c r="AO225" s="303"/>
      <c r="AP225" s="303"/>
      <c r="AQ225" s="303"/>
      <c r="AR225" s="303"/>
      <c r="AS225" s="303"/>
      <c r="AT225" s="303"/>
      <c r="AU225" s="303"/>
      <c r="AV225" s="303"/>
      <c r="AW225" s="303"/>
      <c r="AX225" s="303"/>
      <c r="AY225" s="303"/>
      <c r="AZ225" s="303"/>
      <c r="BA225" s="303"/>
      <c r="BB225" s="303"/>
      <c r="BC225" s="303"/>
      <c r="BD225" s="303"/>
      <c r="BE225" s="303"/>
      <c r="BF225" s="303"/>
      <c r="BG225" s="303"/>
      <c r="BH225" s="303"/>
      <c r="BI225" s="303"/>
      <c r="BJ225" s="303"/>
      <c r="BK225" s="303"/>
      <c r="BL225" s="303"/>
      <c r="BM225" s="303"/>
      <c r="BN225" s="303"/>
      <c r="BO225" s="303"/>
      <c r="BP225" s="303"/>
      <c r="BQ225" s="303"/>
      <c r="BR225" s="303"/>
      <c r="BS225" s="303"/>
      <c r="BT225" s="303"/>
      <c r="BU225" s="303"/>
      <c r="BV225" s="303"/>
      <c r="BW225" s="303"/>
      <c r="BX225" s="303"/>
      <c r="BY225" s="303"/>
      <c r="BZ225" s="303"/>
      <c r="CA225" s="303"/>
      <c r="CB225" s="303"/>
      <c r="CC225" s="303"/>
      <c r="CD225" s="303"/>
      <c r="CE225" s="303"/>
      <c r="CF225" s="303"/>
      <c r="CG225" s="303"/>
      <c r="CH225" s="303"/>
      <c r="CI225" s="303"/>
      <c r="CJ225" s="303"/>
      <c r="CK225" s="303"/>
      <c r="CL225" s="303"/>
      <c r="CM225" s="303"/>
      <c r="CN225" s="303"/>
      <c r="CO225" s="303"/>
      <c r="CP225" s="303"/>
      <c r="CQ225" s="303"/>
      <c r="CR225" s="303"/>
      <c r="CS225" s="303"/>
      <c r="CT225" s="303"/>
      <c r="CU225" s="303"/>
      <c r="CV225" s="303"/>
      <c r="CW225" s="303"/>
      <c r="CX225" s="303"/>
      <c r="CY225" s="303"/>
      <c r="CZ225" s="303"/>
      <c r="DA225" s="303"/>
      <c r="DB225" s="303"/>
      <c r="DC225" s="303"/>
      <c r="DD225" s="303"/>
      <c r="DE225" s="303"/>
      <c r="DF225" s="303"/>
      <c r="DG225" s="303"/>
      <c r="DH225" s="303"/>
      <c r="DI225" s="303"/>
      <c r="DJ225" s="303"/>
      <c r="DK225" s="303"/>
      <c r="DL225" s="303"/>
      <c r="DM225" s="303"/>
      <c r="DN225" s="303"/>
      <c r="DO225" s="303"/>
      <c r="DP225" s="303"/>
      <c r="DQ225" s="303"/>
      <c r="DR225" s="303"/>
      <c r="DS225" s="303"/>
      <c r="DT225" s="303"/>
      <c r="DU225" s="303"/>
      <c r="DV225" s="303"/>
      <c r="DW225" s="303"/>
      <c r="DX225" s="303"/>
      <c r="DY225" s="303"/>
      <c r="DZ225" s="303"/>
      <c r="EA225" s="303"/>
      <c r="EB225" s="303"/>
      <c r="EC225" s="303"/>
      <c r="ED225" s="303"/>
      <c r="EE225" s="303"/>
      <c r="EF225" s="303"/>
      <c r="EG225" s="303"/>
      <c r="EH225" s="303"/>
      <c r="EI225" s="303"/>
      <c r="EJ225" s="303"/>
      <c r="EK225" s="303"/>
      <c r="EL225" s="303"/>
      <c r="EM225" s="303"/>
      <c r="EN225" s="303"/>
      <c r="EO225" s="303"/>
      <c r="EP225" s="303"/>
      <c r="EQ225" s="303"/>
      <c r="ER225" s="303"/>
      <c r="ES225" s="303"/>
      <c r="ET225" s="303"/>
      <c r="EU225" s="303"/>
      <c r="EV225" s="303"/>
      <c r="EW225" s="303"/>
      <c r="EX225" s="303"/>
      <c r="EY225" s="303"/>
      <c r="EZ225" s="303"/>
      <c r="FA225" s="303"/>
      <c r="FB225" s="303"/>
      <c r="FC225" s="303"/>
      <c r="FD225" s="303"/>
      <c r="FE225" s="303"/>
      <c r="FF225" s="303"/>
      <c r="FG225" s="303"/>
      <c r="FH225" s="303"/>
      <c r="FI225" s="303"/>
      <c r="FJ225" s="303"/>
      <c r="FK225" s="303"/>
      <c r="FL225" s="303"/>
    </row>
    <row r="226" spans="1:168" ht="18" customHeight="1" thickBot="1">
      <c r="A226" s="316" t="s">
        <v>392</v>
      </c>
      <c r="B226" s="317">
        <v>1500000</v>
      </c>
      <c r="C226" s="318">
        <v>1.5140161758667363E-2</v>
      </c>
    </row>
    <row r="227" spans="1:168">
      <c r="A227" s="319"/>
      <c r="B227" s="320"/>
      <c r="C227" s="321"/>
    </row>
    <row r="228" spans="1:168">
      <c r="A228" s="319"/>
      <c r="B228" s="320"/>
      <c r="C228" s="321"/>
    </row>
    <row r="229" spans="1:168">
      <c r="A229" s="319"/>
      <c r="B229" s="321"/>
      <c r="C229" s="321"/>
    </row>
  </sheetData>
  <mergeCells count="3">
    <mergeCell ref="A1:C1"/>
    <mergeCell ref="A2:C2"/>
    <mergeCell ref="A3:C3"/>
  </mergeCells>
  <printOptions horizontalCentered="1"/>
  <pageMargins left="0.31496062992125984" right="0.39370078740157483" top="0.43307086614173229" bottom="0.19685039370078741" header="0" footer="0"/>
  <pageSetup scale="8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FL78"/>
  <sheetViews>
    <sheetView showGridLines="0" zoomScaleNormal="100" workbookViewId="0">
      <selection activeCell="B6" sqref="B6"/>
    </sheetView>
  </sheetViews>
  <sheetFormatPr baseColWidth="10" defaultRowHeight="12.75"/>
  <cols>
    <col min="1" max="1" width="62.28515625" style="322" customWidth="1"/>
    <col min="2" max="2" width="16.85546875" style="286" customWidth="1"/>
    <col min="3" max="3" width="9.28515625" style="286" customWidth="1"/>
    <col min="4" max="4" width="2.7109375" style="286" customWidth="1"/>
    <col min="5" max="5" width="16.5703125" style="287" bestFit="1" customWidth="1"/>
    <col min="6" max="6" width="14.85546875" style="287" bestFit="1" customWidth="1"/>
    <col min="7" max="7" width="11.42578125" style="287"/>
    <col min="8" max="8" width="23.7109375" style="287" customWidth="1"/>
    <col min="9" max="11" width="11.42578125" style="287"/>
    <col min="12" max="12" width="40.28515625" style="287" customWidth="1"/>
    <col min="13" max="13" width="11.42578125" style="287"/>
    <col min="14" max="14" width="7.28515625" style="287" customWidth="1"/>
    <col min="15" max="168" width="11.42578125" style="287"/>
    <col min="169" max="16384" width="11.42578125" style="286"/>
  </cols>
  <sheetData>
    <row r="1" spans="1:168">
      <c r="A1" s="1131" t="s">
        <v>393</v>
      </c>
      <c r="B1" s="1131"/>
      <c r="C1" s="1131"/>
    </row>
    <row r="2" spans="1:168">
      <c r="A2" s="1131" t="s">
        <v>1</v>
      </c>
      <c r="B2" s="1131"/>
      <c r="C2" s="1131"/>
    </row>
    <row r="3" spans="1:168">
      <c r="A3" s="1132" t="s">
        <v>2</v>
      </c>
      <c r="B3" s="1132"/>
      <c r="C3" s="1132"/>
    </row>
    <row r="4" spans="1:168" ht="5.25" customHeight="1">
      <c r="A4" s="323"/>
      <c r="B4" s="324"/>
      <c r="C4" s="324"/>
    </row>
    <row r="5" spans="1:168">
      <c r="A5" s="325" t="s">
        <v>3</v>
      </c>
      <c r="B5" s="326" t="s">
        <v>11</v>
      </c>
      <c r="C5" s="327" t="s">
        <v>12</v>
      </c>
    </row>
    <row r="6" spans="1:168" ht="15">
      <c r="A6" s="328" t="s">
        <v>14</v>
      </c>
      <c r="B6" s="329">
        <v>2209747251.5999994</v>
      </c>
      <c r="C6" s="330">
        <v>100</v>
      </c>
      <c r="E6" s="331"/>
    </row>
    <row r="7" spans="1:168" s="302" customFormat="1" ht="18.75" customHeight="1">
      <c r="A7" s="332" t="s">
        <v>394</v>
      </c>
      <c r="B7" s="300">
        <v>83572800</v>
      </c>
      <c r="C7" s="301">
        <v>3.7820071928809011</v>
      </c>
      <c r="E7" s="287"/>
      <c r="F7" s="287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3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303"/>
      <c r="BI7" s="303"/>
      <c r="BJ7" s="303"/>
      <c r="BK7" s="303"/>
      <c r="BL7" s="303"/>
      <c r="BM7" s="303"/>
      <c r="BN7" s="303"/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/>
      <c r="CA7" s="303"/>
      <c r="CB7" s="303"/>
      <c r="CC7" s="303"/>
      <c r="CD7" s="303"/>
      <c r="CE7" s="303"/>
      <c r="CF7" s="303"/>
      <c r="CG7" s="303"/>
      <c r="CH7" s="303"/>
      <c r="CI7" s="303"/>
      <c r="CJ7" s="303"/>
      <c r="CK7" s="303"/>
      <c r="CL7" s="303"/>
      <c r="CM7" s="303"/>
      <c r="CN7" s="303"/>
      <c r="CO7" s="303"/>
      <c r="CP7" s="303"/>
      <c r="CQ7" s="303"/>
      <c r="CR7" s="303"/>
      <c r="CS7" s="303"/>
      <c r="CT7" s="303"/>
      <c r="CU7" s="303"/>
      <c r="CV7" s="303"/>
      <c r="CW7" s="303"/>
      <c r="CX7" s="303"/>
      <c r="CY7" s="303"/>
      <c r="CZ7" s="303"/>
      <c r="DA7" s="303"/>
      <c r="DB7" s="303"/>
      <c r="DC7" s="303"/>
      <c r="DD7" s="303"/>
      <c r="DE7" s="303"/>
      <c r="DF7" s="303"/>
      <c r="DG7" s="303"/>
      <c r="DH7" s="303"/>
      <c r="DI7" s="303"/>
      <c r="DJ7" s="303"/>
      <c r="DK7" s="303"/>
      <c r="DL7" s="303"/>
      <c r="DM7" s="303"/>
      <c r="DN7" s="303"/>
      <c r="DO7" s="303"/>
      <c r="DP7" s="303"/>
      <c r="DQ7" s="303"/>
      <c r="DR7" s="303"/>
      <c r="DS7" s="303"/>
      <c r="DT7" s="303"/>
      <c r="DU7" s="303"/>
      <c r="DV7" s="303"/>
      <c r="DW7" s="303"/>
      <c r="DX7" s="303"/>
      <c r="DY7" s="303"/>
      <c r="DZ7" s="303"/>
      <c r="EA7" s="303"/>
      <c r="EB7" s="303"/>
      <c r="EC7" s="303"/>
      <c r="ED7" s="303"/>
      <c r="EE7" s="303"/>
      <c r="EF7" s="303"/>
      <c r="EG7" s="303"/>
      <c r="EH7" s="303"/>
      <c r="EI7" s="303"/>
      <c r="EJ7" s="303"/>
      <c r="EK7" s="303"/>
      <c r="EL7" s="303"/>
      <c r="EM7" s="303"/>
      <c r="EN7" s="303"/>
      <c r="EO7" s="303"/>
      <c r="EP7" s="303"/>
      <c r="EQ7" s="303"/>
      <c r="ER7" s="303"/>
      <c r="ES7" s="303"/>
      <c r="ET7" s="303"/>
      <c r="EU7" s="303"/>
      <c r="EV7" s="303"/>
      <c r="EW7" s="303"/>
      <c r="EX7" s="303"/>
      <c r="EY7" s="303"/>
      <c r="EZ7" s="303"/>
      <c r="FA7" s="303"/>
      <c r="FB7" s="303"/>
      <c r="FC7" s="303"/>
      <c r="FD7" s="303"/>
      <c r="FE7" s="303"/>
      <c r="FF7" s="303"/>
      <c r="FG7" s="303"/>
      <c r="FH7" s="303"/>
      <c r="FI7" s="303"/>
      <c r="FJ7" s="303"/>
      <c r="FK7" s="303"/>
      <c r="FL7" s="303"/>
    </row>
    <row r="8" spans="1:168" s="302" customFormat="1" ht="18.75" customHeight="1">
      <c r="A8" s="332" t="s">
        <v>395</v>
      </c>
      <c r="B8" s="300">
        <v>78752366</v>
      </c>
      <c r="C8" s="301">
        <v>3.5638630591339444</v>
      </c>
      <c r="E8" s="287"/>
      <c r="F8" s="287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03"/>
      <c r="AE8" s="303"/>
      <c r="AF8" s="303"/>
      <c r="AG8" s="303"/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303"/>
      <c r="AX8" s="303"/>
      <c r="AY8" s="303"/>
      <c r="AZ8" s="303"/>
      <c r="BA8" s="303"/>
      <c r="BB8" s="303"/>
      <c r="BC8" s="303"/>
      <c r="BD8" s="303"/>
      <c r="BE8" s="303"/>
      <c r="BF8" s="303"/>
      <c r="BG8" s="303"/>
      <c r="BH8" s="303"/>
      <c r="BI8" s="303"/>
      <c r="BJ8" s="303"/>
      <c r="BK8" s="303"/>
      <c r="BL8" s="303"/>
      <c r="BM8" s="303"/>
      <c r="BN8" s="303"/>
      <c r="BO8" s="303"/>
      <c r="BP8" s="303"/>
      <c r="BQ8" s="303"/>
      <c r="BR8" s="303"/>
      <c r="BS8" s="303"/>
      <c r="BT8" s="303"/>
      <c r="BU8" s="303"/>
      <c r="BV8" s="303"/>
      <c r="BW8" s="303"/>
      <c r="BX8" s="303"/>
      <c r="BY8" s="303"/>
      <c r="BZ8" s="303"/>
      <c r="CA8" s="303"/>
      <c r="CB8" s="303"/>
      <c r="CC8" s="303"/>
      <c r="CD8" s="303"/>
      <c r="CE8" s="303"/>
      <c r="CF8" s="303"/>
      <c r="CG8" s="303"/>
      <c r="CH8" s="303"/>
      <c r="CI8" s="303"/>
      <c r="CJ8" s="303"/>
      <c r="CK8" s="303"/>
      <c r="CL8" s="303"/>
      <c r="CM8" s="303"/>
      <c r="CN8" s="303"/>
      <c r="CO8" s="303"/>
      <c r="CP8" s="303"/>
      <c r="CQ8" s="303"/>
      <c r="CR8" s="303"/>
      <c r="CS8" s="303"/>
      <c r="CT8" s="303"/>
      <c r="CU8" s="303"/>
      <c r="CV8" s="303"/>
      <c r="CW8" s="303"/>
      <c r="CX8" s="303"/>
      <c r="CY8" s="303"/>
      <c r="CZ8" s="303"/>
      <c r="DA8" s="303"/>
      <c r="DB8" s="303"/>
      <c r="DC8" s="303"/>
      <c r="DD8" s="303"/>
      <c r="DE8" s="303"/>
      <c r="DF8" s="303"/>
      <c r="DG8" s="303"/>
      <c r="DH8" s="303"/>
      <c r="DI8" s="303"/>
      <c r="DJ8" s="303"/>
      <c r="DK8" s="303"/>
      <c r="DL8" s="303"/>
      <c r="DM8" s="303"/>
      <c r="DN8" s="303"/>
      <c r="DO8" s="303"/>
      <c r="DP8" s="303"/>
      <c r="DQ8" s="303"/>
      <c r="DR8" s="303"/>
      <c r="DS8" s="303"/>
      <c r="DT8" s="303"/>
      <c r="DU8" s="303"/>
      <c r="DV8" s="303"/>
      <c r="DW8" s="303"/>
      <c r="DX8" s="303"/>
      <c r="DY8" s="303"/>
      <c r="DZ8" s="303"/>
      <c r="EA8" s="303"/>
      <c r="EB8" s="303"/>
      <c r="EC8" s="303"/>
      <c r="ED8" s="303"/>
      <c r="EE8" s="303"/>
      <c r="EF8" s="303"/>
      <c r="EG8" s="303"/>
      <c r="EH8" s="303"/>
      <c r="EI8" s="303"/>
      <c r="EJ8" s="303"/>
      <c r="EK8" s="303"/>
      <c r="EL8" s="303"/>
      <c r="EM8" s="303"/>
      <c r="EN8" s="303"/>
      <c r="EO8" s="303"/>
      <c r="EP8" s="303"/>
      <c r="EQ8" s="303"/>
      <c r="ER8" s="303"/>
      <c r="ES8" s="303"/>
      <c r="ET8" s="303"/>
      <c r="EU8" s="303"/>
      <c r="EV8" s="303"/>
      <c r="EW8" s="303"/>
      <c r="EX8" s="303"/>
      <c r="EY8" s="303"/>
      <c r="EZ8" s="303"/>
      <c r="FA8" s="303"/>
      <c r="FB8" s="303"/>
      <c r="FC8" s="303"/>
      <c r="FD8" s="303"/>
      <c r="FE8" s="303"/>
      <c r="FF8" s="303"/>
      <c r="FG8" s="303"/>
      <c r="FH8" s="303"/>
      <c r="FI8" s="303"/>
      <c r="FJ8" s="303"/>
      <c r="FK8" s="303"/>
      <c r="FL8" s="303"/>
    </row>
    <row r="9" spans="1:168" s="302" customFormat="1" ht="18.75" customHeight="1">
      <c r="A9" s="332" t="s">
        <v>396</v>
      </c>
      <c r="B9" s="300">
        <v>50511704.350000001</v>
      </c>
      <c r="C9" s="301">
        <v>2.2858589059643029</v>
      </c>
      <c r="E9" s="287"/>
      <c r="F9" s="287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3"/>
      <c r="AL9" s="303"/>
      <c r="AM9" s="303"/>
      <c r="AN9" s="303"/>
      <c r="AO9" s="303"/>
      <c r="AP9" s="303"/>
      <c r="AQ9" s="303"/>
      <c r="AR9" s="303"/>
      <c r="AS9" s="303"/>
      <c r="AT9" s="303"/>
      <c r="AU9" s="303"/>
      <c r="AV9" s="303"/>
      <c r="AW9" s="303"/>
      <c r="AX9" s="303"/>
      <c r="AY9" s="303"/>
      <c r="AZ9" s="303"/>
      <c r="BA9" s="303"/>
      <c r="BB9" s="303"/>
      <c r="BC9" s="303"/>
      <c r="BD9" s="303"/>
      <c r="BE9" s="303"/>
      <c r="BF9" s="303"/>
      <c r="BG9" s="303"/>
      <c r="BH9" s="303"/>
      <c r="BI9" s="303"/>
      <c r="BJ9" s="303"/>
      <c r="BK9" s="303"/>
      <c r="BL9" s="303"/>
      <c r="BM9" s="303"/>
      <c r="BN9" s="303"/>
      <c r="BO9" s="303"/>
      <c r="BP9" s="303"/>
      <c r="BQ9" s="303"/>
      <c r="BR9" s="303"/>
      <c r="BS9" s="303"/>
      <c r="BT9" s="303"/>
      <c r="BU9" s="303"/>
      <c r="BV9" s="303"/>
      <c r="BW9" s="303"/>
      <c r="BX9" s="303"/>
      <c r="BY9" s="303"/>
      <c r="BZ9" s="303"/>
      <c r="CA9" s="303"/>
      <c r="CB9" s="303"/>
      <c r="CC9" s="303"/>
      <c r="CD9" s="303"/>
      <c r="CE9" s="303"/>
      <c r="CF9" s="303"/>
      <c r="CG9" s="303"/>
      <c r="CH9" s="303"/>
      <c r="CI9" s="303"/>
      <c r="CJ9" s="303"/>
      <c r="CK9" s="303"/>
      <c r="CL9" s="303"/>
      <c r="CM9" s="303"/>
      <c r="CN9" s="303"/>
      <c r="CO9" s="303"/>
      <c r="CP9" s="303"/>
      <c r="CQ9" s="303"/>
      <c r="CR9" s="303"/>
      <c r="CS9" s="303"/>
      <c r="CT9" s="303"/>
      <c r="CU9" s="303"/>
      <c r="CV9" s="303"/>
      <c r="CW9" s="303"/>
      <c r="CX9" s="303"/>
      <c r="CY9" s="303"/>
      <c r="CZ9" s="303"/>
      <c r="DA9" s="303"/>
      <c r="DB9" s="303"/>
      <c r="DC9" s="303"/>
      <c r="DD9" s="303"/>
      <c r="DE9" s="303"/>
      <c r="DF9" s="303"/>
      <c r="DG9" s="303"/>
      <c r="DH9" s="303"/>
      <c r="DI9" s="303"/>
      <c r="DJ9" s="303"/>
      <c r="DK9" s="303"/>
      <c r="DL9" s="303"/>
      <c r="DM9" s="303"/>
      <c r="DN9" s="303"/>
      <c r="DO9" s="303"/>
      <c r="DP9" s="303"/>
      <c r="DQ9" s="303"/>
      <c r="DR9" s="303"/>
      <c r="DS9" s="303"/>
      <c r="DT9" s="303"/>
      <c r="DU9" s="303"/>
      <c r="DV9" s="303"/>
      <c r="DW9" s="303"/>
      <c r="DX9" s="303"/>
      <c r="DY9" s="303"/>
      <c r="DZ9" s="303"/>
      <c r="EA9" s="303"/>
      <c r="EB9" s="303"/>
      <c r="EC9" s="303"/>
      <c r="ED9" s="303"/>
      <c r="EE9" s="303"/>
      <c r="EF9" s="303"/>
      <c r="EG9" s="303"/>
      <c r="EH9" s="303"/>
      <c r="EI9" s="303"/>
      <c r="EJ9" s="303"/>
      <c r="EK9" s="303"/>
      <c r="EL9" s="303"/>
      <c r="EM9" s="303"/>
      <c r="EN9" s="303"/>
      <c r="EO9" s="303"/>
      <c r="EP9" s="303"/>
      <c r="EQ9" s="303"/>
      <c r="ER9" s="303"/>
      <c r="ES9" s="303"/>
      <c r="ET9" s="303"/>
      <c r="EU9" s="303"/>
      <c r="EV9" s="303"/>
      <c r="EW9" s="303"/>
      <c r="EX9" s="303"/>
      <c r="EY9" s="303"/>
      <c r="EZ9" s="303"/>
      <c r="FA9" s="303"/>
      <c r="FB9" s="303"/>
      <c r="FC9" s="303"/>
      <c r="FD9" s="303"/>
      <c r="FE9" s="303"/>
      <c r="FF9" s="303"/>
      <c r="FG9" s="303"/>
      <c r="FH9" s="303"/>
      <c r="FI9" s="303"/>
      <c r="FJ9" s="303"/>
      <c r="FK9" s="303"/>
      <c r="FL9" s="303"/>
    </row>
    <row r="10" spans="1:168" s="302" customFormat="1" ht="18.75" customHeight="1">
      <c r="A10" s="332" t="s">
        <v>397</v>
      </c>
      <c r="B10" s="300">
        <v>811668770</v>
      </c>
      <c r="C10" s="301">
        <v>36.731294468736166</v>
      </c>
      <c r="E10" s="287"/>
      <c r="F10" s="287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  <c r="AC10" s="303"/>
      <c r="AD10" s="303"/>
      <c r="AE10" s="303"/>
      <c r="AF10" s="303"/>
      <c r="AG10" s="303"/>
      <c r="AH10" s="303"/>
      <c r="AI10" s="303"/>
      <c r="AJ10" s="303"/>
      <c r="AK10" s="303"/>
      <c r="AL10" s="303"/>
      <c r="AM10" s="303"/>
      <c r="AN10" s="303"/>
      <c r="AO10" s="303"/>
      <c r="AP10" s="303"/>
      <c r="AQ10" s="303"/>
      <c r="AR10" s="303"/>
      <c r="AS10" s="303"/>
      <c r="AT10" s="303"/>
      <c r="AU10" s="303"/>
      <c r="AV10" s="303"/>
      <c r="AW10" s="303"/>
      <c r="AX10" s="303"/>
      <c r="AY10" s="303"/>
      <c r="AZ10" s="303"/>
      <c r="BA10" s="303"/>
      <c r="BB10" s="303"/>
      <c r="BC10" s="303"/>
      <c r="BD10" s="303"/>
      <c r="BE10" s="303"/>
      <c r="BF10" s="303"/>
      <c r="BG10" s="303"/>
      <c r="BH10" s="303"/>
      <c r="BI10" s="303"/>
      <c r="BJ10" s="303"/>
      <c r="BK10" s="303"/>
      <c r="BL10" s="303"/>
      <c r="BM10" s="303"/>
      <c r="BN10" s="303"/>
      <c r="BO10" s="303"/>
      <c r="BP10" s="303"/>
      <c r="BQ10" s="303"/>
      <c r="BR10" s="303"/>
      <c r="BS10" s="303"/>
      <c r="BT10" s="303"/>
      <c r="BU10" s="303"/>
      <c r="BV10" s="303"/>
      <c r="BW10" s="303"/>
      <c r="BX10" s="303"/>
      <c r="BY10" s="303"/>
      <c r="BZ10" s="303"/>
      <c r="CA10" s="303"/>
      <c r="CB10" s="303"/>
      <c r="CC10" s="303"/>
      <c r="CD10" s="303"/>
      <c r="CE10" s="303"/>
      <c r="CF10" s="303"/>
      <c r="CG10" s="303"/>
      <c r="CH10" s="303"/>
      <c r="CI10" s="303"/>
      <c r="CJ10" s="303"/>
      <c r="CK10" s="303"/>
      <c r="CL10" s="303"/>
      <c r="CM10" s="303"/>
      <c r="CN10" s="303"/>
      <c r="CO10" s="303"/>
      <c r="CP10" s="303"/>
      <c r="CQ10" s="303"/>
      <c r="CR10" s="303"/>
      <c r="CS10" s="303"/>
      <c r="CT10" s="303"/>
      <c r="CU10" s="303"/>
      <c r="CV10" s="303"/>
      <c r="CW10" s="303"/>
      <c r="CX10" s="303"/>
      <c r="CY10" s="303"/>
      <c r="CZ10" s="303"/>
      <c r="DA10" s="303"/>
      <c r="DB10" s="303"/>
      <c r="DC10" s="303"/>
      <c r="DD10" s="303"/>
      <c r="DE10" s="303"/>
      <c r="DF10" s="303"/>
      <c r="DG10" s="303"/>
      <c r="DH10" s="303"/>
      <c r="DI10" s="303"/>
      <c r="DJ10" s="303"/>
      <c r="DK10" s="303"/>
      <c r="DL10" s="303"/>
      <c r="DM10" s="303"/>
      <c r="DN10" s="303"/>
      <c r="DO10" s="303"/>
      <c r="DP10" s="303"/>
      <c r="DQ10" s="303"/>
      <c r="DR10" s="303"/>
      <c r="DS10" s="303"/>
      <c r="DT10" s="303"/>
      <c r="DU10" s="303"/>
      <c r="DV10" s="303"/>
      <c r="DW10" s="303"/>
      <c r="DX10" s="303"/>
      <c r="DY10" s="303"/>
      <c r="DZ10" s="303"/>
      <c r="EA10" s="303"/>
      <c r="EB10" s="303"/>
      <c r="EC10" s="303"/>
      <c r="ED10" s="303"/>
      <c r="EE10" s="303"/>
      <c r="EF10" s="303"/>
      <c r="EG10" s="303"/>
      <c r="EH10" s="303"/>
      <c r="EI10" s="303"/>
      <c r="EJ10" s="303"/>
      <c r="EK10" s="303"/>
      <c r="EL10" s="303"/>
      <c r="EM10" s="303"/>
      <c r="EN10" s="303"/>
      <c r="EO10" s="303"/>
      <c r="EP10" s="303"/>
      <c r="EQ10" s="303"/>
      <c r="ER10" s="303"/>
      <c r="ES10" s="303"/>
      <c r="ET10" s="303"/>
      <c r="EU10" s="303"/>
      <c r="EV10" s="303"/>
      <c r="EW10" s="303"/>
      <c r="EX10" s="303"/>
      <c r="EY10" s="303"/>
      <c r="EZ10" s="303"/>
      <c r="FA10" s="303"/>
      <c r="FB10" s="303"/>
      <c r="FC10" s="303"/>
      <c r="FD10" s="303"/>
      <c r="FE10" s="303"/>
      <c r="FF10" s="303"/>
      <c r="FG10" s="303"/>
      <c r="FH10" s="303"/>
      <c r="FI10" s="303"/>
      <c r="FJ10" s="303"/>
      <c r="FK10" s="303"/>
      <c r="FL10" s="303"/>
    </row>
    <row r="11" spans="1:168" s="302" customFormat="1" ht="18.75" customHeight="1">
      <c r="A11" s="332" t="s">
        <v>398</v>
      </c>
      <c r="B11" s="300">
        <v>23053499</v>
      </c>
      <c r="C11" s="301">
        <v>1.043264064852113</v>
      </c>
      <c r="E11" s="287"/>
      <c r="F11" s="287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  <c r="AA11" s="303"/>
      <c r="AB11" s="303"/>
      <c r="AC11" s="303"/>
      <c r="AD11" s="303"/>
      <c r="AE11" s="303"/>
      <c r="AF11" s="303"/>
      <c r="AG11" s="303"/>
      <c r="AH11" s="303"/>
      <c r="AI11" s="303"/>
      <c r="AJ11" s="303"/>
      <c r="AK11" s="303"/>
      <c r="AL11" s="303"/>
      <c r="AM11" s="303"/>
      <c r="AN11" s="303"/>
      <c r="AO11" s="303"/>
      <c r="AP11" s="303"/>
      <c r="AQ11" s="303"/>
      <c r="AR11" s="303"/>
      <c r="AS11" s="303"/>
      <c r="AT11" s="303"/>
      <c r="AU11" s="303"/>
      <c r="AV11" s="303"/>
      <c r="AW11" s="303"/>
      <c r="AX11" s="303"/>
      <c r="AY11" s="303"/>
      <c r="AZ11" s="303"/>
      <c r="BA11" s="303"/>
      <c r="BB11" s="303"/>
      <c r="BC11" s="303"/>
      <c r="BD11" s="303"/>
      <c r="BE11" s="303"/>
      <c r="BF11" s="303"/>
      <c r="BG11" s="303"/>
      <c r="BH11" s="303"/>
      <c r="BI11" s="303"/>
      <c r="BJ11" s="303"/>
      <c r="BK11" s="303"/>
      <c r="BL11" s="303"/>
      <c r="BM11" s="303"/>
      <c r="BN11" s="303"/>
      <c r="BO11" s="303"/>
      <c r="BP11" s="303"/>
      <c r="BQ11" s="303"/>
      <c r="BR11" s="303"/>
      <c r="BS11" s="303"/>
      <c r="BT11" s="303"/>
      <c r="BU11" s="303"/>
      <c r="BV11" s="303"/>
      <c r="BW11" s="303"/>
      <c r="BX11" s="303"/>
      <c r="BY11" s="303"/>
      <c r="BZ11" s="303"/>
      <c r="CA11" s="303"/>
      <c r="CB11" s="303"/>
      <c r="CC11" s="303"/>
      <c r="CD11" s="303"/>
      <c r="CE11" s="303"/>
      <c r="CF11" s="303"/>
      <c r="CG11" s="303"/>
      <c r="CH11" s="303"/>
      <c r="CI11" s="303"/>
      <c r="CJ11" s="303"/>
      <c r="CK11" s="303"/>
      <c r="CL11" s="303"/>
      <c r="CM11" s="303"/>
      <c r="CN11" s="303"/>
      <c r="CO11" s="303"/>
      <c r="CP11" s="303"/>
      <c r="CQ11" s="303"/>
      <c r="CR11" s="303"/>
      <c r="CS11" s="303"/>
      <c r="CT11" s="303"/>
      <c r="CU11" s="303"/>
      <c r="CV11" s="303"/>
      <c r="CW11" s="303"/>
      <c r="CX11" s="303"/>
      <c r="CY11" s="303"/>
      <c r="CZ11" s="303"/>
      <c r="DA11" s="303"/>
      <c r="DB11" s="303"/>
      <c r="DC11" s="303"/>
      <c r="DD11" s="303"/>
      <c r="DE11" s="303"/>
      <c r="DF11" s="303"/>
      <c r="DG11" s="303"/>
      <c r="DH11" s="303"/>
      <c r="DI11" s="303"/>
      <c r="DJ11" s="303"/>
      <c r="DK11" s="303"/>
      <c r="DL11" s="303"/>
      <c r="DM11" s="303"/>
      <c r="DN11" s="303"/>
      <c r="DO11" s="303"/>
      <c r="DP11" s="303"/>
      <c r="DQ11" s="303"/>
      <c r="DR11" s="303"/>
      <c r="DS11" s="303"/>
      <c r="DT11" s="303"/>
      <c r="DU11" s="303"/>
      <c r="DV11" s="303"/>
      <c r="DW11" s="303"/>
      <c r="DX11" s="303"/>
      <c r="DY11" s="303"/>
      <c r="DZ11" s="303"/>
      <c r="EA11" s="303"/>
      <c r="EB11" s="303"/>
      <c r="EC11" s="303"/>
      <c r="ED11" s="303"/>
      <c r="EE11" s="303"/>
      <c r="EF11" s="303"/>
      <c r="EG11" s="303"/>
      <c r="EH11" s="303"/>
      <c r="EI11" s="303"/>
      <c r="EJ11" s="303"/>
      <c r="EK11" s="303"/>
      <c r="EL11" s="303"/>
      <c r="EM11" s="303"/>
      <c r="EN11" s="303"/>
      <c r="EO11" s="303"/>
      <c r="EP11" s="303"/>
      <c r="EQ11" s="303"/>
      <c r="ER11" s="303"/>
      <c r="ES11" s="303"/>
      <c r="ET11" s="303"/>
      <c r="EU11" s="303"/>
      <c r="EV11" s="303"/>
      <c r="EW11" s="303"/>
      <c r="EX11" s="303"/>
      <c r="EY11" s="303"/>
      <c r="EZ11" s="303"/>
      <c r="FA11" s="303"/>
      <c r="FB11" s="303"/>
      <c r="FC11" s="303"/>
      <c r="FD11" s="303"/>
      <c r="FE11" s="303"/>
      <c r="FF11" s="303"/>
      <c r="FG11" s="303"/>
      <c r="FH11" s="303"/>
      <c r="FI11" s="303"/>
      <c r="FJ11" s="303"/>
      <c r="FK11" s="303"/>
      <c r="FL11" s="303"/>
    </row>
    <row r="12" spans="1:168" s="302" customFormat="1" ht="18.75" customHeight="1">
      <c r="A12" s="332" t="s">
        <v>399</v>
      </c>
      <c r="B12" s="300">
        <v>13615881</v>
      </c>
      <c r="C12" s="301">
        <v>0.61617368186072974</v>
      </c>
      <c r="E12" s="287"/>
      <c r="F12" s="287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  <c r="AA12" s="303"/>
      <c r="AB12" s="303"/>
      <c r="AC12" s="303"/>
      <c r="AD12" s="303"/>
      <c r="AE12" s="303"/>
      <c r="AF12" s="303"/>
      <c r="AG12" s="303"/>
      <c r="AH12" s="303"/>
      <c r="AI12" s="303"/>
      <c r="AJ12" s="303"/>
      <c r="AK12" s="303"/>
      <c r="AL12" s="303"/>
      <c r="AM12" s="303"/>
      <c r="AN12" s="303"/>
      <c r="AO12" s="303"/>
      <c r="AP12" s="303"/>
      <c r="AQ12" s="303"/>
      <c r="AR12" s="303"/>
      <c r="AS12" s="303"/>
      <c r="AT12" s="303"/>
      <c r="AU12" s="303"/>
      <c r="AV12" s="303"/>
      <c r="AW12" s="303"/>
      <c r="AX12" s="303"/>
      <c r="AY12" s="303"/>
      <c r="AZ12" s="303"/>
      <c r="BA12" s="303"/>
      <c r="BB12" s="303"/>
      <c r="BC12" s="303"/>
      <c r="BD12" s="303"/>
      <c r="BE12" s="303"/>
      <c r="BF12" s="303"/>
      <c r="BG12" s="303"/>
      <c r="BH12" s="303"/>
      <c r="BI12" s="303"/>
      <c r="BJ12" s="303"/>
      <c r="BK12" s="303"/>
      <c r="BL12" s="303"/>
      <c r="BM12" s="303"/>
      <c r="BN12" s="303"/>
      <c r="BO12" s="303"/>
      <c r="BP12" s="303"/>
      <c r="BQ12" s="303"/>
      <c r="BR12" s="303"/>
      <c r="BS12" s="303"/>
      <c r="BT12" s="303"/>
      <c r="BU12" s="303"/>
      <c r="BV12" s="303"/>
      <c r="BW12" s="303"/>
      <c r="BX12" s="303"/>
      <c r="BY12" s="303"/>
      <c r="BZ12" s="303"/>
      <c r="CA12" s="303"/>
      <c r="CB12" s="303"/>
      <c r="CC12" s="303"/>
      <c r="CD12" s="303"/>
      <c r="CE12" s="303"/>
      <c r="CF12" s="303"/>
      <c r="CG12" s="303"/>
      <c r="CH12" s="303"/>
      <c r="CI12" s="303"/>
      <c r="CJ12" s="303"/>
      <c r="CK12" s="303"/>
      <c r="CL12" s="303"/>
      <c r="CM12" s="303"/>
      <c r="CN12" s="303"/>
      <c r="CO12" s="303"/>
      <c r="CP12" s="303"/>
      <c r="CQ12" s="303"/>
      <c r="CR12" s="303"/>
      <c r="CS12" s="303"/>
      <c r="CT12" s="303"/>
      <c r="CU12" s="303"/>
      <c r="CV12" s="303"/>
      <c r="CW12" s="303"/>
      <c r="CX12" s="303"/>
      <c r="CY12" s="303"/>
      <c r="CZ12" s="303"/>
      <c r="DA12" s="303"/>
      <c r="DB12" s="303"/>
      <c r="DC12" s="303"/>
      <c r="DD12" s="303"/>
      <c r="DE12" s="303"/>
      <c r="DF12" s="303"/>
      <c r="DG12" s="303"/>
      <c r="DH12" s="303"/>
      <c r="DI12" s="303"/>
      <c r="DJ12" s="303"/>
      <c r="DK12" s="303"/>
      <c r="DL12" s="303"/>
      <c r="DM12" s="303"/>
      <c r="DN12" s="303"/>
      <c r="DO12" s="303"/>
      <c r="DP12" s="303"/>
      <c r="DQ12" s="303"/>
      <c r="DR12" s="303"/>
      <c r="DS12" s="303"/>
      <c r="DT12" s="303"/>
      <c r="DU12" s="303"/>
      <c r="DV12" s="303"/>
      <c r="DW12" s="303"/>
      <c r="DX12" s="303"/>
      <c r="DY12" s="303"/>
      <c r="DZ12" s="303"/>
      <c r="EA12" s="303"/>
      <c r="EB12" s="303"/>
      <c r="EC12" s="303"/>
      <c r="ED12" s="303"/>
      <c r="EE12" s="303"/>
      <c r="EF12" s="303"/>
      <c r="EG12" s="303"/>
      <c r="EH12" s="303"/>
      <c r="EI12" s="303"/>
      <c r="EJ12" s="303"/>
      <c r="EK12" s="303"/>
      <c r="EL12" s="303"/>
      <c r="EM12" s="303"/>
      <c r="EN12" s="303"/>
      <c r="EO12" s="303"/>
      <c r="EP12" s="303"/>
      <c r="EQ12" s="303"/>
      <c r="ER12" s="303"/>
      <c r="ES12" s="303"/>
      <c r="ET12" s="303"/>
      <c r="EU12" s="303"/>
      <c r="EV12" s="303"/>
      <c r="EW12" s="303"/>
      <c r="EX12" s="303"/>
      <c r="EY12" s="303"/>
      <c r="EZ12" s="303"/>
      <c r="FA12" s="303"/>
      <c r="FB12" s="303"/>
      <c r="FC12" s="303"/>
      <c r="FD12" s="303"/>
      <c r="FE12" s="303"/>
      <c r="FF12" s="303"/>
      <c r="FG12" s="303"/>
      <c r="FH12" s="303"/>
      <c r="FI12" s="303"/>
      <c r="FJ12" s="303"/>
      <c r="FK12" s="303"/>
      <c r="FL12" s="303"/>
    </row>
    <row r="13" spans="1:168" s="302" customFormat="1" ht="18.75" customHeight="1">
      <c r="A13" s="332" t="s">
        <v>400</v>
      </c>
      <c r="B13" s="300">
        <v>16059601</v>
      </c>
      <c r="C13" s="301">
        <v>0.72676189498015276</v>
      </c>
      <c r="E13" s="287"/>
      <c r="F13" s="287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303"/>
      <c r="AF13" s="303"/>
      <c r="AG13" s="303"/>
      <c r="AH13" s="303"/>
      <c r="AI13" s="303"/>
      <c r="AJ13" s="303"/>
      <c r="AK13" s="303"/>
      <c r="AL13" s="303"/>
      <c r="AM13" s="303"/>
      <c r="AN13" s="303"/>
      <c r="AO13" s="303"/>
      <c r="AP13" s="303"/>
      <c r="AQ13" s="303"/>
      <c r="AR13" s="303"/>
      <c r="AS13" s="303"/>
      <c r="AT13" s="303"/>
      <c r="AU13" s="303"/>
      <c r="AV13" s="303"/>
      <c r="AW13" s="303"/>
      <c r="AX13" s="303"/>
      <c r="AY13" s="303"/>
      <c r="AZ13" s="303"/>
      <c r="BA13" s="303"/>
      <c r="BB13" s="303"/>
      <c r="BC13" s="303"/>
      <c r="BD13" s="303"/>
      <c r="BE13" s="303"/>
      <c r="BF13" s="303"/>
      <c r="BG13" s="303"/>
      <c r="BH13" s="303"/>
      <c r="BI13" s="303"/>
      <c r="BJ13" s="303"/>
      <c r="BK13" s="303"/>
      <c r="BL13" s="303"/>
      <c r="BM13" s="303"/>
      <c r="BN13" s="303"/>
      <c r="BO13" s="303"/>
      <c r="BP13" s="303"/>
      <c r="BQ13" s="303"/>
      <c r="BR13" s="303"/>
      <c r="BS13" s="303"/>
      <c r="BT13" s="303"/>
      <c r="BU13" s="303"/>
      <c r="BV13" s="303"/>
      <c r="BW13" s="303"/>
      <c r="BX13" s="303"/>
      <c r="BY13" s="303"/>
      <c r="BZ13" s="303"/>
      <c r="CA13" s="303"/>
      <c r="CB13" s="303"/>
      <c r="CC13" s="303"/>
      <c r="CD13" s="303"/>
      <c r="CE13" s="303"/>
      <c r="CF13" s="303"/>
      <c r="CG13" s="303"/>
      <c r="CH13" s="303"/>
      <c r="CI13" s="303"/>
      <c r="CJ13" s="303"/>
      <c r="CK13" s="303"/>
      <c r="CL13" s="303"/>
      <c r="CM13" s="303"/>
      <c r="CN13" s="303"/>
      <c r="CO13" s="303"/>
      <c r="CP13" s="303"/>
      <c r="CQ13" s="303"/>
      <c r="CR13" s="303"/>
      <c r="CS13" s="303"/>
      <c r="CT13" s="303"/>
      <c r="CU13" s="303"/>
      <c r="CV13" s="303"/>
      <c r="CW13" s="303"/>
      <c r="CX13" s="303"/>
      <c r="CY13" s="303"/>
      <c r="CZ13" s="303"/>
      <c r="DA13" s="303"/>
      <c r="DB13" s="303"/>
      <c r="DC13" s="303"/>
      <c r="DD13" s="303"/>
      <c r="DE13" s="303"/>
      <c r="DF13" s="303"/>
      <c r="DG13" s="303"/>
      <c r="DH13" s="303"/>
      <c r="DI13" s="303"/>
      <c r="DJ13" s="303"/>
      <c r="DK13" s="303"/>
      <c r="DL13" s="303"/>
      <c r="DM13" s="303"/>
      <c r="DN13" s="303"/>
      <c r="DO13" s="303"/>
      <c r="DP13" s="303"/>
      <c r="DQ13" s="303"/>
      <c r="DR13" s="303"/>
      <c r="DS13" s="303"/>
      <c r="DT13" s="303"/>
      <c r="DU13" s="303"/>
      <c r="DV13" s="303"/>
      <c r="DW13" s="303"/>
      <c r="DX13" s="303"/>
      <c r="DY13" s="303"/>
      <c r="DZ13" s="303"/>
      <c r="EA13" s="303"/>
      <c r="EB13" s="303"/>
      <c r="EC13" s="303"/>
      <c r="ED13" s="303"/>
      <c r="EE13" s="303"/>
      <c r="EF13" s="303"/>
      <c r="EG13" s="303"/>
      <c r="EH13" s="303"/>
      <c r="EI13" s="303"/>
      <c r="EJ13" s="303"/>
      <c r="EK13" s="303"/>
      <c r="EL13" s="303"/>
      <c r="EM13" s="303"/>
      <c r="EN13" s="303"/>
      <c r="EO13" s="303"/>
      <c r="EP13" s="303"/>
      <c r="EQ13" s="303"/>
      <c r="ER13" s="303"/>
      <c r="ES13" s="303"/>
      <c r="ET13" s="303"/>
      <c r="EU13" s="303"/>
      <c r="EV13" s="303"/>
      <c r="EW13" s="303"/>
      <c r="EX13" s="303"/>
      <c r="EY13" s="303"/>
      <c r="EZ13" s="303"/>
      <c r="FA13" s="303"/>
      <c r="FB13" s="303"/>
      <c r="FC13" s="303"/>
      <c r="FD13" s="303"/>
      <c r="FE13" s="303"/>
      <c r="FF13" s="303"/>
      <c r="FG13" s="303"/>
      <c r="FH13" s="303"/>
      <c r="FI13" s="303"/>
      <c r="FJ13" s="303"/>
      <c r="FK13" s="303"/>
      <c r="FL13" s="303"/>
    </row>
    <row r="14" spans="1:168" s="302" customFormat="1" ht="18.75" customHeight="1">
      <c r="A14" s="332" t="s">
        <v>401</v>
      </c>
      <c r="B14" s="300">
        <v>11250578</v>
      </c>
      <c r="C14" s="301">
        <v>0.50913415513262239</v>
      </c>
      <c r="E14" s="287"/>
      <c r="F14" s="287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303"/>
      <c r="AL14" s="303"/>
      <c r="AM14" s="303"/>
      <c r="AN14" s="303"/>
      <c r="AO14" s="303"/>
      <c r="AP14" s="303"/>
      <c r="AQ14" s="303"/>
      <c r="AR14" s="303"/>
      <c r="AS14" s="303"/>
      <c r="AT14" s="303"/>
      <c r="AU14" s="303"/>
      <c r="AV14" s="303"/>
      <c r="AW14" s="303"/>
      <c r="AX14" s="303"/>
      <c r="AY14" s="303"/>
      <c r="AZ14" s="303"/>
      <c r="BA14" s="303"/>
      <c r="BB14" s="303"/>
      <c r="BC14" s="303"/>
      <c r="BD14" s="303"/>
      <c r="BE14" s="303"/>
      <c r="BF14" s="303"/>
      <c r="BG14" s="303"/>
      <c r="BH14" s="303"/>
      <c r="BI14" s="303"/>
      <c r="BJ14" s="303"/>
      <c r="BK14" s="303"/>
      <c r="BL14" s="303"/>
      <c r="BM14" s="303"/>
      <c r="BN14" s="303"/>
      <c r="BO14" s="303"/>
      <c r="BP14" s="303"/>
      <c r="BQ14" s="303"/>
      <c r="BR14" s="303"/>
      <c r="BS14" s="303"/>
      <c r="BT14" s="303"/>
      <c r="BU14" s="303"/>
      <c r="BV14" s="303"/>
      <c r="BW14" s="303"/>
      <c r="BX14" s="303"/>
      <c r="BY14" s="303"/>
      <c r="BZ14" s="303"/>
      <c r="CA14" s="303"/>
      <c r="CB14" s="303"/>
      <c r="CC14" s="303"/>
      <c r="CD14" s="303"/>
      <c r="CE14" s="303"/>
      <c r="CF14" s="303"/>
      <c r="CG14" s="303"/>
      <c r="CH14" s="303"/>
      <c r="CI14" s="303"/>
      <c r="CJ14" s="303"/>
      <c r="CK14" s="303"/>
      <c r="CL14" s="303"/>
      <c r="CM14" s="303"/>
      <c r="CN14" s="303"/>
      <c r="CO14" s="303"/>
      <c r="CP14" s="303"/>
      <c r="CQ14" s="303"/>
      <c r="CR14" s="303"/>
      <c r="CS14" s="303"/>
      <c r="CT14" s="303"/>
      <c r="CU14" s="303"/>
      <c r="CV14" s="303"/>
      <c r="CW14" s="303"/>
      <c r="CX14" s="303"/>
      <c r="CY14" s="303"/>
      <c r="CZ14" s="303"/>
      <c r="DA14" s="303"/>
      <c r="DB14" s="303"/>
      <c r="DC14" s="303"/>
      <c r="DD14" s="303"/>
      <c r="DE14" s="303"/>
      <c r="DF14" s="303"/>
      <c r="DG14" s="303"/>
      <c r="DH14" s="303"/>
      <c r="DI14" s="303"/>
      <c r="DJ14" s="303"/>
      <c r="DK14" s="303"/>
      <c r="DL14" s="303"/>
      <c r="DM14" s="303"/>
      <c r="DN14" s="303"/>
      <c r="DO14" s="303"/>
      <c r="DP14" s="303"/>
      <c r="DQ14" s="303"/>
      <c r="DR14" s="303"/>
      <c r="DS14" s="303"/>
      <c r="DT14" s="303"/>
      <c r="DU14" s="303"/>
      <c r="DV14" s="303"/>
      <c r="DW14" s="303"/>
      <c r="DX14" s="303"/>
      <c r="DY14" s="303"/>
      <c r="DZ14" s="303"/>
      <c r="EA14" s="303"/>
      <c r="EB14" s="303"/>
      <c r="EC14" s="303"/>
      <c r="ED14" s="303"/>
      <c r="EE14" s="303"/>
      <c r="EF14" s="303"/>
      <c r="EG14" s="303"/>
      <c r="EH14" s="303"/>
      <c r="EI14" s="303"/>
      <c r="EJ14" s="303"/>
      <c r="EK14" s="303"/>
      <c r="EL14" s="303"/>
      <c r="EM14" s="303"/>
      <c r="EN14" s="303"/>
      <c r="EO14" s="303"/>
      <c r="EP14" s="303"/>
      <c r="EQ14" s="303"/>
      <c r="ER14" s="303"/>
      <c r="ES14" s="303"/>
      <c r="ET14" s="303"/>
      <c r="EU14" s="303"/>
      <c r="EV14" s="303"/>
      <c r="EW14" s="303"/>
      <c r="EX14" s="303"/>
      <c r="EY14" s="303"/>
      <c r="EZ14" s="303"/>
      <c r="FA14" s="303"/>
      <c r="FB14" s="303"/>
      <c r="FC14" s="303"/>
      <c r="FD14" s="303"/>
      <c r="FE14" s="303"/>
      <c r="FF14" s="303"/>
      <c r="FG14" s="303"/>
      <c r="FH14" s="303"/>
      <c r="FI14" s="303"/>
      <c r="FJ14" s="303"/>
      <c r="FK14" s="303"/>
      <c r="FL14" s="303"/>
    </row>
    <row r="15" spans="1:168" s="302" customFormat="1" ht="18.75" customHeight="1">
      <c r="A15" s="332" t="s">
        <v>402</v>
      </c>
      <c r="B15" s="300">
        <v>326515237.81999999</v>
      </c>
      <c r="C15" s="301">
        <v>14.776135034610041</v>
      </c>
      <c r="E15" s="287"/>
      <c r="F15" s="287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3"/>
      <c r="AZ15" s="303"/>
      <c r="BA15" s="303"/>
      <c r="BB15" s="303"/>
      <c r="BC15" s="303"/>
      <c r="BD15" s="303"/>
      <c r="BE15" s="303"/>
      <c r="BF15" s="303"/>
      <c r="BG15" s="303"/>
      <c r="BH15" s="303"/>
      <c r="BI15" s="303"/>
      <c r="BJ15" s="303"/>
      <c r="BK15" s="303"/>
      <c r="BL15" s="303"/>
      <c r="BM15" s="303"/>
      <c r="BN15" s="303"/>
      <c r="BO15" s="303"/>
      <c r="BP15" s="303"/>
      <c r="BQ15" s="303"/>
      <c r="BR15" s="303"/>
      <c r="BS15" s="303"/>
      <c r="BT15" s="303"/>
      <c r="BU15" s="303"/>
      <c r="BV15" s="303"/>
      <c r="BW15" s="303"/>
      <c r="BX15" s="303"/>
      <c r="BY15" s="303"/>
      <c r="BZ15" s="303"/>
      <c r="CA15" s="303"/>
      <c r="CB15" s="303"/>
      <c r="CC15" s="303"/>
      <c r="CD15" s="303"/>
      <c r="CE15" s="303"/>
      <c r="CF15" s="303"/>
      <c r="CG15" s="303"/>
      <c r="CH15" s="303"/>
      <c r="CI15" s="303"/>
      <c r="CJ15" s="303"/>
      <c r="CK15" s="303"/>
      <c r="CL15" s="303"/>
      <c r="CM15" s="303"/>
      <c r="CN15" s="303"/>
      <c r="CO15" s="303"/>
      <c r="CP15" s="303"/>
      <c r="CQ15" s="303"/>
      <c r="CR15" s="303"/>
      <c r="CS15" s="303"/>
      <c r="CT15" s="303"/>
      <c r="CU15" s="303"/>
      <c r="CV15" s="303"/>
      <c r="CW15" s="303"/>
      <c r="CX15" s="303"/>
      <c r="CY15" s="303"/>
      <c r="CZ15" s="303"/>
      <c r="DA15" s="303"/>
      <c r="DB15" s="303"/>
      <c r="DC15" s="303"/>
      <c r="DD15" s="303"/>
      <c r="DE15" s="303"/>
      <c r="DF15" s="303"/>
      <c r="DG15" s="303"/>
      <c r="DH15" s="303"/>
      <c r="DI15" s="303"/>
      <c r="DJ15" s="303"/>
      <c r="DK15" s="303"/>
      <c r="DL15" s="303"/>
      <c r="DM15" s="303"/>
      <c r="DN15" s="303"/>
      <c r="DO15" s="303"/>
      <c r="DP15" s="303"/>
      <c r="DQ15" s="303"/>
      <c r="DR15" s="303"/>
      <c r="DS15" s="303"/>
      <c r="DT15" s="303"/>
      <c r="DU15" s="303"/>
      <c r="DV15" s="303"/>
      <c r="DW15" s="303"/>
      <c r="DX15" s="303"/>
      <c r="DY15" s="303"/>
      <c r="DZ15" s="303"/>
      <c r="EA15" s="303"/>
      <c r="EB15" s="303"/>
      <c r="EC15" s="303"/>
      <c r="ED15" s="303"/>
      <c r="EE15" s="303"/>
      <c r="EF15" s="303"/>
      <c r="EG15" s="303"/>
      <c r="EH15" s="303"/>
      <c r="EI15" s="303"/>
      <c r="EJ15" s="303"/>
      <c r="EK15" s="303"/>
      <c r="EL15" s="303"/>
      <c r="EM15" s="303"/>
      <c r="EN15" s="303"/>
      <c r="EO15" s="303"/>
      <c r="EP15" s="303"/>
      <c r="EQ15" s="303"/>
      <c r="ER15" s="303"/>
      <c r="ES15" s="303"/>
      <c r="ET15" s="303"/>
      <c r="EU15" s="303"/>
      <c r="EV15" s="303"/>
      <c r="EW15" s="303"/>
      <c r="EX15" s="303"/>
      <c r="EY15" s="303"/>
      <c r="EZ15" s="303"/>
      <c r="FA15" s="303"/>
      <c r="FB15" s="303"/>
      <c r="FC15" s="303"/>
      <c r="FD15" s="303"/>
      <c r="FE15" s="303"/>
      <c r="FF15" s="303"/>
      <c r="FG15" s="303"/>
      <c r="FH15" s="303"/>
      <c r="FI15" s="303"/>
      <c r="FJ15" s="303"/>
      <c r="FK15" s="303"/>
      <c r="FL15" s="303"/>
    </row>
    <row r="16" spans="1:168" s="302" customFormat="1" ht="18.75" customHeight="1">
      <c r="A16" s="332" t="s">
        <v>403</v>
      </c>
      <c r="B16" s="300">
        <v>528785068.29000002</v>
      </c>
      <c r="C16" s="301">
        <v>23.929662901814925</v>
      </c>
      <c r="E16" s="287"/>
      <c r="F16" s="287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3"/>
      <c r="AU16" s="303"/>
      <c r="AV16" s="303"/>
      <c r="AW16" s="303"/>
      <c r="AX16" s="303"/>
      <c r="AY16" s="303"/>
      <c r="AZ16" s="303"/>
      <c r="BA16" s="303"/>
      <c r="BB16" s="303"/>
      <c r="BC16" s="303"/>
      <c r="BD16" s="303"/>
      <c r="BE16" s="303"/>
      <c r="BF16" s="303"/>
      <c r="BG16" s="303"/>
      <c r="BH16" s="303"/>
      <c r="BI16" s="303"/>
      <c r="BJ16" s="303"/>
      <c r="BK16" s="303"/>
      <c r="BL16" s="303"/>
      <c r="BM16" s="303"/>
      <c r="BN16" s="303"/>
      <c r="BO16" s="303"/>
      <c r="BP16" s="303"/>
      <c r="BQ16" s="303"/>
      <c r="BR16" s="303"/>
      <c r="BS16" s="303"/>
      <c r="BT16" s="303"/>
      <c r="BU16" s="303"/>
      <c r="BV16" s="303"/>
      <c r="BW16" s="303"/>
      <c r="BX16" s="303"/>
      <c r="BY16" s="303"/>
      <c r="BZ16" s="303"/>
      <c r="CA16" s="303"/>
      <c r="CB16" s="303"/>
      <c r="CC16" s="303"/>
      <c r="CD16" s="303"/>
      <c r="CE16" s="303"/>
      <c r="CF16" s="303"/>
      <c r="CG16" s="303"/>
      <c r="CH16" s="303"/>
      <c r="CI16" s="303"/>
      <c r="CJ16" s="303"/>
      <c r="CK16" s="303"/>
      <c r="CL16" s="303"/>
      <c r="CM16" s="303"/>
      <c r="CN16" s="303"/>
      <c r="CO16" s="303"/>
      <c r="CP16" s="303"/>
      <c r="CQ16" s="303"/>
      <c r="CR16" s="303"/>
      <c r="CS16" s="303"/>
      <c r="CT16" s="303"/>
      <c r="CU16" s="303"/>
      <c r="CV16" s="303"/>
      <c r="CW16" s="303"/>
      <c r="CX16" s="303"/>
      <c r="CY16" s="303"/>
      <c r="CZ16" s="303"/>
      <c r="DA16" s="303"/>
      <c r="DB16" s="303"/>
      <c r="DC16" s="303"/>
      <c r="DD16" s="303"/>
      <c r="DE16" s="303"/>
      <c r="DF16" s="303"/>
      <c r="DG16" s="303"/>
      <c r="DH16" s="303"/>
      <c r="DI16" s="303"/>
      <c r="DJ16" s="303"/>
      <c r="DK16" s="303"/>
      <c r="DL16" s="303"/>
      <c r="DM16" s="303"/>
      <c r="DN16" s="303"/>
      <c r="DO16" s="303"/>
      <c r="DP16" s="303"/>
      <c r="DQ16" s="303"/>
      <c r="DR16" s="303"/>
      <c r="DS16" s="303"/>
      <c r="DT16" s="303"/>
      <c r="DU16" s="303"/>
      <c r="DV16" s="303"/>
      <c r="DW16" s="303"/>
      <c r="DX16" s="303"/>
      <c r="DY16" s="303"/>
      <c r="DZ16" s="303"/>
      <c r="EA16" s="303"/>
      <c r="EB16" s="303"/>
      <c r="EC16" s="303"/>
      <c r="ED16" s="303"/>
      <c r="EE16" s="303"/>
      <c r="EF16" s="303"/>
      <c r="EG16" s="303"/>
      <c r="EH16" s="303"/>
      <c r="EI16" s="303"/>
      <c r="EJ16" s="303"/>
      <c r="EK16" s="303"/>
      <c r="EL16" s="303"/>
      <c r="EM16" s="303"/>
      <c r="EN16" s="303"/>
      <c r="EO16" s="303"/>
      <c r="EP16" s="303"/>
      <c r="EQ16" s="303"/>
      <c r="ER16" s="303"/>
      <c r="ES16" s="303"/>
      <c r="ET16" s="303"/>
      <c r="EU16" s="303"/>
      <c r="EV16" s="303"/>
      <c r="EW16" s="303"/>
      <c r="EX16" s="303"/>
      <c r="EY16" s="303"/>
      <c r="EZ16" s="303"/>
      <c r="FA16" s="303"/>
      <c r="FB16" s="303"/>
      <c r="FC16" s="303"/>
      <c r="FD16" s="303"/>
      <c r="FE16" s="303"/>
      <c r="FF16" s="303"/>
      <c r="FG16" s="303"/>
      <c r="FH16" s="303"/>
      <c r="FI16" s="303"/>
      <c r="FJ16" s="303"/>
      <c r="FK16" s="303"/>
      <c r="FL16" s="303"/>
    </row>
    <row r="17" spans="1:168" s="302" customFormat="1" ht="18.75" customHeight="1">
      <c r="A17" s="332" t="s">
        <v>404</v>
      </c>
      <c r="B17" s="300">
        <v>10714346</v>
      </c>
      <c r="C17" s="301">
        <v>0.48486748845335698</v>
      </c>
      <c r="E17" s="287"/>
      <c r="F17" s="287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03"/>
      <c r="AE17" s="303"/>
      <c r="AF17" s="303"/>
      <c r="AG17" s="303"/>
      <c r="AH17" s="303"/>
      <c r="AI17" s="303"/>
      <c r="AJ17" s="303"/>
      <c r="AK17" s="303"/>
      <c r="AL17" s="303"/>
      <c r="AM17" s="303"/>
      <c r="AN17" s="303"/>
      <c r="AO17" s="303"/>
      <c r="AP17" s="303"/>
      <c r="AQ17" s="303"/>
      <c r="AR17" s="303"/>
      <c r="AS17" s="303"/>
      <c r="AT17" s="303"/>
      <c r="AU17" s="303"/>
      <c r="AV17" s="303"/>
      <c r="AW17" s="303"/>
      <c r="AX17" s="303"/>
      <c r="AY17" s="303"/>
      <c r="AZ17" s="303"/>
      <c r="BA17" s="303"/>
      <c r="BB17" s="303"/>
      <c r="BC17" s="303"/>
      <c r="BD17" s="303"/>
      <c r="BE17" s="303"/>
      <c r="BF17" s="303"/>
      <c r="BG17" s="303"/>
      <c r="BH17" s="303"/>
      <c r="BI17" s="303"/>
      <c r="BJ17" s="303"/>
      <c r="BK17" s="303"/>
      <c r="BL17" s="303"/>
      <c r="BM17" s="303"/>
      <c r="BN17" s="303"/>
      <c r="BO17" s="303"/>
      <c r="BP17" s="303"/>
      <c r="BQ17" s="303"/>
      <c r="BR17" s="303"/>
      <c r="BS17" s="303"/>
      <c r="BT17" s="303"/>
      <c r="BU17" s="303"/>
      <c r="BV17" s="303"/>
      <c r="BW17" s="303"/>
      <c r="BX17" s="303"/>
      <c r="BY17" s="303"/>
      <c r="BZ17" s="303"/>
      <c r="CA17" s="303"/>
      <c r="CB17" s="303"/>
      <c r="CC17" s="303"/>
      <c r="CD17" s="303"/>
      <c r="CE17" s="303"/>
      <c r="CF17" s="303"/>
      <c r="CG17" s="303"/>
      <c r="CH17" s="303"/>
      <c r="CI17" s="303"/>
      <c r="CJ17" s="303"/>
      <c r="CK17" s="303"/>
      <c r="CL17" s="303"/>
      <c r="CM17" s="303"/>
      <c r="CN17" s="303"/>
      <c r="CO17" s="303"/>
      <c r="CP17" s="303"/>
      <c r="CQ17" s="303"/>
      <c r="CR17" s="303"/>
      <c r="CS17" s="303"/>
      <c r="CT17" s="303"/>
      <c r="CU17" s="303"/>
      <c r="CV17" s="303"/>
      <c r="CW17" s="303"/>
      <c r="CX17" s="303"/>
      <c r="CY17" s="303"/>
      <c r="CZ17" s="303"/>
      <c r="DA17" s="303"/>
      <c r="DB17" s="303"/>
      <c r="DC17" s="303"/>
      <c r="DD17" s="303"/>
      <c r="DE17" s="303"/>
      <c r="DF17" s="303"/>
      <c r="DG17" s="303"/>
      <c r="DH17" s="303"/>
      <c r="DI17" s="303"/>
      <c r="DJ17" s="303"/>
      <c r="DK17" s="303"/>
      <c r="DL17" s="303"/>
      <c r="DM17" s="303"/>
      <c r="DN17" s="303"/>
      <c r="DO17" s="303"/>
      <c r="DP17" s="303"/>
      <c r="DQ17" s="303"/>
      <c r="DR17" s="303"/>
      <c r="DS17" s="303"/>
      <c r="DT17" s="303"/>
      <c r="DU17" s="303"/>
      <c r="DV17" s="303"/>
      <c r="DW17" s="303"/>
      <c r="DX17" s="303"/>
      <c r="DY17" s="303"/>
      <c r="DZ17" s="303"/>
      <c r="EA17" s="303"/>
      <c r="EB17" s="303"/>
      <c r="EC17" s="303"/>
      <c r="ED17" s="303"/>
      <c r="EE17" s="303"/>
      <c r="EF17" s="303"/>
      <c r="EG17" s="303"/>
      <c r="EH17" s="303"/>
      <c r="EI17" s="303"/>
      <c r="EJ17" s="303"/>
      <c r="EK17" s="303"/>
      <c r="EL17" s="303"/>
      <c r="EM17" s="303"/>
      <c r="EN17" s="303"/>
      <c r="EO17" s="303"/>
      <c r="EP17" s="303"/>
      <c r="EQ17" s="303"/>
      <c r="ER17" s="303"/>
      <c r="ES17" s="303"/>
      <c r="ET17" s="303"/>
      <c r="EU17" s="303"/>
      <c r="EV17" s="303"/>
      <c r="EW17" s="303"/>
      <c r="EX17" s="303"/>
      <c r="EY17" s="303"/>
      <c r="EZ17" s="303"/>
      <c r="FA17" s="303"/>
      <c r="FB17" s="303"/>
      <c r="FC17" s="303"/>
      <c r="FD17" s="303"/>
      <c r="FE17" s="303"/>
      <c r="FF17" s="303"/>
      <c r="FG17" s="303"/>
      <c r="FH17" s="303"/>
      <c r="FI17" s="303"/>
      <c r="FJ17" s="303"/>
      <c r="FK17" s="303"/>
      <c r="FL17" s="303"/>
    </row>
    <row r="18" spans="1:168" s="302" customFormat="1" ht="18.75" customHeight="1">
      <c r="A18" s="332" t="s">
        <v>405</v>
      </c>
      <c r="B18" s="300">
        <v>15947887</v>
      </c>
      <c r="C18" s="301">
        <v>0.72170638467601678</v>
      </c>
      <c r="E18" s="287"/>
      <c r="F18" s="287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303"/>
      <c r="AL18" s="303"/>
      <c r="AM18" s="303"/>
      <c r="AN18" s="303"/>
      <c r="AO18" s="303"/>
      <c r="AP18" s="303"/>
      <c r="AQ18" s="303"/>
      <c r="AR18" s="303"/>
      <c r="AS18" s="303"/>
      <c r="AT18" s="303"/>
      <c r="AU18" s="303"/>
      <c r="AV18" s="303"/>
      <c r="AW18" s="303"/>
      <c r="AX18" s="303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303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303"/>
      <c r="BW18" s="303"/>
      <c r="BX18" s="303"/>
      <c r="BY18" s="303"/>
      <c r="BZ18" s="303"/>
      <c r="CA18" s="303"/>
      <c r="CB18" s="303"/>
      <c r="CC18" s="303"/>
      <c r="CD18" s="303"/>
      <c r="CE18" s="303"/>
      <c r="CF18" s="303"/>
      <c r="CG18" s="303"/>
      <c r="CH18" s="303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303"/>
      <c r="CU18" s="303"/>
      <c r="CV18" s="303"/>
      <c r="CW18" s="303"/>
      <c r="CX18" s="303"/>
      <c r="CY18" s="303"/>
      <c r="CZ18" s="303"/>
      <c r="DA18" s="303"/>
      <c r="DB18" s="303"/>
      <c r="DC18" s="303"/>
      <c r="DD18" s="303"/>
      <c r="DE18" s="303"/>
      <c r="DF18" s="303"/>
      <c r="DG18" s="303"/>
      <c r="DH18" s="303"/>
      <c r="DI18" s="303"/>
      <c r="DJ18" s="303"/>
      <c r="DK18" s="303"/>
      <c r="DL18" s="303"/>
      <c r="DM18" s="303"/>
      <c r="DN18" s="303"/>
      <c r="DO18" s="303"/>
      <c r="DP18" s="303"/>
      <c r="DQ18" s="303"/>
      <c r="DR18" s="303"/>
      <c r="DS18" s="303"/>
      <c r="DT18" s="303"/>
      <c r="DU18" s="303"/>
      <c r="DV18" s="303"/>
      <c r="DW18" s="303"/>
      <c r="DX18" s="303"/>
      <c r="DY18" s="303"/>
      <c r="DZ18" s="303"/>
      <c r="EA18" s="303"/>
      <c r="EB18" s="303"/>
      <c r="EC18" s="303"/>
      <c r="ED18" s="303"/>
      <c r="EE18" s="303"/>
      <c r="EF18" s="303"/>
      <c r="EG18" s="303"/>
      <c r="EH18" s="303"/>
      <c r="EI18" s="303"/>
      <c r="EJ18" s="303"/>
      <c r="EK18" s="303"/>
      <c r="EL18" s="303"/>
      <c r="EM18" s="303"/>
      <c r="EN18" s="303"/>
      <c r="EO18" s="303"/>
      <c r="EP18" s="303"/>
      <c r="EQ18" s="303"/>
      <c r="ER18" s="303"/>
      <c r="ES18" s="303"/>
      <c r="ET18" s="303"/>
      <c r="EU18" s="303"/>
      <c r="EV18" s="303"/>
      <c r="EW18" s="303"/>
      <c r="EX18" s="303"/>
      <c r="EY18" s="303"/>
      <c r="EZ18" s="303"/>
      <c r="FA18" s="303"/>
      <c r="FB18" s="303"/>
      <c r="FC18" s="303"/>
      <c r="FD18" s="303"/>
      <c r="FE18" s="303"/>
      <c r="FF18" s="303"/>
      <c r="FG18" s="303"/>
      <c r="FH18" s="303"/>
      <c r="FI18" s="303"/>
      <c r="FJ18" s="303"/>
      <c r="FK18" s="303"/>
      <c r="FL18" s="303"/>
    </row>
    <row r="19" spans="1:168" s="302" customFormat="1" ht="18.75" customHeight="1">
      <c r="A19" s="332" t="s">
        <v>406</v>
      </c>
      <c r="B19" s="300">
        <v>1391583</v>
      </c>
      <c r="C19" s="301">
        <v>6.2974758719233803E-2</v>
      </c>
      <c r="E19" s="287"/>
      <c r="F19" s="287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03"/>
      <c r="AE19" s="303"/>
      <c r="AF19" s="303"/>
      <c r="AG19" s="303"/>
      <c r="AH19" s="303"/>
      <c r="AI19" s="303"/>
      <c r="AJ19" s="303"/>
      <c r="AK19" s="303"/>
      <c r="AL19" s="303"/>
      <c r="AM19" s="303"/>
      <c r="AN19" s="303"/>
      <c r="AO19" s="303"/>
      <c r="AP19" s="303"/>
      <c r="AQ19" s="303"/>
      <c r="AR19" s="303"/>
      <c r="AS19" s="303"/>
      <c r="AT19" s="303"/>
      <c r="AU19" s="303"/>
      <c r="AV19" s="303"/>
      <c r="AW19" s="303"/>
      <c r="AX19" s="303"/>
      <c r="AY19" s="303"/>
      <c r="AZ19" s="303"/>
      <c r="BA19" s="303"/>
      <c r="BB19" s="303"/>
      <c r="BC19" s="303"/>
      <c r="BD19" s="303"/>
      <c r="BE19" s="303"/>
      <c r="BF19" s="303"/>
      <c r="BG19" s="303"/>
      <c r="BH19" s="303"/>
      <c r="BI19" s="303"/>
      <c r="BJ19" s="303"/>
      <c r="BK19" s="303"/>
      <c r="BL19" s="303"/>
      <c r="BM19" s="303"/>
      <c r="BN19" s="303"/>
      <c r="BO19" s="303"/>
      <c r="BP19" s="303"/>
      <c r="BQ19" s="303"/>
      <c r="BR19" s="303"/>
      <c r="BS19" s="303"/>
      <c r="BT19" s="303"/>
      <c r="BU19" s="303"/>
      <c r="BV19" s="303"/>
      <c r="BW19" s="303"/>
      <c r="BX19" s="303"/>
      <c r="BY19" s="303"/>
      <c r="BZ19" s="303"/>
      <c r="CA19" s="303"/>
      <c r="CB19" s="303"/>
      <c r="CC19" s="303"/>
      <c r="CD19" s="303"/>
      <c r="CE19" s="303"/>
      <c r="CF19" s="303"/>
      <c r="CG19" s="303"/>
      <c r="CH19" s="303"/>
      <c r="CI19" s="303"/>
      <c r="CJ19" s="303"/>
      <c r="CK19" s="303"/>
      <c r="CL19" s="303"/>
      <c r="CM19" s="303"/>
      <c r="CN19" s="303"/>
      <c r="CO19" s="303"/>
      <c r="CP19" s="303"/>
      <c r="CQ19" s="303"/>
      <c r="CR19" s="303"/>
      <c r="CS19" s="303"/>
      <c r="CT19" s="303"/>
      <c r="CU19" s="303"/>
      <c r="CV19" s="303"/>
      <c r="CW19" s="303"/>
      <c r="CX19" s="303"/>
      <c r="CY19" s="303"/>
      <c r="CZ19" s="303"/>
      <c r="DA19" s="303"/>
      <c r="DB19" s="303"/>
      <c r="DC19" s="303"/>
      <c r="DD19" s="303"/>
      <c r="DE19" s="303"/>
      <c r="DF19" s="303"/>
      <c r="DG19" s="303"/>
      <c r="DH19" s="303"/>
      <c r="DI19" s="303"/>
      <c r="DJ19" s="303"/>
      <c r="DK19" s="303"/>
      <c r="DL19" s="303"/>
      <c r="DM19" s="303"/>
      <c r="DN19" s="303"/>
      <c r="DO19" s="303"/>
      <c r="DP19" s="303"/>
      <c r="DQ19" s="303"/>
      <c r="DR19" s="303"/>
      <c r="DS19" s="303"/>
      <c r="DT19" s="303"/>
      <c r="DU19" s="303"/>
      <c r="DV19" s="303"/>
      <c r="DW19" s="303"/>
      <c r="DX19" s="303"/>
      <c r="DY19" s="303"/>
      <c r="DZ19" s="303"/>
      <c r="EA19" s="303"/>
      <c r="EB19" s="303"/>
      <c r="EC19" s="303"/>
      <c r="ED19" s="303"/>
      <c r="EE19" s="303"/>
      <c r="EF19" s="303"/>
      <c r="EG19" s="303"/>
      <c r="EH19" s="303"/>
      <c r="EI19" s="303"/>
      <c r="EJ19" s="303"/>
      <c r="EK19" s="303"/>
      <c r="EL19" s="303"/>
      <c r="EM19" s="303"/>
      <c r="EN19" s="303"/>
      <c r="EO19" s="303"/>
      <c r="EP19" s="303"/>
      <c r="EQ19" s="303"/>
      <c r="ER19" s="303"/>
      <c r="ES19" s="303"/>
      <c r="ET19" s="303"/>
      <c r="EU19" s="303"/>
      <c r="EV19" s="303"/>
      <c r="EW19" s="303"/>
      <c r="EX19" s="303"/>
      <c r="EY19" s="303"/>
      <c r="EZ19" s="303"/>
      <c r="FA19" s="303"/>
      <c r="FB19" s="303"/>
      <c r="FC19" s="303"/>
      <c r="FD19" s="303"/>
      <c r="FE19" s="303"/>
      <c r="FF19" s="303"/>
      <c r="FG19" s="303"/>
      <c r="FH19" s="303"/>
      <c r="FI19" s="303"/>
      <c r="FJ19" s="303"/>
      <c r="FK19" s="303"/>
      <c r="FL19" s="303"/>
    </row>
    <row r="20" spans="1:168" s="302" customFormat="1" ht="18.75" customHeight="1">
      <c r="A20" s="332" t="s">
        <v>407</v>
      </c>
      <c r="B20" s="300">
        <v>5517522.3300000001</v>
      </c>
      <c r="C20" s="301">
        <v>0.24969019990883384</v>
      </c>
      <c r="E20" s="287"/>
      <c r="F20" s="287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303"/>
      <c r="BV20" s="303"/>
      <c r="BW20" s="303"/>
      <c r="BX20" s="303"/>
      <c r="BY20" s="303"/>
      <c r="BZ20" s="303"/>
      <c r="CA20" s="303"/>
      <c r="CB20" s="303"/>
      <c r="CC20" s="303"/>
      <c r="CD20" s="303"/>
      <c r="CE20" s="303"/>
      <c r="CF20" s="303"/>
      <c r="CG20" s="303"/>
      <c r="CH20" s="303"/>
      <c r="CI20" s="303"/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303"/>
      <c r="CU20" s="303"/>
      <c r="CV20" s="303"/>
      <c r="CW20" s="303"/>
      <c r="CX20" s="303"/>
      <c r="CY20" s="303"/>
      <c r="CZ20" s="303"/>
      <c r="DA20" s="303"/>
      <c r="DB20" s="303"/>
      <c r="DC20" s="303"/>
      <c r="DD20" s="303"/>
      <c r="DE20" s="303"/>
      <c r="DF20" s="303"/>
      <c r="DG20" s="303"/>
      <c r="DH20" s="303"/>
      <c r="DI20" s="303"/>
      <c r="DJ20" s="303"/>
      <c r="DK20" s="303"/>
      <c r="DL20" s="303"/>
      <c r="DM20" s="303"/>
      <c r="DN20" s="303"/>
      <c r="DO20" s="303"/>
      <c r="DP20" s="303"/>
      <c r="DQ20" s="303"/>
      <c r="DR20" s="303"/>
      <c r="DS20" s="303"/>
      <c r="DT20" s="303"/>
      <c r="DU20" s="303"/>
      <c r="DV20" s="303"/>
      <c r="DW20" s="303"/>
      <c r="DX20" s="303"/>
      <c r="DY20" s="303"/>
      <c r="DZ20" s="303"/>
      <c r="EA20" s="303"/>
      <c r="EB20" s="303"/>
      <c r="EC20" s="303"/>
      <c r="ED20" s="303"/>
      <c r="EE20" s="303"/>
      <c r="EF20" s="303"/>
      <c r="EG20" s="303"/>
      <c r="EH20" s="303"/>
      <c r="EI20" s="303"/>
      <c r="EJ20" s="303"/>
      <c r="EK20" s="303"/>
      <c r="EL20" s="303"/>
      <c r="EM20" s="303"/>
      <c r="EN20" s="303"/>
      <c r="EO20" s="303"/>
      <c r="EP20" s="303"/>
      <c r="EQ20" s="303"/>
      <c r="ER20" s="303"/>
      <c r="ES20" s="303"/>
      <c r="ET20" s="303"/>
      <c r="EU20" s="303"/>
      <c r="EV20" s="303"/>
      <c r="EW20" s="303"/>
      <c r="EX20" s="303"/>
      <c r="EY20" s="303"/>
      <c r="EZ20" s="303"/>
      <c r="FA20" s="303"/>
      <c r="FB20" s="303"/>
      <c r="FC20" s="303"/>
      <c r="FD20" s="303"/>
      <c r="FE20" s="303"/>
      <c r="FF20" s="303"/>
      <c r="FG20" s="303"/>
      <c r="FH20" s="303"/>
      <c r="FI20" s="303"/>
      <c r="FJ20" s="303"/>
      <c r="FK20" s="303"/>
      <c r="FL20" s="303"/>
    </row>
    <row r="21" spans="1:168" s="302" customFormat="1" ht="18.75" customHeight="1">
      <c r="A21" s="332" t="s">
        <v>408</v>
      </c>
      <c r="B21" s="300">
        <v>73773758</v>
      </c>
      <c r="C21" s="301">
        <v>3.3385609121850042</v>
      </c>
      <c r="E21" s="287"/>
      <c r="F21" s="287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303"/>
      <c r="AG21" s="303"/>
      <c r="AH21" s="303"/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  <c r="CW21" s="303"/>
      <c r="CX21" s="303"/>
      <c r="CY21" s="303"/>
      <c r="CZ21" s="303"/>
      <c r="DA21" s="303"/>
      <c r="DB21" s="303"/>
      <c r="DC21" s="303"/>
      <c r="DD21" s="303"/>
      <c r="DE21" s="303"/>
      <c r="DF21" s="303"/>
      <c r="DG21" s="303"/>
      <c r="DH21" s="303"/>
      <c r="DI21" s="303"/>
      <c r="DJ21" s="303"/>
      <c r="DK21" s="303"/>
      <c r="DL21" s="303"/>
      <c r="DM21" s="303"/>
      <c r="DN21" s="303"/>
      <c r="DO21" s="303"/>
      <c r="DP21" s="303"/>
      <c r="DQ21" s="303"/>
      <c r="DR21" s="303"/>
      <c r="DS21" s="303"/>
      <c r="DT21" s="303"/>
      <c r="DU21" s="303"/>
      <c r="DV21" s="303"/>
      <c r="DW21" s="303"/>
      <c r="DX21" s="303"/>
      <c r="DY21" s="303"/>
      <c r="DZ21" s="303"/>
      <c r="EA21" s="303"/>
      <c r="EB21" s="303"/>
      <c r="EC21" s="303"/>
      <c r="ED21" s="303"/>
      <c r="EE21" s="303"/>
      <c r="EF21" s="303"/>
      <c r="EG21" s="303"/>
      <c r="EH21" s="303"/>
      <c r="EI21" s="303"/>
      <c r="EJ21" s="303"/>
      <c r="EK21" s="303"/>
      <c r="EL21" s="303"/>
      <c r="EM21" s="303"/>
      <c r="EN21" s="303"/>
      <c r="EO21" s="303"/>
      <c r="EP21" s="303"/>
      <c r="EQ21" s="303"/>
      <c r="ER21" s="303"/>
      <c r="ES21" s="303"/>
      <c r="ET21" s="303"/>
      <c r="EU21" s="303"/>
      <c r="EV21" s="303"/>
      <c r="EW21" s="303"/>
      <c r="EX21" s="303"/>
      <c r="EY21" s="303"/>
      <c r="EZ21" s="303"/>
      <c r="FA21" s="303"/>
      <c r="FB21" s="303"/>
      <c r="FC21" s="303"/>
      <c r="FD21" s="303"/>
      <c r="FE21" s="303"/>
      <c r="FF21" s="303"/>
      <c r="FG21" s="303"/>
      <c r="FH21" s="303"/>
      <c r="FI21" s="303"/>
      <c r="FJ21" s="303"/>
      <c r="FK21" s="303"/>
      <c r="FL21" s="303"/>
    </row>
    <row r="22" spans="1:168" s="302" customFormat="1" ht="18.75" customHeight="1">
      <c r="A22" s="332" t="s">
        <v>409</v>
      </c>
      <c r="B22" s="300">
        <v>140869561.97999999</v>
      </c>
      <c r="C22" s="301">
        <v>6.3749173973630393</v>
      </c>
      <c r="E22" s="287"/>
      <c r="F22" s="287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03"/>
      <c r="AE22" s="303"/>
      <c r="AF22" s="303"/>
      <c r="AG22" s="303"/>
      <c r="AH22" s="303"/>
      <c r="AI22" s="303"/>
      <c r="AJ22" s="303"/>
      <c r="AK22" s="303"/>
      <c r="AL22" s="303"/>
      <c r="AM22" s="303"/>
      <c r="AN22" s="303"/>
      <c r="AO22" s="303"/>
      <c r="AP22" s="303"/>
      <c r="AQ22" s="303"/>
      <c r="AR22" s="303"/>
      <c r="AS22" s="303"/>
      <c r="AT22" s="303"/>
      <c r="AU22" s="303"/>
      <c r="AV22" s="303"/>
      <c r="AW22" s="303"/>
      <c r="AX22" s="303"/>
      <c r="AY22" s="303"/>
      <c r="AZ22" s="303"/>
      <c r="BA22" s="303"/>
      <c r="BB22" s="303"/>
      <c r="BC22" s="303"/>
      <c r="BD22" s="303"/>
      <c r="BE22" s="303"/>
      <c r="BF22" s="303"/>
      <c r="BG22" s="303"/>
      <c r="BH22" s="303"/>
      <c r="BI22" s="303"/>
      <c r="BJ22" s="303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303"/>
      <c r="BW22" s="303"/>
      <c r="BX22" s="303"/>
      <c r="BY22" s="303"/>
      <c r="BZ22" s="303"/>
      <c r="CA22" s="303"/>
      <c r="CB22" s="303"/>
      <c r="CC22" s="303"/>
      <c r="CD22" s="303"/>
      <c r="CE22" s="303"/>
      <c r="CF22" s="303"/>
      <c r="CG22" s="303"/>
      <c r="CH22" s="303"/>
      <c r="CI22" s="303"/>
      <c r="CJ22" s="303"/>
      <c r="CK22" s="303"/>
      <c r="CL22" s="303"/>
      <c r="CM22" s="303"/>
      <c r="CN22" s="303"/>
      <c r="CO22" s="303"/>
      <c r="CP22" s="303"/>
      <c r="CQ22" s="303"/>
      <c r="CR22" s="303"/>
      <c r="CS22" s="303"/>
      <c r="CT22" s="303"/>
      <c r="CU22" s="303"/>
      <c r="CV22" s="303"/>
      <c r="CW22" s="303"/>
      <c r="CX22" s="303"/>
      <c r="CY22" s="303"/>
      <c r="CZ22" s="303"/>
      <c r="DA22" s="303"/>
      <c r="DB22" s="303"/>
      <c r="DC22" s="303"/>
      <c r="DD22" s="303"/>
      <c r="DE22" s="303"/>
      <c r="DF22" s="303"/>
      <c r="DG22" s="303"/>
      <c r="DH22" s="303"/>
      <c r="DI22" s="303"/>
      <c r="DJ22" s="303"/>
      <c r="DK22" s="303"/>
      <c r="DL22" s="303"/>
      <c r="DM22" s="303"/>
      <c r="DN22" s="303"/>
      <c r="DO22" s="303"/>
      <c r="DP22" s="303"/>
      <c r="DQ22" s="303"/>
      <c r="DR22" s="303"/>
      <c r="DS22" s="303"/>
      <c r="DT22" s="303"/>
      <c r="DU22" s="303"/>
      <c r="DV22" s="303"/>
      <c r="DW22" s="303"/>
      <c r="DX22" s="303"/>
      <c r="DY22" s="303"/>
      <c r="DZ22" s="303"/>
      <c r="EA22" s="303"/>
      <c r="EB22" s="303"/>
      <c r="EC22" s="303"/>
      <c r="ED22" s="303"/>
      <c r="EE22" s="303"/>
      <c r="EF22" s="303"/>
      <c r="EG22" s="303"/>
      <c r="EH22" s="303"/>
      <c r="EI22" s="303"/>
      <c r="EJ22" s="303"/>
      <c r="EK22" s="303"/>
      <c r="EL22" s="303"/>
      <c r="EM22" s="303"/>
      <c r="EN22" s="303"/>
      <c r="EO22" s="303"/>
      <c r="EP22" s="303"/>
      <c r="EQ22" s="303"/>
      <c r="ER22" s="303"/>
      <c r="ES22" s="303"/>
      <c r="ET22" s="303"/>
      <c r="EU22" s="303"/>
      <c r="EV22" s="303"/>
      <c r="EW22" s="303"/>
      <c r="EX22" s="303"/>
      <c r="EY22" s="303"/>
      <c r="EZ22" s="303"/>
      <c r="FA22" s="303"/>
      <c r="FB22" s="303"/>
      <c r="FC22" s="303"/>
      <c r="FD22" s="303"/>
      <c r="FE22" s="303"/>
      <c r="FF22" s="303"/>
      <c r="FG22" s="303"/>
      <c r="FH22" s="303"/>
      <c r="FI22" s="303"/>
      <c r="FJ22" s="303"/>
      <c r="FK22" s="303"/>
      <c r="FL22" s="303"/>
    </row>
    <row r="23" spans="1:168" s="302" customFormat="1" ht="18.75" customHeight="1">
      <c r="A23" s="332" t="s">
        <v>410</v>
      </c>
      <c r="B23" s="300">
        <v>2002601.15</v>
      </c>
      <c r="C23" s="301">
        <v>9.0625801143093973E-2</v>
      </c>
      <c r="E23" s="287"/>
      <c r="F23" s="287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03"/>
      <c r="AE23" s="303"/>
      <c r="AF23" s="303"/>
      <c r="AG23" s="303"/>
      <c r="AH23" s="303"/>
      <c r="AI23" s="303"/>
      <c r="AJ23" s="303"/>
      <c r="AK23" s="303"/>
      <c r="AL23" s="303"/>
      <c r="AM23" s="303"/>
      <c r="AN23" s="303"/>
      <c r="AO23" s="303"/>
      <c r="AP23" s="303"/>
      <c r="AQ23" s="303"/>
      <c r="AR23" s="303"/>
      <c r="AS23" s="303"/>
      <c r="AT23" s="303"/>
      <c r="AU23" s="303"/>
      <c r="AV23" s="303"/>
      <c r="AW23" s="303"/>
      <c r="AX23" s="303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  <c r="BW23" s="303"/>
      <c r="BX23" s="303"/>
      <c r="BY23" s="303"/>
      <c r="BZ23" s="303"/>
      <c r="CA23" s="303"/>
      <c r="CB23" s="303"/>
      <c r="CC23" s="303"/>
      <c r="CD23" s="303"/>
      <c r="CE23" s="303"/>
      <c r="CF23" s="303"/>
      <c r="CG23" s="303"/>
      <c r="CH23" s="303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303"/>
      <c r="CU23" s="303"/>
      <c r="CV23" s="303"/>
      <c r="CW23" s="303"/>
      <c r="CX23" s="303"/>
      <c r="CY23" s="303"/>
      <c r="CZ23" s="303"/>
      <c r="DA23" s="303"/>
      <c r="DB23" s="303"/>
      <c r="DC23" s="303"/>
      <c r="DD23" s="303"/>
      <c r="DE23" s="303"/>
      <c r="DF23" s="303"/>
      <c r="DG23" s="303"/>
      <c r="DH23" s="303"/>
      <c r="DI23" s="303"/>
      <c r="DJ23" s="303"/>
      <c r="DK23" s="303"/>
      <c r="DL23" s="303"/>
      <c r="DM23" s="303"/>
      <c r="DN23" s="303"/>
      <c r="DO23" s="303"/>
      <c r="DP23" s="303"/>
      <c r="DQ23" s="303"/>
      <c r="DR23" s="303"/>
      <c r="DS23" s="303"/>
      <c r="DT23" s="303"/>
      <c r="DU23" s="303"/>
      <c r="DV23" s="303"/>
      <c r="DW23" s="303"/>
      <c r="DX23" s="303"/>
      <c r="DY23" s="303"/>
      <c r="DZ23" s="303"/>
      <c r="EA23" s="303"/>
      <c r="EB23" s="303"/>
      <c r="EC23" s="303"/>
      <c r="ED23" s="303"/>
      <c r="EE23" s="303"/>
      <c r="EF23" s="303"/>
      <c r="EG23" s="303"/>
      <c r="EH23" s="303"/>
      <c r="EI23" s="303"/>
      <c r="EJ23" s="303"/>
      <c r="EK23" s="303"/>
      <c r="EL23" s="303"/>
      <c r="EM23" s="303"/>
      <c r="EN23" s="303"/>
      <c r="EO23" s="303"/>
      <c r="EP23" s="303"/>
      <c r="EQ23" s="303"/>
      <c r="ER23" s="303"/>
      <c r="ES23" s="303"/>
      <c r="ET23" s="303"/>
      <c r="EU23" s="303"/>
      <c r="EV23" s="303"/>
      <c r="EW23" s="303"/>
      <c r="EX23" s="303"/>
      <c r="EY23" s="303"/>
      <c r="EZ23" s="303"/>
      <c r="FA23" s="303"/>
      <c r="FB23" s="303"/>
      <c r="FC23" s="303"/>
      <c r="FD23" s="303"/>
      <c r="FE23" s="303"/>
      <c r="FF23" s="303"/>
      <c r="FG23" s="303"/>
      <c r="FH23" s="303"/>
      <c r="FI23" s="303"/>
      <c r="FJ23" s="303"/>
      <c r="FK23" s="303"/>
      <c r="FL23" s="303"/>
    </row>
    <row r="24" spans="1:168" s="302" customFormat="1" ht="18.75" customHeight="1">
      <c r="A24" s="332" t="s">
        <v>411</v>
      </c>
      <c r="B24" s="300">
        <v>6266310</v>
      </c>
      <c r="C24" s="301">
        <v>0.28357587029298431</v>
      </c>
      <c r="E24" s="287"/>
      <c r="F24" s="287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03"/>
      <c r="AE24" s="303"/>
      <c r="AF24" s="303"/>
      <c r="AG24" s="303"/>
      <c r="AH24" s="303"/>
      <c r="AI24" s="303"/>
      <c r="AJ24" s="303"/>
      <c r="AK24" s="303"/>
      <c r="AL24" s="303"/>
      <c r="AM24" s="303"/>
      <c r="AN24" s="303"/>
      <c r="AO24" s="303"/>
      <c r="AP24" s="303"/>
      <c r="AQ24" s="303"/>
      <c r="AR24" s="303"/>
      <c r="AS24" s="303"/>
      <c r="AT24" s="303"/>
      <c r="AU24" s="303"/>
      <c r="AV24" s="303"/>
      <c r="AW24" s="303"/>
      <c r="AX24" s="303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  <c r="BW24" s="303"/>
      <c r="BX24" s="303"/>
      <c r="BY24" s="303"/>
      <c r="BZ24" s="303"/>
      <c r="CA24" s="303"/>
      <c r="CB24" s="303"/>
      <c r="CC24" s="303"/>
      <c r="CD24" s="303"/>
      <c r="CE24" s="303"/>
      <c r="CF24" s="303"/>
      <c r="CG24" s="303"/>
      <c r="CH24" s="303"/>
      <c r="CI24" s="303"/>
      <c r="CJ24" s="303"/>
      <c r="CK24" s="303"/>
      <c r="CL24" s="303"/>
      <c r="CM24" s="303"/>
      <c r="CN24" s="303"/>
      <c r="CO24" s="303"/>
      <c r="CP24" s="303"/>
      <c r="CQ24" s="303"/>
      <c r="CR24" s="303"/>
      <c r="CS24" s="303"/>
      <c r="CT24" s="303"/>
      <c r="CU24" s="303"/>
      <c r="CV24" s="303"/>
      <c r="CW24" s="303"/>
      <c r="CX24" s="303"/>
      <c r="CY24" s="303"/>
      <c r="CZ24" s="303"/>
      <c r="DA24" s="303"/>
      <c r="DB24" s="303"/>
      <c r="DC24" s="303"/>
      <c r="DD24" s="303"/>
      <c r="DE24" s="303"/>
      <c r="DF24" s="303"/>
      <c r="DG24" s="303"/>
      <c r="DH24" s="303"/>
      <c r="DI24" s="303"/>
      <c r="DJ24" s="303"/>
      <c r="DK24" s="303"/>
      <c r="DL24" s="303"/>
      <c r="DM24" s="303"/>
      <c r="DN24" s="303"/>
      <c r="DO24" s="303"/>
      <c r="DP24" s="303"/>
      <c r="DQ24" s="303"/>
      <c r="DR24" s="303"/>
      <c r="DS24" s="303"/>
      <c r="DT24" s="303"/>
      <c r="DU24" s="303"/>
      <c r="DV24" s="303"/>
      <c r="DW24" s="303"/>
      <c r="DX24" s="303"/>
      <c r="DY24" s="303"/>
      <c r="DZ24" s="303"/>
      <c r="EA24" s="303"/>
      <c r="EB24" s="303"/>
      <c r="EC24" s="303"/>
      <c r="ED24" s="303"/>
      <c r="EE24" s="303"/>
      <c r="EF24" s="303"/>
      <c r="EG24" s="303"/>
      <c r="EH24" s="303"/>
      <c r="EI24" s="303"/>
      <c r="EJ24" s="303"/>
      <c r="EK24" s="303"/>
      <c r="EL24" s="303"/>
      <c r="EM24" s="303"/>
      <c r="EN24" s="303"/>
      <c r="EO24" s="303"/>
      <c r="EP24" s="303"/>
      <c r="EQ24" s="303"/>
      <c r="ER24" s="303"/>
      <c r="ES24" s="303"/>
      <c r="ET24" s="303"/>
      <c r="EU24" s="303"/>
      <c r="EV24" s="303"/>
      <c r="EW24" s="303"/>
      <c r="EX24" s="303"/>
      <c r="EY24" s="303"/>
      <c r="EZ24" s="303"/>
      <c r="FA24" s="303"/>
      <c r="FB24" s="303"/>
      <c r="FC24" s="303"/>
      <c r="FD24" s="303"/>
      <c r="FE24" s="303"/>
      <c r="FF24" s="303"/>
      <c r="FG24" s="303"/>
      <c r="FH24" s="303"/>
      <c r="FI24" s="303"/>
      <c r="FJ24" s="303"/>
      <c r="FK24" s="303"/>
      <c r="FL24" s="303"/>
    </row>
    <row r="25" spans="1:168" s="302" customFormat="1" ht="18.75" customHeight="1">
      <c r="A25" s="333" t="s">
        <v>412</v>
      </c>
      <c r="B25" s="334">
        <v>9478176.6799999997</v>
      </c>
      <c r="C25" s="318">
        <v>0.42892582729256429</v>
      </c>
      <c r="E25" s="287"/>
      <c r="F25" s="287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03"/>
      <c r="AE25" s="303"/>
      <c r="AF25" s="303"/>
      <c r="AG25" s="303"/>
      <c r="AH25" s="303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AY25" s="303"/>
      <c r="AZ25" s="303"/>
      <c r="BA25" s="303"/>
      <c r="BB25" s="303"/>
      <c r="BC25" s="303"/>
      <c r="BD25" s="303"/>
      <c r="BE25" s="303"/>
      <c r="BF25" s="303"/>
      <c r="BG25" s="303"/>
      <c r="BH25" s="303"/>
      <c r="BI25" s="303"/>
      <c r="BJ25" s="303"/>
      <c r="BK25" s="303"/>
      <c r="BL25" s="303"/>
      <c r="BM25" s="303"/>
      <c r="BN25" s="303"/>
      <c r="BO25" s="303"/>
      <c r="BP25" s="303"/>
      <c r="BQ25" s="303"/>
      <c r="BR25" s="303"/>
      <c r="BS25" s="303"/>
      <c r="BT25" s="303"/>
      <c r="BU25" s="303"/>
      <c r="BV25" s="303"/>
      <c r="BW25" s="303"/>
      <c r="BX25" s="303"/>
      <c r="BY25" s="303"/>
      <c r="BZ25" s="303"/>
      <c r="CA25" s="303"/>
      <c r="CB25" s="303"/>
      <c r="CC25" s="303"/>
      <c r="CD25" s="303"/>
      <c r="CE25" s="303"/>
      <c r="CF25" s="303"/>
      <c r="CG25" s="303"/>
      <c r="CH25" s="303"/>
      <c r="CI25" s="303"/>
      <c r="CJ25" s="303"/>
      <c r="CK25" s="303"/>
      <c r="CL25" s="303"/>
      <c r="CM25" s="303"/>
      <c r="CN25" s="303"/>
      <c r="CO25" s="303"/>
      <c r="CP25" s="303"/>
      <c r="CQ25" s="303"/>
      <c r="CR25" s="303"/>
      <c r="CS25" s="303"/>
      <c r="CT25" s="303"/>
      <c r="CU25" s="303"/>
      <c r="CV25" s="303"/>
      <c r="CW25" s="303"/>
      <c r="CX25" s="303"/>
      <c r="CY25" s="303"/>
      <c r="CZ25" s="303"/>
      <c r="DA25" s="303"/>
      <c r="DB25" s="303"/>
      <c r="DC25" s="303"/>
      <c r="DD25" s="303"/>
      <c r="DE25" s="303"/>
      <c r="DF25" s="303"/>
      <c r="DG25" s="303"/>
      <c r="DH25" s="303"/>
      <c r="DI25" s="303"/>
      <c r="DJ25" s="303"/>
      <c r="DK25" s="303"/>
      <c r="DL25" s="303"/>
      <c r="DM25" s="303"/>
      <c r="DN25" s="303"/>
      <c r="DO25" s="303"/>
      <c r="DP25" s="303"/>
      <c r="DQ25" s="303"/>
      <c r="DR25" s="303"/>
      <c r="DS25" s="303"/>
      <c r="DT25" s="303"/>
      <c r="DU25" s="303"/>
      <c r="DV25" s="303"/>
      <c r="DW25" s="303"/>
      <c r="DX25" s="303"/>
      <c r="DY25" s="303"/>
      <c r="DZ25" s="303"/>
      <c r="EA25" s="303"/>
      <c r="EB25" s="303"/>
      <c r="EC25" s="303"/>
      <c r="ED25" s="303"/>
      <c r="EE25" s="303"/>
      <c r="EF25" s="303"/>
      <c r="EG25" s="303"/>
      <c r="EH25" s="303"/>
      <c r="EI25" s="303"/>
      <c r="EJ25" s="303"/>
      <c r="EK25" s="303"/>
      <c r="EL25" s="303"/>
      <c r="EM25" s="303"/>
      <c r="EN25" s="303"/>
      <c r="EO25" s="303"/>
      <c r="EP25" s="303"/>
      <c r="EQ25" s="303"/>
      <c r="ER25" s="303"/>
      <c r="ES25" s="303"/>
      <c r="ET25" s="303"/>
      <c r="EU25" s="303"/>
      <c r="EV25" s="303"/>
      <c r="EW25" s="303"/>
      <c r="EX25" s="303"/>
      <c r="EY25" s="303"/>
      <c r="EZ25" s="303"/>
      <c r="FA25" s="303"/>
      <c r="FB25" s="303"/>
      <c r="FC25" s="303"/>
      <c r="FD25" s="303"/>
      <c r="FE25" s="303"/>
      <c r="FF25" s="303"/>
      <c r="FG25" s="303"/>
      <c r="FH25" s="303"/>
      <c r="FI25" s="303"/>
      <c r="FJ25" s="303"/>
      <c r="FK25" s="303"/>
      <c r="FL25" s="303"/>
    </row>
    <row r="26" spans="1:168">
      <c r="A26" s="335"/>
      <c r="B26" s="336"/>
      <c r="C26" s="337"/>
    </row>
    <row r="27" spans="1:168">
      <c r="A27" s="335"/>
      <c r="B27" s="336"/>
      <c r="C27" s="337"/>
    </row>
    <row r="28" spans="1:168">
      <c r="A28" s="335"/>
      <c r="B28" s="336"/>
      <c r="C28" s="337"/>
    </row>
    <row r="29" spans="1:168">
      <c r="A29" s="335"/>
      <c r="B29" s="336"/>
      <c r="C29" s="337"/>
    </row>
    <row r="30" spans="1:168">
      <c r="A30" s="335"/>
      <c r="B30" s="336"/>
      <c r="C30" s="337"/>
    </row>
    <row r="31" spans="1:168">
      <c r="A31" s="335"/>
      <c r="B31" s="336"/>
      <c r="C31" s="337"/>
    </row>
    <row r="32" spans="1:168">
      <c r="A32" s="335"/>
      <c r="B32" s="336"/>
      <c r="C32" s="337"/>
    </row>
    <row r="33" spans="1:3">
      <c r="A33" s="335"/>
      <c r="B33" s="336"/>
      <c r="C33" s="337"/>
    </row>
    <row r="34" spans="1:3">
      <c r="A34" s="335"/>
      <c r="B34" s="336"/>
      <c r="C34" s="337"/>
    </row>
    <row r="35" spans="1:3">
      <c r="A35" s="335"/>
      <c r="B35" s="336"/>
      <c r="C35" s="337"/>
    </row>
    <row r="36" spans="1:3">
      <c r="A36" s="335"/>
      <c r="B36" s="336"/>
      <c r="C36" s="337"/>
    </row>
    <row r="37" spans="1:3">
      <c r="A37" s="335"/>
      <c r="B37" s="336"/>
      <c r="C37" s="337"/>
    </row>
    <row r="38" spans="1:3">
      <c r="A38" s="335"/>
      <c r="B38" s="336"/>
      <c r="C38" s="337"/>
    </row>
    <row r="39" spans="1:3">
      <c r="A39" s="335"/>
      <c r="B39" s="336"/>
      <c r="C39" s="337"/>
    </row>
    <row r="40" spans="1:3">
      <c r="A40" s="335"/>
      <c r="B40" s="336"/>
      <c r="C40" s="337"/>
    </row>
    <row r="41" spans="1:3">
      <c r="A41" s="335"/>
      <c r="B41" s="336"/>
      <c r="C41" s="337"/>
    </row>
    <row r="42" spans="1:3">
      <c r="A42" s="335"/>
      <c r="B42" s="336"/>
      <c r="C42" s="337"/>
    </row>
    <row r="43" spans="1:3">
      <c r="A43" s="335"/>
      <c r="B43" s="336"/>
      <c r="C43" s="337"/>
    </row>
    <row r="44" spans="1:3">
      <c r="A44" s="335"/>
      <c r="B44" s="336"/>
      <c r="C44" s="337"/>
    </row>
    <row r="45" spans="1:3">
      <c r="A45" s="335"/>
      <c r="B45" s="336"/>
      <c r="C45" s="337"/>
    </row>
    <row r="46" spans="1:3">
      <c r="A46" s="335"/>
      <c r="B46" s="336"/>
      <c r="C46" s="337"/>
    </row>
    <row r="47" spans="1:3">
      <c r="A47" s="335"/>
      <c r="B47" s="337"/>
      <c r="C47" s="337"/>
    </row>
    <row r="48" spans="1:3">
      <c r="A48" s="335"/>
      <c r="B48" s="337"/>
      <c r="C48" s="337"/>
    </row>
    <row r="49" spans="1:3">
      <c r="A49" s="335"/>
      <c r="B49" s="337"/>
      <c r="C49" s="337"/>
    </row>
    <row r="50" spans="1:3">
      <c r="A50" s="335"/>
      <c r="B50" s="337"/>
      <c r="C50" s="337"/>
    </row>
    <row r="51" spans="1:3">
      <c r="A51" s="335"/>
      <c r="B51" s="337"/>
      <c r="C51" s="337"/>
    </row>
    <row r="52" spans="1:3">
      <c r="A52" s="335"/>
      <c r="B52" s="337"/>
      <c r="C52" s="337"/>
    </row>
    <row r="53" spans="1:3">
      <c r="A53" s="335"/>
      <c r="B53" s="337"/>
      <c r="C53" s="337"/>
    </row>
    <row r="54" spans="1:3">
      <c r="A54" s="335"/>
      <c r="B54" s="337"/>
      <c r="C54" s="337"/>
    </row>
    <row r="55" spans="1:3">
      <c r="A55" s="335"/>
      <c r="B55" s="337"/>
      <c r="C55" s="337"/>
    </row>
    <row r="56" spans="1:3">
      <c r="A56" s="335"/>
      <c r="B56" s="337"/>
      <c r="C56" s="337"/>
    </row>
    <row r="57" spans="1:3">
      <c r="A57" s="335"/>
      <c r="B57" s="337"/>
      <c r="C57" s="337"/>
    </row>
    <row r="58" spans="1:3">
      <c r="A58" s="335"/>
      <c r="B58" s="337"/>
      <c r="C58" s="337"/>
    </row>
    <row r="59" spans="1:3">
      <c r="A59" s="335"/>
      <c r="B59" s="337"/>
      <c r="C59" s="337"/>
    </row>
    <row r="60" spans="1:3">
      <c r="A60" s="335"/>
      <c r="B60" s="337"/>
      <c r="C60" s="337"/>
    </row>
    <row r="61" spans="1:3">
      <c r="A61" s="335"/>
      <c r="B61" s="337"/>
      <c r="C61" s="337"/>
    </row>
    <row r="62" spans="1:3">
      <c r="A62" s="335"/>
      <c r="B62" s="337"/>
      <c r="C62" s="337"/>
    </row>
    <row r="63" spans="1:3">
      <c r="A63" s="335"/>
      <c r="B63" s="337"/>
      <c r="C63" s="337"/>
    </row>
    <row r="64" spans="1:3">
      <c r="A64" s="335"/>
      <c r="B64" s="337"/>
      <c r="C64" s="337"/>
    </row>
    <row r="65" spans="1:3">
      <c r="A65" s="335"/>
      <c r="B65" s="337"/>
      <c r="C65" s="337"/>
    </row>
    <row r="66" spans="1:3">
      <c r="A66" s="335"/>
      <c r="B66" s="337"/>
      <c r="C66" s="337"/>
    </row>
    <row r="67" spans="1:3">
      <c r="A67" s="335"/>
      <c r="B67" s="337"/>
      <c r="C67" s="337"/>
    </row>
    <row r="68" spans="1:3">
      <c r="A68" s="335"/>
      <c r="B68" s="337"/>
      <c r="C68" s="337"/>
    </row>
    <row r="69" spans="1:3">
      <c r="A69" s="335"/>
      <c r="B69" s="337"/>
      <c r="C69" s="337"/>
    </row>
    <row r="70" spans="1:3">
      <c r="A70" s="335"/>
      <c r="B70" s="337"/>
      <c r="C70" s="337"/>
    </row>
    <row r="71" spans="1:3">
      <c r="A71" s="335"/>
      <c r="B71" s="337"/>
      <c r="C71" s="337"/>
    </row>
    <row r="72" spans="1:3">
      <c r="A72" s="335"/>
      <c r="B72" s="337"/>
      <c r="C72" s="337"/>
    </row>
    <row r="73" spans="1:3">
      <c r="A73" s="335"/>
      <c r="B73" s="337"/>
      <c r="C73" s="337"/>
    </row>
    <row r="74" spans="1:3">
      <c r="A74" s="335"/>
      <c r="B74" s="337"/>
      <c r="C74" s="337"/>
    </row>
    <row r="75" spans="1:3">
      <c r="A75" s="335"/>
      <c r="B75" s="337"/>
      <c r="C75" s="337"/>
    </row>
    <row r="76" spans="1:3">
      <c r="A76" s="335"/>
      <c r="B76" s="337"/>
      <c r="C76" s="337"/>
    </row>
    <row r="77" spans="1:3">
      <c r="A77" s="335"/>
      <c r="B77" s="337"/>
      <c r="C77" s="337"/>
    </row>
    <row r="78" spans="1:3">
      <c r="A78" s="335"/>
      <c r="B78" s="337"/>
      <c r="C78" s="337"/>
    </row>
  </sheetData>
  <mergeCells count="3">
    <mergeCell ref="A1:C1"/>
    <mergeCell ref="A2:C2"/>
    <mergeCell ref="A3:C3"/>
  </mergeCells>
  <printOptions horizontalCentered="1"/>
  <pageMargins left="0.31496062992125984" right="0.39370078740157483" top="0.43307086614173229" bottom="0.19685039370078741" header="0" footer="0"/>
  <pageSetup scale="80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18"/>
  <sheetViews>
    <sheetView showGridLines="0" workbookViewId="0">
      <selection activeCell="I8" sqref="I8"/>
    </sheetView>
  </sheetViews>
  <sheetFormatPr baseColWidth="10" defaultRowHeight="15"/>
  <cols>
    <col min="1" max="1" width="34.42578125" customWidth="1"/>
    <col min="9" max="12" width="15.140625" bestFit="1" customWidth="1"/>
  </cols>
  <sheetData>
    <row r="1" spans="1:12">
      <c r="A1" s="1086" t="s">
        <v>413</v>
      </c>
      <c r="B1" s="1086"/>
      <c r="C1" s="1086"/>
      <c r="D1" s="1086"/>
      <c r="E1" s="1086"/>
      <c r="F1" s="1086"/>
      <c r="G1" s="1086"/>
    </row>
    <row r="2" spans="1:12">
      <c r="A2" s="1086" t="s">
        <v>1</v>
      </c>
      <c r="B2" s="1086"/>
      <c r="C2" s="1086"/>
      <c r="D2" s="1086"/>
      <c r="E2" s="1086"/>
      <c r="F2" s="1086"/>
      <c r="G2" s="1086"/>
    </row>
    <row r="3" spans="1:12">
      <c r="A3" s="1087" t="s">
        <v>2</v>
      </c>
      <c r="B3" s="1087"/>
      <c r="C3" s="1087"/>
      <c r="D3" s="1087"/>
      <c r="E3" s="1087"/>
      <c r="F3" s="1087"/>
      <c r="G3" s="1087"/>
    </row>
    <row r="4" spans="1:12">
      <c r="A4" s="3"/>
      <c r="B4" s="4"/>
      <c r="C4" s="4"/>
      <c r="D4" s="4"/>
      <c r="E4" s="4"/>
      <c r="F4" s="4"/>
      <c r="G4" s="4"/>
    </row>
    <row r="5" spans="1:12">
      <c r="A5" s="1088" t="s">
        <v>3</v>
      </c>
      <c r="B5" s="1091" t="s">
        <v>4</v>
      </c>
      <c r="C5" s="1092"/>
      <c r="D5" s="1082"/>
      <c r="E5" s="1083" t="s">
        <v>5</v>
      </c>
      <c r="F5" s="1092"/>
      <c r="G5" s="1093"/>
    </row>
    <row r="6" spans="1:12" ht="15" customHeight="1">
      <c r="A6" s="1133"/>
      <c r="B6" s="1094" t="s">
        <v>6</v>
      </c>
      <c r="C6" s="1081" t="s">
        <v>7</v>
      </c>
      <c r="D6" s="1136"/>
      <c r="E6" s="1083" t="s">
        <v>8</v>
      </c>
      <c r="F6" s="1082"/>
      <c r="G6" s="5">
        <v>2014</v>
      </c>
    </row>
    <row r="7" spans="1:12">
      <c r="A7" s="1134"/>
      <c r="B7" s="1135"/>
      <c r="C7" s="6" t="s">
        <v>9</v>
      </c>
      <c r="D7" s="7" t="s">
        <v>10</v>
      </c>
      <c r="E7" s="7" t="s">
        <v>11</v>
      </c>
      <c r="F7" s="6" t="s">
        <v>12</v>
      </c>
      <c r="G7" s="8" t="s">
        <v>13</v>
      </c>
      <c r="I7" s="2"/>
    </row>
    <row r="8" spans="1:12">
      <c r="A8" s="126" t="s">
        <v>14</v>
      </c>
      <c r="B8" s="10">
        <v>565790394</v>
      </c>
      <c r="C8" s="10">
        <v>200279998</v>
      </c>
      <c r="D8" s="10">
        <v>442134979</v>
      </c>
      <c r="E8" s="10">
        <v>241854981</v>
      </c>
      <c r="F8" s="11">
        <v>120.7584299057163</v>
      </c>
      <c r="G8" s="12">
        <v>-23.544995719030155</v>
      </c>
      <c r="I8" s="2"/>
    </row>
    <row r="9" spans="1:12">
      <c r="A9" s="338"/>
      <c r="B9" s="339"/>
      <c r="C9" s="339"/>
      <c r="D9" s="339"/>
      <c r="E9" s="340"/>
      <c r="F9" s="341"/>
      <c r="G9" s="342"/>
    </row>
    <row r="10" spans="1:12">
      <c r="A10" s="343" t="s">
        <v>414</v>
      </c>
      <c r="B10" s="344">
        <v>288702535</v>
      </c>
      <c r="C10" s="344">
        <v>0</v>
      </c>
      <c r="D10" s="344">
        <v>43896830</v>
      </c>
      <c r="E10" s="344">
        <v>43896830</v>
      </c>
      <c r="F10" s="345" t="s">
        <v>18</v>
      </c>
      <c r="G10" s="342">
        <v>-85.123897115629461</v>
      </c>
    </row>
    <row r="11" spans="1:12" ht="35.25" customHeight="1">
      <c r="A11" s="346" t="s">
        <v>415</v>
      </c>
      <c r="B11" s="262">
        <v>74912384</v>
      </c>
      <c r="C11" s="262">
        <v>0</v>
      </c>
      <c r="D11" s="347">
        <v>8210938</v>
      </c>
      <c r="E11" s="347">
        <v>8210938</v>
      </c>
      <c r="F11" s="348" t="s">
        <v>18</v>
      </c>
      <c r="G11" s="142" t="s">
        <v>18</v>
      </c>
      <c r="J11" s="13"/>
      <c r="K11" s="13"/>
      <c r="L11" s="349"/>
    </row>
    <row r="12" spans="1:12" ht="35.25" customHeight="1">
      <c r="A12" s="346" t="s">
        <v>416</v>
      </c>
      <c r="B12" s="262">
        <v>175241595</v>
      </c>
      <c r="C12" s="262">
        <v>0</v>
      </c>
      <c r="D12" s="347">
        <v>35685892</v>
      </c>
      <c r="E12" s="347">
        <v>35685892</v>
      </c>
      <c r="F12" s="348" t="s">
        <v>18</v>
      </c>
      <c r="G12" s="142" t="s">
        <v>18</v>
      </c>
    </row>
    <row r="13" spans="1:12" ht="35.25" customHeight="1">
      <c r="A13" s="346" t="s">
        <v>417</v>
      </c>
      <c r="B13" s="262">
        <v>38548556</v>
      </c>
      <c r="C13" s="262">
        <v>0</v>
      </c>
      <c r="D13" s="347">
        <v>0</v>
      </c>
      <c r="E13" s="347">
        <v>0</v>
      </c>
      <c r="F13" s="348" t="s">
        <v>18</v>
      </c>
      <c r="G13" s="142" t="s">
        <v>18</v>
      </c>
      <c r="L13" s="13"/>
    </row>
    <row r="14" spans="1:12" ht="35.25" customHeight="1">
      <c r="A14" s="350" t="s">
        <v>418</v>
      </c>
      <c r="B14" s="351">
        <v>175216659</v>
      </c>
      <c r="C14" s="351">
        <v>200279998</v>
      </c>
      <c r="D14" s="352">
        <v>98518149</v>
      </c>
      <c r="E14" s="351">
        <v>-101761849</v>
      </c>
      <c r="F14" s="353">
        <v>-50.809791300277524</v>
      </c>
      <c r="G14" s="342">
        <v>-44.989263402259326</v>
      </c>
      <c r="I14" s="13"/>
    </row>
    <row r="15" spans="1:12" ht="35.25" customHeight="1">
      <c r="A15" s="350" t="s">
        <v>419</v>
      </c>
      <c r="B15" s="354">
        <v>101871200</v>
      </c>
      <c r="C15" s="351">
        <v>0</v>
      </c>
      <c r="D15" s="352">
        <v>299720000</v>
      </c>
      <c r="E15" s="351">
        <v>299720000</v>
      </c>
      <c r="F15" s="353" t="s">
        <v>18</v>
      </c>
      <c r="G15" s="355">
        <v>187.85310181855016</v>
      </c>
      <c r="I15" s="356"/>
    </row>
    <row r="16" spans="1:12">
      <c r="A16" s="123" t="s">
        <v>33</v>
      </c>
      <c r="B16" s="123"/>
      <c r="C16" s="123"/>
      <c r="D16" s="124"/>
      <c r="E16" s="124"/>
      <c r="F16" s="124"/>
      <c r="G16" s="250"/>
    </row>
    <row r="17" spans="1:7">
      <c r="A17" s="125" t="s">
        <v>34</v>
      </c>
      <c r="B17" s="125"/>
      <c r="C17" s="3"/>
      <c r="D17" s="3"/>
      <c r="E17" s="3"/>
      <c r="F17" s="3"/>
      <c r="G17" s="3"/>
    </row>
    <row r="18" spans="1:7">
      <c r="D18" s="356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0866141732283472" right="0.70866141732283472" top="0.74803149606299213" bottom="0.74803149606299213" header="0.31496062992125984" footer="0.31496062992125984"/>
  <pageSetup scale="85" orientation="portrait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M34"/>
  <sheetViews>
    <sheetView showGridLines="0" zoomScale="90" zoomScaleNormal="90" workbookViewId="0">
      <selection activeCell="D29" sqref="D29"/>
    </sheetView>
  </sheetViews>
  <sheetFormatPr baseColWidth="10" defaultRowHeight="11.25"/>
  <cols>
    <col min="1" max="1" width="3.140625" style="391" bestFit="1" customWidth="1"/>
    <col min="2" max="2" width="4.140625" style="360" customWidth="1"/>
    <col min="3" max="3" width="52.85546875" style="360" customWidth="1"/>
    <col min="4" max="5" width="15" style="361" customWidth="1"/>
    <col min="6" max="6" width="21.140625" style="361" hidden="1" customWidth="1"/>
    <col min="7" max="8" width="15" style="361" customWidth="1"/>
    <col min="9" max="10" width="9.140625" style="361" customWidth="1"/>
    <col min="11" max="16384" width="11.42578125" style="361"/>
  </cols>
  <sheetData>
    <row r="1" spans="1:13">
      <c r="B1" s="357" t="s">
        <v>420</v>
      </c>
      <c r="C1" s="357"/>
      <c r="D1" s="392"/>
      <c r="E1" s="392"/>
      <c r="F1" s="392"/>
      <c r="G1" s="392"/>
      <c r="H1" s="392"/>
      <c r="I1" s="392"/>
      <c r="J1" s="392"/>
    </row>
    <row r="2" spans="1:13">
      <c r="B2" s="359" t="s">
        <v>421</v>
      </c>
      <c r="C2" s="359"/>
      <c r="D2" s="393"/>
      <c r="E2" s="392"/>
      <c r="F2" s="392"/>
      <c r="G2" s="392"/>
      <c r="H2" s="392"/>
      <c r="I2" s="392"/>
      <c r="J2" s="392"/>
    </row>
    <row r="3" spans="1:13">
      <c r="B3" s="1139" t="s">
        <v>447</v>
      </c>
      <c r="C3" s="1139"/>
      <c r="D3" s="1139"/>
      <c r="E3" s="1139"/>
      <c r="F3" s="1139"/>
      <c r="G3" s="1139"/>
      <c r="H3" s="1139"/>
      <c r="I3" s="1139"/>
      <c r="J3" s="1139"/>
    </row>
    <row r="4" spans="1:13">
      <c r="B4" s="359" t="s">
        <v>423</v>
      </c>
      <c r="C4" s="394"/>
      <c r="D4" s="395"/>
      <c r="E4" s="392"/>
      <c r="F4" s="392"/>
      <c r="G4" s="392"/>
      <c r="H4" s="392"/>
      <c r="I4" s="392"/>
      <c r="J4" s="392"/>
    </row>
    <row r="5" spans="1:13" ht="12.75">
      <c r="G5" s="396"/>
    </row>
    <row r="6" spans="1:13">
      <c r="B6" s="1140" t="s">
        <v>424</v>
      </c>
      <c r="C6" s="1141"/>
      <c r="D6" s="397">
        <v>2014</v>
      </c>
      <c r="E6" s="1144" t="s">
        <v>425</v>
      </c>
      <c r="F6" s="1144"/>
      <c r="G6" s="1144"/>
      <c r="H6" s="1145" t="s">
        <v>448</v>
      </c>
      <c r="I6" s="1145"/>
      <c r="J6" s="398">
        <v>2014</v>
      </c>
    </row>
    <row r="7" spans="1:13">
      <c r="B7" s="1142"/>
      <c r="C7" s="1143"/>
      <c r="D7" s="363" t="s">
        <v>429</v>
      </c>
      <c r="E7" s="364" t="s">
        <v>449</v>
      </c>
      <c r="F7" s="364" t="s">
        <v>429</v>
      </c>
      <c r="G7" s="363" t="s">
        <v>429</v>
      </c>
      <c r="H7" s="364" t="s">
        <v>450</v>
      </c>
      <c r="I7" s="364" t="s">
        <v>12</v>
      </c>
      <c r="J7" s="364" t="s">
        <v>451</v>
      </c>
    </row>
    <row r="8" spans="1:13" ht="6" customHeight="1">
      <c r="B8" s="365"/>
      <c r="C8" s="365"/>
      <c r="D8" s="366"/>
      <c r="E8" s="366"/>
      <c r="F8" s="366"/>
      <c r="G8" s="366"/>
      <c r="H8" s="366"/>
      <c r="I8" s="366"/>
      <c r="J8" s="366"/>
    </row>
    <row r="9" spans="1:13">
      <c r="B9" s="1146" t="s">
        <v>430</v>
      </c>
      <c r="C9" s="1147"/>
      <c r="D9" s="367">
        <v>66823344327.389999</v>
      </c>
      <c r="E9" s="367">
        <v>57182209034</v>
      </c>
      <c r="F9" s="367">
        <v>66021971654.410004</v>
      </c>
      <c r="G9" s="367">
        <v>66057871163.670006</v>
      </c>
      <c r="H9" s="367">
        <v>8875662129.6700058</v>
      </c>
      <c r="I9" s="399">
        <v>15.521719569092937</v>
      </c>
      <c r="J9" s="399">
        <v>-3.2829640840763403</v>
      </c>
    </row>
    <row r="10" spans="1:13" ht="3.75" customHeight="1">
      <c r="B10" s="400"/>
      <c r="C10" s="401"/>
      <c r="D10" s="402"/>
      <c r="E10" s="402"/>
      <c r="F10" s="402"/>
      <c r="G10" s="402"/>
      <c r="H10" s="402"/>
      <c r="I10" s="403"/>
      <c r="J10" s="403"/>
    </row>
    <row r="11" spans="1:13">
      <c r="A11" s="404"/>
      <c r="B11" s="1137" t="s">
        <v>431</v>
      </c>
      <c r="C11" s="1138"/>
      <c r="D11" s="405">
        <v>53229275937.169998</v>
      </c>
      <c r="E11" s="405">
        <v>43781177130.150002</v>
      </c>
      <c r="F11" s="405">
        <v>55548597684.779999</v>
      </c>
      <c r="G11" s="405">
        <v>55558397725.330002</v>
      </c>
      <c r="H11" s="405">
        <v>11777220595.18</v>
      </c>
      <c r="I11" s="406">
        <v>26.900191742605273</v>
      </c>
      <c r="J11" s="406">
        <v>2.1188147547813969</v>
      </c>
    </row>
    <row r="12" spans="1:13">
      <c r="A12" s="407"/>
      <c r="B12" s="1148" t="s">
        <v>432</v>
      </c>
      <c r="C12" s="1149"/>
      <c r="D12" s="408">
        <v>8243842820.4799995</v>
      </c>
      <c r="E12" s="408">
        <v>7086367440.0500002</v>
      </c>
      <c r="F12" s="408">
        <v>8637580971.2999992</v>
      </c>
      <c r="G12" s="408">
        <v>8640956340</v>
      </c>
      <c r="H12" s="408">
        <v>1554588899.9499998</v>
      </c>
      <c r="I12" s="409">
        <v>21.937740501063132</v>
      </c>
      <c r="J12" s="406">
        <v>2.5507213792387233</v>
      </c>
    </row>
    <row r="13" spans="1:13">
      <c r="A13" s="410"/>
      <c r="B13" s="375"/>
      <c r="C13" s="376" t="s">
        <v>433</v>
      </c>
      <c r="D13" s="405">
        <v>4518382754.4499998</v>
      </c>
      <c r="E13" s="411">
        <v>4339534260</v>
      </c>
      <c r="F13" s="411">
        <v>4913067141.1199999</v>
      </c>
      <c r="G13" s="411">
        <v>4913094157.1199999</v>
      </c>
      <c r="H13" s="411">
        <v>573559897.11999989</v>
      </c>
      <c r="I13" s="412">
        <v>13.217084202026783</v>
      </c>
      <c r="J13" s="412">
        <v>6.3845795539385364</v>
      </c>
      <c r="M13" s="361" t="s">
        <v>452</v>
      </c>
    </row>
    <row r="14" spans="1:13">
      <c r="A14" s="410"/>
      <c r="B14" s="375"/>
      <c r="C14" s="376" t="s">
        <v>434</v>
      </c>
      <c r="D14" s="405">
        <v>498203406.31</v>
      </c>
      <c r="E14" s="411">
        <v>341828649.97000003</v>
      </c>
      <c r="F14" s="411">
        <v>578340042.47000003</v>
      </c>
      <c r="G14" s="411">
        <v>578927090.09000003</v>
      </c>
      <c r="H14" s="411">
        <v>237098440.12</v>
      </c>
      <c r="I14" s="412">
        <v>69.361781155795001</v>
      </c>
      <c r="J14" s="412">
        <v>13.690399194473144</v>
      </c>
    </row>
    <row r="15" spans="1:13">
      <c r="A15" s="410"/>
      <c r="B15" s="375"/>
      <c r="C15" s="376" t="s">
        <v>435</v>
      </c>
      <c r="D15" s="411">
        <v>3227256659.7199998</v>
      </c>
      <c r="E15" s="411">
        <v>2405004530.0799999</v>
      </c>
      <c r="F15" s="411">
        <v>3146173787.71</v>
      </c>
      <c r="G15" s="411">
        <v>3148935092.79</v>
      </c>
      <c r="H15" s="411">
        <v>743930562.71000004</v>
      </c>
      <c r="I15" s="412">
        <v>30.932605465206933</v>
      </c>
      <c r="J15" s="412">
        <v>-4.5366182729787283</v>
      </c>
    </row>
    <row r="16" spans="1:13">
      <c r="A16" s="410"/>
      <c r="B16" s="375"/>
      <c r="C16" s="379" t="s">
        <v>435</v>
      </c>
      <c r="D16" s="413">
        <v>2073115968.77</v>
      </c>
      <c r="E16" s="413">
        <v>1289898530.0799999</v>
      </c>
      <c r="F16" s="413">
        <v>2148877727.9400001</v>
      </c>
      <c r="G16" s="413">
        <v>2151639033.02</v>
      </c>
      <c r="H16" s="413">
        <v>861740502.94000006</v>
      </c>
      <c r="I16" s="409">
        <v>66.806844324921798</v>
      </c>
      <c r="J16" s="409">
        <v>1.5435702485178098</v>
      </c>
    </row>
    <row r="17" spans="1:12">
      <c r="A17" s="410"/>
      <c r="B17" s="375"/>
      <c r="C17" s="379" t="s">
        <v>436</v>
      </c>
      <c r="D17" s="413">
        <v>507590937.13999999</v>
      </c>
      <c r="E17" s="413">
        <v>515106000</v>
      </c>
      <c r="F17" s="413">
        <v>509079984.16000003</v>
      </c>
      <c r="G17" s="413">
        <v>509079984.16000003</v>
      </c>
      <c r="H17" s="413">
        <v>-6026015.8399999738</v>
      </c>
      <c r="I17" s="409">
        <v>-1.1698593765166834</v>
      </c>
      <c r="J17" s="409">
        <v>-1.8752023144268719</v>
      </c>
    </row>
    <row r="18" spans="1:12">
      <c r="A18" s="410"/>
      <c r="B18" s="375"/>
      <c r="C18" s="379" t="s">
        <v>437</v>
      </c>
      <c r="D18" s="413">
        <v>646549753.80999994</v>
      </c>
      <c r="E18" s="413">
        <v>600000000</v>
      </c>
      <c r="F18" s="413">
        <v>488216075.61000001</v>
      </c>
      <c r="G18" s="413">
        <v>488216075.61000001</v>
      </c>
      <c r="H18" s="413">
        <v>-111783924.38999999</v>
      </c>
      <c r="I18" s="409">
        <v>-18.630654065000002</v>
      </c>
      <c r="J18" s="409">
        <v>-26.121726697083702</v>
      </c>
    </row>
    <row r="19" spans="1:12">
      <c r="A19" s="410"/>
      <c r="B19" s="1148" t="s">
        <v>438</v>
      </c>
      <c r="C19" s="1149"/>
      <c r="D19" s="408">
        <v>44985433116.690002</v>
      </c>
      <c r="E19" s="408">
        <v>36694809690.099998</v>
      </c>
      <c r="F19" s="408">
        <v>46911016713.479996</v>
      </c>
      <c r="G19" s="408">
        <v>46917441385.330002</v>
      </c>
      <c r="H19" s="408">
        <v>10222631695.230003</v>
      </c>
      <c r="I19" s="409">
        <v>27.858522176742596</v>
      </c>
      <c r="J19" s="409">
        <v>2.0396653484410194</v>
      </c>
      <c r="L19" s="361" t="s">
        <v>453</v>
      </c>
    </row>
    <row r="20" spans="1:12">
      <c r="A20" s="410"/>
      <c r="B20" s="381"/>
      <c r="C20" s="379" t="s">
        <v>31</v>
      </c>
      <c r="D20" s="413">
        <v>36332824107.32</v>
      </c>
      <c r="E20" s="413">
        <v>30525906100.099998</v>
      </c>
      <c r="F20" s="413">
        <v>37198782464.529999</v>
      </c>
      <c r="G20" s="413">
        <v>37205207136.379997</v>
      </c>
      <c r="H20" s="413">
        <v>6679301036.2799988</v>
      </c>
      <c r="I20" s="409">
        <v>21.880762570576465</v>
      </c>
      <c r="J20" s="409">
        <v>0.18695613014037349</v>
      </c>
    </row>
    <row r="21" spans="1:12">
      <c r="A21" s="410"/>
      <c r="B21" s="381"/>
      <c r="C21" s="379" t="s">
        <v>26</v>
      </c>
      <c r="D21" s="413">
        <v>8652609009.3700008</v>
      </c>
      <c r="E21" s="413">
        <v>6168903590</v>
      </c>
      <c r="F21" s="413">
        <v>9712234248.9500008</v>
      </c>
      <c r="G21" s="413">
        <v>9712234248.9500008</v>
      </c>
      <c r="H21" s="413">
        <v>3543330658.9500008</v>
      </c>
      <c r="I21" s="409">
        <v>57.438580571981362</v>
      </c>
      <c r="J21" s="409">
        <v>9.8193024587776279</v>
      </c>
    </row>
    <row r="22" spans="1:12">
      <c r="A22" s="404"/>
      <c r="B22" s="1137" t="s">
        <v>439</v>
      </c>
      <c r="C22" s="1138"/>
      <c r="D22" s="405">
        <v>12926152891.57</v>
      </c>
      <c r="E22" s="405">
        <v>12679721084.85</v>
      </c>
      <c r="F22" s="405">
        <v>9728389843.2999992</v>
      </c>
      <c r="G22" s="405">
        <v>9754489312.0100002</v>
      </c>
      <c r="H22" s="405">
        <v>-2925231772.8400002</v>
      </c>
      <c r="I22" s="406">
        <v>-23.070158667252784</v>
      </c>
      <c r="J22" s="406">
        <v>-26.168471343645592</v>
      </c>
    </row>
    <row r="23" spans="1:12">
      <c r="A23" s="407"/>
      <c r="B23" s="1148" t="s">
        <v>440</v>
      </c>
      <c r="C23" s="1149"/>
      <c r="D23" s="408">
        <v>7960158891.5699997</v>
      </c>
      <c r="E23" s="408">
        <v>7683625091.8500004</v>
      </c>
      <c r="F23" s="408">
        <v>4724614162.3000002</v>
      </c>
      <c r="G23" s="408">
        <v>4750713631.0100002</v>
      </c>
      <c r="H23" s="408">
        <v>-2932911460.8400002</v>
      </c>
      <c r="I23" s="409">
        <v>-38.170933976866351</v>
      </c>
      <c r="J23" s="409">
        <v>-41.609293867973953</v>
      </c>
    </row>
    <row r="24" spans="1:12">
      <c r="A24" s="410"/>
      <c r="B24" s="381"/>
      <c r="C24" s="379" t="s">
        <v>441</v>
      </c>
      <c r="D24" s="413">
        <v>642552398.66999996</v>
      </c>
      <c r="E24" s="413">
        <v>18053359.510000002</v>
      </c>
      <c r="F24" s="413">
        <v>594936198.32000005</v>
      </c>
      <c r="G24" s="413">
        <v>595379929.19000006</v>
      </c>
      <c r="H24" s="413">
        <v>577326569.68000007</v>
      </c>
      <c r="I24" s="409">
        <v>3197.8899515085322</v>
      </c>
      <c r="J24" s="409">
        <v>-9.3448976336775331</v>
      </c>
    </row>
    <row r="25" spans="1:12">
      <c r="A25" s="410"/>
      <c r="B25" s="381"/>
      <c r="C25" s="379" t="s">
        <v>440</v>
      </c>
      <c r="D25" s="413">
        <v>7317606492.8999996</v>
      </c>
      <c r="E25" s="413">
        <v>7665571732.3400002</v>
      </c>
      <c r="F25" s="413">
        <v>4129677963.98</v>
      </c>
      <c r="G25" s="413">
        <v>4155333701.8200002</v>
      </c>
      <c r="H25" s="413">
        <v>-3510238030.52</v>
      </c>
      <c r="I25" s="409">
        <v>-45.792253377667649</v>
      </c>
      <c r="J25" s="409">
        <v>-44.442401279817091</v>
      </c>
    </row>
    <row r="26" spans="1:12">
      <c r="A26" s="410"/>
      <c r="B26" s="1148" t="s">
        <v>442</v>
      </c>
      <c r="C26" s="1149"/>
      <c r="D26" s="408">
        <v>4965994000</v>
      </c>
      <c r="E26" s="408">
        <v>4996095993</v>
      </c>
      <c r="F26" s="408">
        <v>5003775681</v>
      </c>
      <c r="G26" s="408">
        <v>5003775681</v>
      </c>
      <c r="H26" s="408">
        <v>7679688</v>
      </c>
      <c r="I26" s="409">
        <v>0.15371377993457713</v>
      </c>
      <c r="J26" s="409">
        <v>-1.4178573255483542</v>
      </c>
    </row>
    <row r="27" spans="1:12">
      <c r="A27" s="410"/>
      <c r="B27" s="381"/>
      <c r="C27" s="379" t="s">
        <v>443</v>
      </c>
      <c r="D27" s="413">
        <v>0</v>
      </c>
      <c r="E27" s="413">
        <v>0</v>
      </c>
      <c r="F27" s="413">
        <v>0</v>
      </c>
      <c r="G27" s="413">
        <v>0</v>
      </c>
      <c r="H27" s="413">
        <v>0</v>
      </c>
      <c r="I27" s="409" t="s">
        <v>18</v>
      </c>
      <c r="J27" s="409" t="s">
        <v>18</v>
      </c>
    </row>
    <row r="28" spans="1:12">
      <c r="A28" s="410"/>
      <c r="B28" s="381"/>
      <c r="C28" s="379" t="s">
        <v>26</v>
      </c>
      <c r="D28" s="413">
        <v>4965994000</v>
      </c>
      <c r="E28" s="413">
        <v>4996095993</v>
      </c>
      <c r="F28" s="413">
        <v>5003775681</v>
      </c>
      <c r="G28" s="413">
        <v>5003775681</v>
      </c>
      <c r="H28" s="413">
        <v>7679688</v>
      </c>
      <c r="I28" s="409">
        <v>0.15371377993457713</v>
      </c>
      <c r="J28" s="409">
        <v>-1.4178573255483542</v>
      </c>
    </row>
    <row r="29" spans="1:12">
      <c r="A29" s="404"/>
      <c r="B29" s="1137" t="s">
        <v>444</v>
      </c>
      <c r="C29" s="1138"/>
      <c r="D29" s="405">
        <v>667915498.64999998</v>
      </c>
      <c r="E29" s="405">
        <v>721310819</v>
      </c>
      <c r="F29" s="405">
        <v>744984126.33000004</v>
      </c>
      <c r="G29" s="405">
        <v>744984126.33000004</v>
      </c>
      <c r="H29" s="405">
        <v>23673307.330000043</v>
      </c>
      <c r="I29" s="406">
        <v>3.2819842301575193</v>
      </c>
      <c r="J29" s="406">
        <v>9.126973235773562</v>
      </c>
    </row>
    <row r="30" spans="1:12">
      <c r="A30" s="407"/>
      <c r="B30" s="1148" t="s">
        <v>445</v>
      </c>
      <c r="C30" s="1149"/>
      <c r="D30" s="408">
        <v>667915498.64999998</v>
      </c>
      <c r="E30" s="408">
        <v>721310819</v>
      </c>
      <c r="F30" s="408">
        <v>744984126.33000004</v>
      </c>
      <c r="G30" s="408">
        <v>744984126.33000004</v>
      </c>
      <c r="H30" s="408">
        <v>23673307.330000043</v>
      </c>
      <c r="I30" s="409">
        <v>3.2819842301575193</v>
      </c>
      <c r="J30" s="409">
        <v>9.126973235773562</v>
      </c>
    </row>
    <row r="31" spans="1:12">
      <c r="A31" s="410"/>
      <c r="B31" s="382"/>
      <c r="C31" s="383" t="s">
        <v>446</v>
      </c>
      <c r="D31" s="414">
        <v>667915498.64999998</v>
      </c>
      <c r="E31" s="415">
        <v>721310819</v>
      </c>
      <c r="F31" s="415">
        <v>744984126.33000004</v>
      </c>
      <c r="G31" s="415">
        <v>744984126.33000004</v>
      </c>
      <c r="H31" s="415">
        <v>23673307.330000043</v>
      </c>
      <c r="I31" s="416">
        <v>3.2819842301575193</v>
      </c>
      <c r="J31" s="416">
        <v>9.126973235773562</v>
      </c>
    </row>
    <row r="32" spans="1:12">
      <c r="B32" s="387"/>
      <c r="C32" s="388"/>
    </row>
    <row r="34" spans="4:10">
      <c r="D34" s="417"/>
      <c r="E34" s="417"/>
      <c r="F34" s="417"/>
      <c r="G34" s="417"/>
      <c r="H34" s="417"/>
      <c r="I34" s="417"/>
      <c r="J34" s="417"/>
    </row>
  </sheetData>
  <mergeCells count="13">
    <mergeCell ref="B30:C30"/>
    <mergeCell ref="B12:C12"/>
    <mergeCell ref="B19:C19"/>
    <mergeCell ref="B22:C22"/>
    <mergeCell ref="B23:C23"/>
    <mergeCell ref="B26:C26"/>
    <mergeCell ref="B29:C29"/>
    <mergeCell ref="B11:C11"/>
    <mergeCell ref="B3:J3"/>
    <mergeCell ref="B6:C7"/>
    <mergeCell ref="E6:G6"/>
    <mergeCell ref="H6:I6"/>
    <mergeCell ref="B9:C9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32"/>
  <sheetViews>
    <sheetView showGridLines="0" zoomScale="90" zoomScaleNormal="90" workbookViewId="0">
      <selection activeCell="C29" sqref="C29"/>
    </sheetView>
  </sheetViews>
  <sheetFormatPr baseColWidth="10" defaultRowHeight="11.25"/>
  <cols>
    <col min="1" max="1" width="4" style="360" customWidth="1"/>
    <col min="2" max="2" width="52.5703125" style="360" customWidth="1"/>
    <col min="3" max="6" width="15" style="361" customWidth="1"/>
    <col min="7" max="16384" width="11.42578125" style="358"/>
  </cols>
  <sheetData>
    <row r="1" spans="1:6">
      <c r="A1" s="357" t="s">
        <v>420</v>
      </c>
      <c r="B1" s="357"/>
      <c r="C1" s="357"/>
      <c r="D1" s="357"/>
      <c r="E1" s="357"/>
      <c r="F1" s="357"/>
    </row>
    <row r="2" spans="1:6">
      <c r="A2" s="359" t="s">
        <v>421</v>
      </c>
      <c r="B2" s="359"/>
      <c r="C2" s="359"/>
      <c r="D2" s="359"/>
      <c r="E2" s="359"/>
      <c r="F2" s="359"/>
    </row>
    <row r="3" spans="1:6">
      <c r="A3" s="1139" t="s">
        <v>422</v>
      </c>
      <c r="B3" s="1139"/>
      <c r="C3" s="1139"/>
      <c r="D3" s="1139"/>
      <c r="E3" s="1139"/>
      <c r="F3" s="1139"/>
    </row>
    <row r="4" spans="1:6">
      <c r="A4" s="1150" t="s">
        <v>423</v>
      </c>
      <c r="B4" s="1150"/>
      <c r="C4" s="1150"/>
      <c r="D4" s="1150"/>
      <c r="E4" s="1150"/>
      <c r="F4" s="1150"/>
    </row>
    <row r="5" spans="1:6">
      <c r="B5" s="361"/>
      <c r="D5" s="362"/>
    </row>
    <row r="6" spans="1:6">
      <c r="A6" s="1140" t="s">
        <v>424</v>
      </c>
      <c r="B6" s="1141"/>
      <c r="C6" s="1151" t="s">
        <v>425</v>
      </c>
      <c r="D6" s="1152"/>
      <c r="E6" s="1152"/>
      <c r="F6" s="1153"/>
    </row>
    <row r="7" spans="1:6">
      <c r="A7" s="1142"/>
      <c r="B7" s="1143"/>
      <c r="C7" s="363" t="s">
        <v>426</v>
      </c>
      <c r="D7" s="364" t="s">
        <v>427</v>
      </c>
      <c r="E7" s="364" t="s">
        <v>428</v>
      </c>
      <c r="F7" s="364" t="s">
        <v>429</v>
      </c>
    </row>
    <row r="8" spans="1:6" ht="4.5" customHeight="1">
      <c r="A8" s="365"/>
      <c r="B8" s="365"/>
      <c r="C8" s="366"/>
      <c r="D8" s="366"/>
      <c r="E8" s="366"/>
      <c r="F8" s="366"/>
    </row>
    <row r="9" spans="1:6">
      <c r="A9" s="1146" t="s">
        <v>430</v>
      </c>
      <c r="B9" s="1147"/>
      <c r="C9" s="367">
        <v>16790059550.090002</v>
      </c>
      <c r="D9" s="367">
        <v>33996140848.889999</v>
      </c>
      <c r="E9" s="367">
        <v>15271670764.689999</v>
      </c>
      <c r="F9" s="367">
        <v>66057871163.669998</v>
      </c>
    </row>
    <row r="10" spans="1:6" ht="4.5" customHeight="1">
      <c r="A10" s="368"/>
      <c r="B10" s="369"/>
      <c r="C10" s="370"/>
      <c r="D10" s="370"/>
      <c r="E10" s="370"/>
      <c r="F10" s="370"/>
    </row>
    <row r="11" spans="1:6" ht="12.75" customHeight="1">
      <c r="A11" s="1137" t="s">
        <v>431</v>
      </c>
      <c r="B11" s="1138"/>
      <c r="C11" s="371">
        <v>15012850954.280001</v>
      </c>
      <c r="D11" s="372">
        <v>27673951234.07</v>
      </c>
      <c r="E11" s="372">
        <v>12871595536.98</v>
      </c>
      <c r="F11" s="372">
        <v>55558397725.329994</v>
      </c>
    </row>
    <row r="12" spans="1:6" ht="12.75" customHeight="1">
      <c r="A12" s="1148" t="s">
        <v>432</v>
      </c>
      <c r="B12" s="1149"/>
      <c r="C12" s="373">
        <v>8181508507.0200005</v>
      </c>
      <c r="D12" s="374">
        <v>204545845.43000001</v>
      </c>
      <c r="E12" s="374">
        <v>254901987.55000001</v>
      </c>
      <c r="F12" s="374">
        <v>8640956340</v>
      </c>
    </row>
    <row r="13" spans="1:6">
      <c r="A13" s="375"/>
      <c r="B13" s="376" t="s">
        <v>433</v>
      </c>
      <c r="C13" s="371">
        <v>4773205378.9499998</v>
      </c>
      <c r="D13" s="372">
        <v>121968041.45</v>
      </c>
      <c r="E13" s="372">
        <v>17920736.719999999</v>
      </c>
      <c r="F13" s="377">
        <v>4913094157.1199999</v>
      </c>
    </row>
    <row r="14" spans="1:6">
      <c r="A14" s="375"/>
      <c r="B14" s="376" t="s">
        <v>434</v>
      </c>
      <c r="C14" s="371">
        <v>515235662.75999999</v>
      </c>
      <c r="D14" s="372">
        <v>35603504.799999997</v>
      </c>
      <c r="E14" s="372">
        <v>28087922.530000001</v>
      </c>
      <c r="F14" s="377">
        <v>578927090.08999991</v>
      </c>
    </row>
    <row r="15" spans="1:6">
      <c r="A15" s="375"/>
      <c r="B15" s="376" t="s">
        <v>435</v>
      </c>
      <c r="C15" s="378">
        <v>2893067465.3099999</v>
      </c>
      <c r="D15" s="377">
        <v>46974299.18</v>
      </c>
      <c r="E15" s="377">
        <v>208893328.30000001</v>
      </c>
      <c r="F15" s="377">
        <v>3148935092.79</v>
      </c>
    </row>
    <row r="16" spans="1:6">
      <c r="A16" s="375"/>
      <c r="B16" s="379" t="s">
        <v>435</v>
      </c>
      <c r="C16" s="373">
        <v>1895771405.54</v>
      </c>
      <c r="D16" s="374">
        <v>46974299.18</v>
      </c>
      <c r="E16" s="374">
        <v>208893328.30000001</v>
      </c>
      <c r="F16" s="380">
        <v>2151639033.02</v>
      </c>
    </row>
    <row r="17" spans="1:6">
      <c r="A17" s="375"/>
      <c r="B17" s="379" t="s">
        <v>436</v>
      </c>
      <c r="C17" s="373">
        <v>509079984.16000003</v>
      </c>
      <c r="D17" s="374">
        <v>0</v>
      </c>
      <c r="E17" s="374">
        <v>0</v>
      </c>
      <c r="F17" s="380">
        <v>509079984.16000003</v>
      </c>
    </row>
    <row r="18" spans="1:6" ht="12.75" customHeight="1">
      <c r="A18" s="375"/>
      <c r="B18" s="379" t="s">
        <v>437</v>
      </c>
      <c r="C18" s="373">
        <v>488216075.61000001</v>
      </c>
      <c r="D18" s="374">
        <v>0</v>
      </c>
      <c r="E18" s="374">
        <v>0</v>
      </c>
      <c r="F18" s="380">
        <v>488216075.61000001</v>
      </c>
    </row>
    <row r="19" spans="1:6" ht="12.75" customHeight="1">
      <c r="A19" s="1148" t="s">
        <v>438</v>
      </c>
      <c r="B19" s="1149"/>
      <c r="C19" s="373">
        <v>6831342447.2600002</v>
      </c>
      <c r="D19" s="374">
        <v>27469405388.639999</v>
      </c>
      <c r="E19" s="374">
        <v>12616693549.43</v>
      </c>
      <c r="F19" s="374">
        <v>46917441385.329994</v>
      </c>
    </row>
    <row r="20" spans="1:6">
      <c r="A20" s="381"/>
      <c r="B20" s="379" t="s">
        <v>31</v>
      </c>
      <c r="C20" s="373">
        <v>6531887637.2200003</v>
      </c>
      <c r="D20" s="374">
        <v>25071656367.709999</v>
      </c>
      <c r="E20" s="374">
        <v>5601663131.4499998</v>
      </c>
      <c r="F20" s="380">
        <v>37205207136.379997</v>
      </c>
    </row>
    <row r="21" spans="1:6">
      <c r="A21" s="381"/>
      <c r="B21" s="379" t="s">
        <v>26</v>
      </c>
      <c r="C21" s="373">
        <v>299454810.04000002</v>
      </c>
      <c r="D21" s="374">
        <v>2397749020.9299998</v>
      </c>
      <c r="E21" s="374">
        <v>7015030417.9799995</v>
      </c>
      <c r="F21" s="380">
        <v>9712234248.9499989</v>
      </c>
    </row>
    <row r="22" spans="1:6" ht="12.75" customHeight="1">
      <c r="A22" s="1137" t="s">
        <v>439</v>
      </c>
      <c r="B22" s="1138"/>
      <c r="C22" s="371">
        <v>1644962172.9399998</v>
      </c>
      <c r="D22" s="372">
        <v>5709451911.3599997</v>
      </c>
      <c r="E22" s="372">
        <v>2400075227.71</v>
      </c>
      <c r="F22" s="372">
        <v>9754489312.0100002</v>
      </c>
    </row>
    <row r="23" spans="1:6" ht="12.75" customHeight="1">
      <c r="A23" s="1148" t="s">
        <v>440</v>
      </c>
      <c r="B23" s="1149"/>
      <c r="C23" s="373">
        <v>1644962172.9399998</v>
      </c>
      <c r="D23" s="374">
        <v>705676230.36000001</v>
      </c>
      <c r="E23" s="374">
        <v>2400075227.71</v>
      </c>
      <c r="F23" s="374">
        <v>4750713631.0100002</v>
      </c>
    </row>
    <row r="24" spans="1:6">
      <c r="A24" s="381"/>
      <c r="B24" s="379" t="s">
        <v>441</v>
      </c>
      <c r="C24" s="373">
        <v>251531469.31999999</v>
      </c>
      <c r="D24" s="374">
        <v>128317349.61</v>
      </c>
      <c r="E24" s="374">
        <v>215531110.25999999</v>
      </c>
      <c r="F24" s="380">
        <v>595379929.19000006</v>
      </c>
    </row>
    <row r="25" spans="1:6">
      <c r="A25" s="381"/>
      <c r="B25" s="379" t="s">
        <v>440</v>
      </c>
      <c r="C25" s="373">
        <v>1393430703.6199999</v>
      </c>
      <c r="D25" s="374">
        <v>577358880.75</v>
      </c>
      <c r="E25" s="374">
        <v>2184544117.4499998</v>
      </c>
      <c r="F25" s="380">
        <v>4155333701.8199997</v>
      </c>
    </row>
    <row r="26" spans="1:6" ht="12.75" customHeight="1">
      <c r="A26" s="1148" t="s">
        <v>442</v>
      </c>
      <c r="B26" s="1149"/>
      <c r="C26" s="373">
        <v>0</v>
      </c>
      <c r="D26" s="374">
        <v>5003775681</v>
      </c>
      <c r="E26" s="374">
        <v>0</v>
      </c>
      <c r="F26" s="374">
        <v>5003775681</v>
      </c>
    </row>
    <row r="27" spans="1:6">
      <c r="A27" s="381"/>
      <c r="B27" s="379" t="s">
        <v>443</v>
      </c>
      <c r="C27" s="373">
        <v>0</v>
      </c>
      <c r="D27" s="380">
        <v>0</v>
      </c>
      <c r="E27" s="380">
        <v>0</v>
      </c>
      <c r="F27" s="380">
        <v>0</v>
      </c>
    </row>
    <row r="28" spans="1:6">
      <c r="A28" s="381"/>
      <c r="B28" s="379" t="s">
        <v>26</v>
      </c>
      <c r="C28" s="373">
        <v>0</v>
      </c>
      <c r="D28" s="374">
        <v>5003775681</v>
      </c>
      <c r="E28" s="374">
        <v>0</v>
      </c>
      <c r="F28" s="380">
        <v>5003775681</v>
      </c>
    </row>
    <row r="29" spans="1:6" ht="12.75" customHeight="1">
      <c r="A29" s="1137" t="s">
        <v>444</v>
      </c>
      <c r="B29" s="1138"/>
      <c r="C29" s="371">
        <v>132246422.87</v>
      </c>
      <c r="D29" s="372">
        <v>612737703.46000004</v>
      </c>
      <c r="E29" s="372">
        <v>0</v>
      </c>
      <c r="F29" s="372">
        <v>744984126.33000004</v>
      </c>
    </row>
    <row r="30" spans="1:6" ht="12.75" customHeight="1">
      <c r="A30" s="1148" t="s">
        <v>445</v>
      </c>
      <c r="B30" s="1149"/>
      <c r="C30" s="373">
        <v>132246422.87</v>
      </c>
      <c r="D30" s="374">
        <v>612737703.46000004</v>
      </c>
      <c r="E30" s="374">
        <v>0</v>
      </c>
      <c r="F30" s="374">
        <v>744984126.33000004</v>
      </c>
    </row>
    <row r="31" spans="1:6">
      <c r="A31" s="382"/>
      <c r="B31" s="383" t="s">
        <v>446</v>
      </c>
      <c r="C31" s="384">
        <v>132246422.87</v>
      </c>
      <c r="D31" s="385">
        <v>612737703.46000004</v>
      </c>
      <c r="E31" s="385">
        <v>0</v>
      </c>
      <c r="F31" s="386">
        <v>744984126.33000004</v>
      </c>
    </row>
    <row r="32" spans="1:6">
      <c r="A32" s="387"/>
      <c r="B32" s="388"/>
      <c r="C32" s="389"/>
      <c r="D32" s="389"/>
      <c r="E32" s="389"/>
      <c r="F32" s="390"/>
    </row>
  </sheetData>
  <mergeCells count="13">
    <mergeCell ref="A30:B30"/>
    <mergeCell ref="A12:B12"/>
    <mergeCell ref="A19:B19"/>
    <mergeCell ref="A22:B22"/>
    <mergeCell ref="A23:B23"/>
    <mergeCell ref="A26:B26"/>
    <mergeCell ref="A29:B29"/>
    <mergeCell ref="A11:B11"/>
    <mergeCell ref="A3:F3"/>
    <mergeCell ref="A4:F4"/>
    <mergeCell ref="A6:B7"/>
    <mergeCell ref="C6:F6"/>
    <mergeCell ref="A9:B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M83"/>
  <sheetViews>
    <sheetView showGridLines="0" topLeftCell="A3" zoomScale="90" zoomScaleNormal="90" workbookViewId="0">
      <selection activeCell="A4" sqref="A4"/>
    </sheetView>
  </sheetViews>
  <sheetFormatPr baseColWidth="10" defaultRowHeight="11.25"/>
  <cols>
    <col min="1" max="1" width="40.5703125" style="358" customWidth="1"/>
    <col min="2" max="3" width="15.28515625" style="358" customWidth="1"/>
    <col min="4" max="4" width="15.140625" style="358" customWidth="1"/>
    <col min="5" max="5" width="14.140625" style="358" customWidth="1"/>
    <col min="6" max="6" width="8" style="358" customWidth="1"/>
    <col min="7" max="7" width="10.140625" style="358" customWidth="1"/>
    <col min="8" max="16384" width="11.42578125" style="358"/>
  </cols>
  <sheetData>
    <row r="1" spans="1:13">
      <c r="A1" s="357" t="s">
        <v>420</v>
      </c>
      <c r="B1" s="392"/>
      <c r="C1" s="392"/>
      <c r="D1" s="392"/>
      <c r="E1" s="392"/>
      <c r="F1" s="392"/>
      <c r="G1" s="418"/>
    </row>
    <row r="2" spans="1:13">
      <c r="A2" s="359" t="s">
        <v>421</v>
      </c>
      <c r="B2" s="392"/>
      <c r="C2" s="392"/>
      <c r="D2" s="392"/>
      <c r="E2" s="392"/>
      <c r="F2" s="392"/>
      <c r="G2" s="418"/>
    </row>
    <row r="3" spans="1:13">
      <c r="A3" s="394" t="s">
        <v>454</v>
      </c>
      <c r="B3" s="419"/>
      <c r="C3" s="419"/>
      <c r="D3" s="419"/>
      <c r="E3" s="419"/>
      <c r="F3" s="419"/>
      <c r="G3" s="418"/>
    </row>
    <row r="4" spans="1:13">
      <c r="A4" s="359" t="s">
        <v>423</v>
      </c>
      <c r="B4" s="419"/>
      <c r="C4" s="419"/>
      <c r="D4" s="419"/>
      <c r="E4" s="419"/>
      <c r="F4" s="419"/>
      <c r="G4" s="418"/>
    </row>
    <row r="5" spans="1:13">
      <c r="A5" s="361"/>
      <c r="B5" s="361"/>
      <c r="C5" s="361"/>
      <c r="D5" s="420"/>
      <c r="E5" s="420"/>
      <c r="F5" s="420"/>
    </row>
    <row r="6" spans="1:13" s="361" customFormat="1" ht="15.75" customHeight="1">
      <c r="A6" s="1154" t="s">
        <v>455</v>
      </c>
      <c r="B6" s="421">
        <v>2014</v>
      </c>
      <c r="C6" s="1155">
        <v>2015</v>
      </c>
      <c r="D6" s="1155"/>
      <c r="E6" s="1156" t="s">
        <v>448</v>
      </c>
      <c r="F6" s="1156"/>
      <c r="G6" s="421">
        <v>2014</v>
      </c>
    </row>
    <row r="7" spans="1:13" s="361" customFormat="1" ht="17.25" customHeight="1">
      <c r="A7" s="1154"/>
      <c r="B7" s="422" t="s">
        <v>456</v>
      </c>
      <c r="C7" s="423" t="s">
        <v>449</v>
      </c>
      <c r="D7" s="423" t="s">
        <v>429</v>
      </c>
      <c r="E7" s="423" t="s">
        <v>450</v>
      </c>
      <c r="F7" s="423" t="s">
        <v>12</v>
      </c>
      <c r="G7" s="423" t="s">
        <v>451</v>
      </c>
    </row>
    <row r="8" spans="1:13" s="361" customFormat="1" ht="4.5" customHeight="1">
      <c r="A8" s="424"/>
      <c r="B8" s="425"/>
      <c r="C8" s="425"/>
      <c r="D8" s="425"/>
      <c r="E8" s="425"/>
      <c r="F8" s="425"/>
      <c r="G8" s="425"/>
    </row>
    <row r="9" spans="1:13" s="361" customFormat="1" ht="23.25" customHeight="1">
      <c r="A9" s="426" t="s">
        <v>430</v>
      </c>
      <c r="B9" s="427">
        <v>66823344327.390007</v>
      </c>
      <c r="C9" s="427">
        <v>57182209034.000008</v>
      </c>
      <c r="D9" s="427">
        <v>66057871163.669998</v>
      </c>
      <c r="E9" s="427">
        <v>8875662129.6699905</v>
      </c>
      <c r="F9" s="428">
        <v>15.521719569092909</v>
      </c>
      <c r="G9" s="428">
        <v>-3.2829640840763545</v>
      </c>
    </row>
    <row r="10" spans="1:13" s="361" customFormat="1" ht="4.5" customHeight="1">
      <c r="A10" s="429"/>
      <c r="B10" s="429"/>
      <c r="C10" s="429"/>
      <c r="D10" s="429"/>
      <c r="E10" s="429"/>
      <c r="F10" s="430"/>
      <c r="G10" s="429"/>
    </row>
    <row r="11" spans="1:13" s="361" customFormat="1" ht="23.85" customHeight="1">
      <c r="A11" s="431" t="s">
        <v>457</v>
      </c>
      <c r="B11" s="432">
        <v>8890957160.2099991</v>
      </c>
      <c r="C11" s="432">
        <v>7946412462.7599993</v>
      </c>
      <c r="D11" s="432">
        <v>9581871420.1700001</v>
      </c>
      <c r="E11" s="432">
        <v>1635458957.4100008</v>
      </c>
      <c r="F11" s="433">
        <v>20.581098263831663</v>
      </c>
      <c r="G11" s="433">
        <v>5.4407369821835943</v>
      </c>
      <c r="H11" s="417"/>
      <c r="I11" s="417"/>
      <c r="J11" s="417"/>
      <c r="K11" s="417"/>
      <c r="L11" s="417"/>
      <c r="M11" s="417"/>
    </row>
    <row r="12" spans="1:13" s="361" customFormat="1" ht="23.85" customHeight="1">
      <c r="A12" s="431" t="s">
        <v>458</v>
      </c>
      <c r="B12" s="432">
        <v>40960861471.730003</v>
      </c>
      <c r="C12" s="432">
        <v>33071029515.620003</v>
      </c>
      <c r="D12" s="432">
        <v>40334782574.75</v>
      </c>
      <c r="E12" s="432">
        <v>7263753059.1299973</v>
      </c>
      <c r="F12" s="433">
        <v>21.964097173628062</v>
      </c>
      <c r="G12" s="433">
        <v>-3.6576467909544306</v>
      </c>
      <c r="H12" s="417"/>
      <c r="I12" s="417"/>
      <c r="J12" s="417"/>
      <c r="K12" s="417"/>
      <c r="L12" s="417"/>
      <c r="M12" s="417"/>
    </row>
    <row r="13" spans="1:13" s="361" customFormat="1" ht="23.85" customHeight="1">
      <c r="A13" s="431" t="s">
        <v>459</v>
      </c>
      <c r="B13" s="432">
        <v>4550142741.8699999</v>
      </c>
      <c r="C13" s="432">
        <v>3884049760.46</v>
      </c>
      <c r="D13" s="432">
        <v>3389587722.7099996</v>
      </c>
      <c r="E13" s="432">
        <v>-494462037.75000048</v>
      </c>
      <c r="F13" s="433">
        <v>-12.730579375776074</v>
      </c>
      <c r="G13" s="433">
        <v>-27.116626113578093</v>
      </c>
      <c r="H13" s="417"/>
      <c r="I13" s="417"/>
      <c r="J13" s="417"/>
      <c r="K13" s="417"/>
      <c r="L13" s="417"/>
      <c r="M13" s="417"/>
    </row>
    <row r="14" spans="1:13" s="361" customFormat="1" ht="28.5" customHeight="1">
      <c r="A14" s="434" t="s">
        <v>460</v>
      </c>
      <c r="B14" s="435">
        <v>12421382953.58</v>
      </c>
      <c r="C14" s="435">
        <v>12280717295.16</v>
      </c>
      <c r="D14" s="435">
        <v>12751629446.039999</v>
      </c>
      <c r="E14" s="435">
        <v>470912150.87999916</v>
      </c>
      <c r="F14" s="436">
        <v>3.8345655189505408</v>
      </c>
      <c r="G14" s="436">
        <v>0.43899171280901328</v>
      </c>
      <c r="H14" s="417"/>
      <c r="I14" s="417"/>
      <c r="J14" s="417"/>
      <c r="K14" s="417"/>
      <c r="L14" s="417"/>
      <c r="M14" s="417"/>
    </row>
    <row r="16" spans="1:13">
      <c r="A16" s="359" t="s">
        <v>420</v>
      </c>
      <c r="B16" s="392"/>
      <c r="C16" s="392"/>
      <c r="D16" s="392"/>
      <c r="E16" s="392"/>
      <c r="F16" s="392"/>
      <c r="G16" s="418"/>
    </row>
    <row r="17" spans="1:13">
      <c r="A17" s="359" t="s">
        <v>421</v>
      </c>
      <c r="B17" s="392"/>
      <c r="C17" s="392"/>
      <c r="D17" s="392"/>
      <c r="E17" s="392"/>
      <c r="F17" s="392"/>
      <c r="G17" s="418"/>
    </row>
    <row r="18" spans="1:13">
      <c r="A18" s="394" t="s">
        <v>461</v>
      </c>
      <c r="B18" s="419"/>
      <c r="C18" s="419"/>
      <c r="D18" s="419"/>
      <c r="E18" s="419"/>
      <c r="F18" s="419"/>
      <c r="G18" s="418"/>
    </row>
    <row r="19" spans="1:13">
      <c r="A19" s="359" t="s">
        <v>423</v>
      </c>
      <c r="B19" s="419"/>
      <c r="C19" s="419"/>
      <c r="D19" s="419"/>
      <c r="E19" s="419"/>
      <c r="F19" s="419"/>
      <c r="G19" s="418"/>
    </row>
    <row r="20" spans="1:13">
      <c r="A20" s="361"/>
      <c r="B20" s="361"/>
      <c r="C20" s="361"/>
      <c r="D20" s="420"/>
      <c r="E20" s="420"/>
      <c r="F20" s="420"/>
    </row>
    <row r="21" spans="1:13" s="361" customFormat="1" ht="15.75" customHeight="1">
      <c r="A21" s="1154" t="s">
        <v>462</v>
      </c>
      <c r="B21" s="421">
        <v>2014</v>
      </c>
      <c r="C21" s="1155">
        <v>2015</v>
      </c>
      <c r="D21" s="1155"/>
      <c r="E21" s="1156" t="s">
        <v>448</v>
      </c>
      <c r="F21" s="1156"/>
      <c r="G21" s="421">
        <v>2014</v>
      </c>
    </row>
    <row r="22" spans="1:13" s="361" customFormat="1" ht="17.25" customHeight="1">
      <c r="A22" s="1154"/>
      <c r="B22" s="422" t="s">
        <v>456</v>
      </c>
      <c r="C22" s="423" t="s">
        <v>449</v>
      </c>
      <c r="D22" s="423" t="s">
        <v>429</v>
      </c>
      <c r="E22" s="423" t="s">
        <v>450</v>
      </c>
      <c r="F22" s="423" t="s">
        <v>12</v>
      </c>
      <c r="G22" s="423" t="s">
        <v>451</v>
      </c>
    </row>
    <row r="23" spans="1:13" s="361" customFormat="1" ht="4.5" customHeight="1">
      <c r="A23" s="424"/>
      <c r="B23" s="425"/>
      <c r="C23" s="425"/>
      <c r="D23" s="425"/>
      <c r="E23" s="425"/>
      <c r="F23" s="425"/>
      <c r="G23" s="425"/>
    </row>
    <row r="24" spans="1:13" s="361" customFormat="1" ht="23.25" customHeight="1">
      <c r="A24" s="426" t="s">
        <v>14</v>
      </c>
      <c r="B24" s="427">
        <v>8890957160.2099991</v>
      </c>
      <c r="C24" s="427">
        <v>7946412462.7599993</v>
      </c>
      <c r="D24" s="427">
        <v>9581871420.1700001</v>
      </c>
      <c r="E24" s="427">
        <v>1635458957.4100008</v>
      </c>
      <c r="F24" s="437">
        <v>20.581098263831663</v>
      </c>
      <c r="G24" s="437">
        <v>5.4407369821835943</v>
      </c>
    </row>
    <row r="25" spans="1:13" s="361" customFormat="1" ht="4.5" customHeight="1">
      <c r="A25" s="429"/>
      <c r="B25" s="429"/>
      <c r="C25" s="429"/>
      <c r="D25" s="429"/>
      <c r="E25" s="429"/>
      <c r="F25" s="438"/>
      <c r="G25" s="438"/>
    </row>
    <row r="26" spans="1:13" s="361" customFormat="1" ht="23.85" customHeight="1">
      <c r="A26" s="439" t="s">
        <v>463</v>
      </c>
      <c r="B26" s="432">
        <v>695211313.67999995</v>
      </c>
      <c r="C26" s="432">
        <v>678000000</v>
      </c>
      <c r="D26" s="432">
        <v>795075270.74000001</v>
      </c>
      <c r="E26" s="432">
        <v>117075270.74000001</v>
      </c>
      <c r="F26" s="440">
        <v>17.267739047197637</v>
      </c>
      <c r="G26" s="440">
        <v>11.891739718658982</v>
      </c>
      <c r="H26" s="417"/>
      <c r="I26" s="417"/>
      <c r="J26" s="417"/>
      <c r="K26" s="417"/>
      <c r="L26" s="417"/>
      <c r="M26" s="417"/>
    </row>
    <row r="27" spans="1:13" s="361" customFormat="1" ht="23.85" customHeight="1">
      <c r="A27" s="439" t="s">
        <v>464</v>
      </c>
      <c r="B27" s="432">
        <v>2109013408.3099999</v>
      </c>
      <c r="C27" s="432">
        <v>1630686827.28</v>
      </c>
      <c r="D27" s="432">
        <v>2325353656.4400001</v>
      </c>
      <c r="E27" s="432">
        <v>694666829.16000009</v>
      </c>
      <c r="F27" s="440">
        <v>42.59964681990536</v>
      </c>
      <c r="G27" s="440">
        <v>7.8738760412653477</v>
      </c>
      <c r="H27" s="417"/>
      <c r="I27" s="417"/>
      <c r="J27" s="417"/>
      <c r="K27" s="417"/>
      <c r="L27" s="417"/>
      <c r="M27" s="417"/>
    </row>
    <row r="28" spans="1:13" s="361" customFormat="1" ht="28.5" customHeight="1">
      <c r="A28" s="439" t="s">
        <v>465</v>
      </c>
      <c r="B28" s="432">
        <v>838284405.98000002</v>
      </c>
      <c r="C28" s="432">
        <v>782714210.30999994</v>
      </c>
      <c r="D28" s="432">
        <v>1160499658.4200001</v>
      </c>
      <c r="E28" s="432">
        <v>377785448.11000013</v>
      </c>
      <c r="F28" s="440">
        <v>48.266077596876045</v>
      </c>
      <c r="G28" s="440">
        <v>35.444146650046406</v>
      </c>
      <c r="H28" s="417"/>
      <c r="I28" s="417"/>
      <c r="J28" s="417"/>
      <c r="K28" s="417"/>
      <c r="L28" s="417"/>
      <c r="M28" s="417"/>
    </row>
    <row r="29" spans="1:13" s="361" customFormat="1" ht="23.85" customHeight="1">
      <c r="A29" s="439" t="s">
        <v>466</v>
      </c>
      <c r="B29" s="432">
        <v>1322245844.3299999</v>
      </c>
      <c r="C29" s="432">
        <v>1081944640.3399999</v>
      </c>
      <c r="D29" s="432">
        <v>1254450965.1300001</v>
      </c>
      <c r="E29" s="432">
        <v>172506324.7900002</v>
      </c>
      <c r="F29" s="440">
        <v>15.944099019316766</v>
      </c>
      <c r="G29" s="440">
        <v>-7.1786050330932056</v>
      </c>
      <c r="H29" s="417"/>
      <c r="I29" s="417"/>
      <c r="J29" s="417"/>
      <c r="K29" s="417"/>
      <c r="L29" s="417"/>
      <c r="M29" s="417"/>
    </row>
    <row r="30" spans="1:13" s="361" customFormat="1" ht="28.5" customHeight="1">
      <c r="A30" s="439" t="s">
        <v>467</v>
      </c>
      <c r="B30" s="432">
        <v>1566392577.97</v>
      </c>
      <c r="C30" s="432">
        <v>1449405771.74</v>
      </c>
      <c r="D30" s="432">
        <v>1614138082.1600001</v>
      </c>
      <c r="E30" s="432">
        <v>164732310.42000008</v>
      </c>
      <c r="F30" s="440">
        <v>11.365506722264541</v>
      </c>
      <c r="G30" s="440">
        <v>0.81999671548113895</v>
      </c>
      <c r="H30" s="417"/>
      <c r="I30" s="417"/>
      <c r="J30" s="417"/>
      <c r="K30" s="417"/>
      <c r="L30" s="417"/>
      <c r="M30" s="417"/>
    </row>
    <row r="31" spans="1:13" s="361" customFormat="1" ht="23.85" customHeight="1">
      <c r="A31" s="441" t="s">
        <v>468</v>
      </c>
      <c r="B31" s="435">
        <v>2359809609.9400001</v>
      </c>
      <c r="C31" s="435">
        <v>2323661013.0900002</v>
      </c>
      <c r="D31" s="435">
        <v>2432353787.2800002</v>
      </c>
      <c r="E31" s="435">
        <v>108692774.19000006</v>
      </c>
      <c r="F31" s="442">
        <v>4.6776519284738782</v>
      </c>
      <c r="G31" s="442">
        <v>0.84546895902704478</v>
      </c>
      <c r="H31" s="417"/>
      <c r="I31" s="417"/>
      <c r="J31" s="417"/>
      <c r="K31" s="417"/>
      <c r="L31" s="417"/>
      <c r="M31" s="417"/>
    </row>
    <row r="33" spans="1:13">
      <c r="A33" s="357" t="s">
        <v>420</v>
      </c>
      <c r="B33" s="392"/>
      <c r="C33" s="392"/>
      <c r="D33" s="392"/>
      <c r="E33" s="392"/>
      <c r="F33" s="392"/>
      <c r="G33" s="418"/>
    </row>
    <row r="34" spans="1:13">
      <c r="A34" s="359" t="s">
        <v>421</v>
      </c>
      <c r="B34" s="392"/>
      <c r="C34" s="392"/>
      <c r="D34" s="392"/>
      <c r="E34" s="392"/>
      <c r="F34" s="392"/>
      <c r="G34" s="418"/>
    </row>
    <row r="35" spans="1:13">
      <c r="A35" s="394" t="s">
        <v>469</v>
      </c>
      <c r="B35" s="419"/>
      <c r="C35" s="419"/>
      <c r="D35" s="419"/>
      <c r="E35" s="419"/>
      <c r="F35" s="419"/>
      <c r="G35" s="418"/>
    </row>
    <row r="36" spans="1:13">
      <c r="A36" s="359" t="s">
        <v>423</v>
      </c>
      <c r="B36" s="419"/>
      <c r="C36" s="419"/>
      <c r="D36" s="419"/>
      <c r="E36" s="419"/>
      <c r="F36" s="419"/>
      <c r="G36" s="418"/>
    </row>
    <row r="37" spans="1:13">
      <c r="A37" s="361"/>
      <c r="B37" s="361"/>
      <c r="C37" s="361"/>
      <c r="D37" s="420"/>
      <c r="E37" s="420"/>
      <c r="F37" s="420"/>
    </row>
    <row r="38" spans="1:13" s="361" customFormat="1" ht="15.75" customHeight="1">
      <c r="A38" s="1157" t="s">
        <v>470</v>
      </c>
      <c r="B38" s="397">
        <v>2014</v>
      </c>
      <c r="C38" s="1144">
        <v>2015</v>
      </c>
      <c r="D38" s="1144"/>
      <c r="E38" s="1145" t="s">
        <v>448</v>
      </c>
      <c r="F38" s="1145"/>
      <c r="G38" s="397">
        <v>2014</v>
      </c>
    </row>
    <row r="39" spans="1:13" s="361" customFormat="1" ht="17.25" customHeight="1">
      <c r="A39" s="1157"/>
      <c r="B39" s="363" t="s">
        <v>456</v>
      </c>
      <c r="C39" s="364" t="s">
        <v>449</v>
      </c>
      <c r="D39" s="364" t="s">
        <v>429</v>
      </c>
      <c r="E39" s="364" t="s">
        <v>450</v>
      </c>
      <c r="F39" s="364" t="s">
        <v>12</v>
      </c>
      <c r="G39" s="364" t="s">
        <v>451</v>
      </c>
    </row>
    <row r="40" spans="1:13" s="361" customFormat="1" ht="4.5" customHeight="1">
      <c r="A40" s="365"/>
      <c r="B40" s="366"/>
      <c r="C40" s="366"/>
      <c r="D40" s="366"/>
      <c r="E40" s="366"/>
      <c r="F40" s="366"/>
      <c r="G40" s="366"/>
    </row>
    <row r="41" spans="1:13" s="361" customFormat="1" ht="23.25" customHeight="1">
      <c r="A41" s="443" t="s">
        <v>14</v>
      </c>
      <c r="B41" s="367">
        <v>40960861471.730003</v>
      </c>
      <c r="C41" s="367">
        <v>33071029515.620003</v>
      </c>
      <c r="D41" s="367">
        <v>40334782574.75</v>
      </c>
      <c r="E41" s="367">
        <v>7263753059.1299973</v>
      </c>
      <c r="F41" s="399">
        <v>21.964097173628062</v>
      </c>
      <c r="G41" s="399">
        <v>-3.6576467909544306</v>
      </c>
    </row>
    <row r="42" spans="1:13" s="361" customFormat="1" ht="4.5" customHeight="1">
      <c r="A42" s="370"/>
      <c r="B42" s="370"/>
      <c r="C42" s="370"/>
      <c r="D42" s="370"/>
      <c r="E42" s="370"/>
      <c r="F42" s="444"/>
      <c r="G42" s="444"/>
    </row>
    <row r="43" spans="1:13" s="360" customFormat="1" ht="23.85" customHeight="1">
      <c r="A43" s="267" t="s">
        <v>471</v>
      </c>
      <c r="B43" s="445">
        <v>789773494.94000006</v>
      </c>
      <c r="C43" s="445">
        <v>515171417.17000002</v>
      </c>
      <c r="D43" s="445">
        <v>735527705.83000004</v>
      </c>
      <c r="E43" s="445">
        <v>220356288.66000003</v>
      </c>
      <c r="F43" s="446">
        <v>42.773391790733854</v>
      </c>
      <c r="G43" s="446">
        <v>-8.8822276631300667</v>
      </c>
      <c r="H43" s="447"/>
      <c r="I43" s="447"/>
      <c r="J43" s="447"/>
      <c r="K43" s="447"/>
      <c r="L43" s="447"/>
      <c r="M43" s="447"/>
    </row>
    <row r="44" spans="1:13" s="360" customFormat="1" ht="23.85" customHeight="1">
      <c r="A44" s="267" t="s">
        <v>472</v>
      </c>
      <c r="B44" s="445">
        <v>4718902332.3400002</v>
      </c>
      <c r="C44" s="445">
        <v>2252482068.54</v>
      </c>
      <c r="D44" s="445">
        <v>3781838563.1199999</v>
      </c>
      <c r="E44" s="445">
        <v>1529356494.5799999</v>
      </c>
      <c r="F44" s="446">
        <v>67.896500306938691</v>
      </c>
      <c r="G44" s="446">
        <v>-21.590513639575164</v>
      </c>
      <c r="H44" s="447"/>
      <c r="I44" s="447"/>
      <c r="J44" s="447"/>
      <c r="K44" s="447"/>
      <c r="L44" s="447"/>
      <c r="M44" s="447"/>
    </row>
    <row r="45" spans="1:13" s="360" customFormat="1" ht="23.85" customHeight="1">
      <c r="A45" s="267" t="s">
        <v>473</v>
      </c>
      <c r="B45" s="445">
        <v>4572510398.9799995</v>
      </c>
      <c r="C45" s="445">
        <v>5591243297.6400003</v>
      </c>
      <c r="D45" s="445">
        <v>6243943437.1899996</v>
      </c>
      <c r="E45" s="445">
        <v>652700139.54999924</v>
      </c>
      <c r="F45" s="446">
        <v>11.673613627679146</v>
      </c>
      <c r="G45" s="446">
        <v>33.601357232549162</v>
      </c>
      <c r="H45" s="447"/>
      <c r="I45" s="447"/>
      <c r="J45" s="447"/>
      <c r="K45" s="447"/>
      <c r="L45" s="447"/>
      <c r="M45" s="447"/>
    </row>
    <row r="46" spans="1:13" s="360" customFormat="1" ht="28.5" customHeight="1">
      <c r="A46" s="267" t="s">
        <v>474</v>
      </c>
      <c r="B46" s="445">
        <v>1090750755.28</v>
      </c>
      <c r="C46" s="445">
        <v>596037635.26999998</v>
      </c>
      <c r="D46" s="445">
        <v>1213586038.55</v>
      </c>
      <c r="E46" s="445">
        <v>617548403.27999997</v>
      </c>
      <c r="F46" s="446">
        <v>103.60896137041007</v>
      </c>
      <c r="G46" s="446">
        <v>8.8558218147561263</v>
      </c>
      <c r="H46" s="447"/>
      <c r="I46" s="447"/>
      <c r="J46" s="447"/>
      <c r="K46" s="447"/>
      <c r="L46" s="447"/>
      <c r="M46" s="447"/>
    </row>
    <row r="47" spans="1:13" s="360" customFormat="1" ht="23.85" customHeight="1">
      <c r="A47" s="267" t="s">
        <v>475</v>
      </c>
      <c r="B47" s="445">
        <v>25819255479.060001</v>
      </c>
      <c r="C47" s="445">
        <v>22074477210.07</v>
      </c>
      <c r="D47" s="445">
        <v>27066125039.580002</v>
      </c>
      <c r="E47" s="445">
        <v>4991647829.5100021</v>
      </c>
      <c r="F47" s="446">
        <v>22.612756723556274</v>
      </c>
      <c r="G47" s="446">
        <v>2.5625902833984497</v>
      </c>
      <c r="H47" s="447"/>
      <c r="I47" s="447"/>
      <c r="J47" s="447"/>
      <c r="K47" s="447"/>
      <c r="L47" s="447"/>
      <c r="M47" s="447"/>
    </row>
    <row r="48" spans="1:13" s="360" customFormat="1" ht="23.85" customHeight="1">
      <c r="A48" s="267" t="s">
        <v>476</v>
      </c>
      <c r="B48" s="445">
        <v>3709721218.3600001</v>
      </c>
      <c r="C48" s="445">
        <v>1933400186.77</v>
      </c>
      <c r="D48" s="445">
        <v>1181980121.27</v>
      </c>
      <c r="E48" s="445">
        <v>-751420065.5</v>
      </c>
      <c r="F48" s="446">
        <v>-38.865211177792752</v>
      </c>
      <c r="G48" s="446">
        <v>-68.827221746294725</v>
      </c>
      <c r="H48" s="447"/>
      <c r="I48" s="447"/>
      <c r="J48" s="447"/>
      <c r="K48" s="447"/>
      <c r="L48" s="447"/>
      <c r="M48" s="447"/>
    </row>
    <row r="49" spans="1:13" s="360" customFormat="1" ht="23.85" customHeight="1">
      <c r="A49" s="276" t="s">
        <v>477</v>
      </c>
      <c r="B49" s="448">
        <v>259947792.77000001</v>
      </c>
      <c r="C49" s="448">
        <v>108217700.16</v>
      </c>
      <c r="D49" s="448">
        <v>111781669.20999999</v>
      </c>
      <c r="E49" s="448">
        <v>3563969.049999997</v>
      </c>
      <c r="F49" s="449">
        <v>3.2933328325501918</v>
      </c>
      <c r="G49" s="449">
        <v>-57.928202439166604</v>
      </c>
      <c r="H49" s="447"/>
      <c r="I49" s="447"/>
      <c r="J49" s="447"/>
      <c r="K49" s="447"/>
      <c r="L49" s="447"/>
      <c r="M49" s="447"/>
    </row>
    <row r="51" spans="1:13">
      <c r="A51" s="357" t="s">
        <v>420</v>
      </c>
      <c r="B51" s="392"/>
      <c r="C51" s="392"/>
      <c r="D51" s="392"/>
      <c r="E51" s="392"/>
      <c r="F51" s="392"/>
      <c r="G51" s="418"/>
    </row>
    <row r="52" spans="1:13">
      <c r="A52" s="359" t="s">
        <v>421</v>
      </c>
      <c r="B52" s="392"/>
      <c r="C52" s="392"/>
      <c r="D52" s="392"/>
      <c r="E52" s="392"/>
      <c r="F52" s="392"/>
      <c r="G52" s="418"/>
    </row>
    <row r="53" spans="1:13">
      <c r="A53" s="394" t="s">
        <v>478</v>
      </c>
      <c r="B53" s="419"/>
      <c r="C53" s="419"/>
      <c r="D53" s="419"/>
      <c r="E53" s="419"/>
      <c r="F53" s="419"/>
      <c r="G53" s="418"/>
    </row>
    <row r="54" spans="1:13">
      <c r="A54" s="359" t="s">
        <v>423</v>
      </c>
      <c r="B54" s="419"/>
      <c r="C54" s="419"/>
      <c r="D54" s="419"/>
      <c r="E54" s="419"/>
      <c r="F54" s="419"/>
      <c r="G54" s="418"/>
    </row>
    <row r="55" spans="1:13">
      <c r="A55" s="361"/>
      <c r="B55" s="361"/>
      <c r="C55" s="361"/>
      <c r="D55" s="420"/>
      <c r="E55" s="420"/>
      <c r="F55" s="420"/>
    </row>
    <row r="56" spans="1:13" s="361" customFormat="1" ht="15.75" customHeight="1">
      <c r="A56" s="1157" t="s">
        <v>479</v>
      </c>
      <c r="B56" s="397">
        <v>2014</v>
      </c>
      <c r="C56" s="1144">
        <v>2015</v>
      </c>
      <c r="D56" s="1144"/>
      <c r="E56" s="1145" t="s">
        <v>448</v>
      </c>
      <c r="F56" s="1145"/>
      <c r="G56" s="397">
        <v>2014</v>
      </c>
    </row>
    <row r="57" spans="1:13" s="361" customFormat="1" ht="17.25" customHeight="1">
      <c r="A57" s="1157"/>
      <c r="B57" s="363" t="s">
        <v>456</v>
      </c>
      <c r="C57" s="364" t="s">
        <v>449</v>
      </c>
      <c r="D57" s="364" t="s">
        <v>429</v>
      </c>
      <c r="E57" s="364" t="s">
        <v>450</v>
      </c>
      <c r="F57" s="364" t="s">
        <v>12</v>
      </c>
      <c r="G57" s="364" t="s">
        <v>451</v>
      </c>
    </row>
    <row r="58" spans="1:13" s="361" customFormat="1" ht="4.5" customHeight="1">
      <c r="A58" s="365"/>
      <c r="B58" s="366"/>
      <c r="C58" s="366"/>
      <c r="D58" s="366"/>
      <c r="E58" s="366"/>
      <c r="F58" s="366"/>
      <c r="G58" s="366"/>
    </row>
    <row r="59" spans="1:13" s="361" customFormat="1" ht="23.25" customHeight="1">
      <c r="A59" s="443" t="s">
        <v>14</v>
      </c>
      <c r="B59" s="367">
        <v>4550142741.8699999</v>
      </c>
      <c r="C59" s="367">
        <v>3884049760.46</v>
      </c>
      <c r="D59" s="367">
        <v>3389587722.7099996</v>
      </c>
      <c r="E59" s="367">
        <v>-494462037.75000048</v>
      </c>
      <c r="F59" s="399">
        <v>-12.730579375776074</v>
      </c>
      <c r="G59" s="399">
        <v>-27.116626113578093</v>
      </c>
    </row>
    <row r="60" spans="1:13" s="361" customFormat="1" ht="4.5" customHeight="1">
      <c r="A60" s="370"/>
      <c r="B60" s="370"/>
      <c r="C60" s="370"/>
      <c r="D60" s="370"/>
      <c r="E60" s="370"/>
      <c r="F60" s="444"/>
      <c r="G60" s="444"/>
    </row>
    <row r="61" spans="1:13" s="361" customFormat="1" ht="28.5" customHeight="1">
      <c r="A61" s="267" t="s">
        <v>480</v>
      </c>
      <c r="B61" s="450">
        <v>769824016.86000001</v>
      </c>
      <c r="C61" s="450">
        <v>1341643461.3599999</v>
      </c>
      <c r="D61" s="450">
        <v>427022151.74000001</v>
      </c>
      <c r="E61" s="450">
        <v>-914621309.61999989</v>
      </c>
      <c r="F61" s="451">
        <v>-68.171711483829299</v>
      </c>
      <c r="G61" s="451">
        <v>-45.729282879062694</v>
      </c>
      <c r="H61" s="417"/>
      <c r="I61" s="417"/>
      <c r="J61" s="417"/>
      <c r="K61" s="417"/>
      <c r="L61" s="417"/>
      <c r="M61" s="417"/>
    </row>
    <row r="62" spans="1:13" s="361" customFormat="1" ht="28.5" customHeight="1">
      <c r="A62" s="267" t="s">
        <v>481</v>
      </c>
      <c r="B62" s="450">
        <v>675737301.77999997</v>
      </c>
      <c r="C62" s="450">
        <v>306335039</v>
      </c>
      <c r="D62" s="450">
        <v>686982304.65999997</v>
      </c>
      <c r="E62" s="450">
        <v>380647265.65999997</v>
      </c>
      <c r="F62" s="451">
        <v>124.25848081322491</v>
      </c>
      <c r="G62" s="451">
        <v>-0.53408800656404765</v>
      </c>
      <c r="H62" s="417"/>
      <c r="I62" s="417"/>
      <c r="J62" s="417"/>
      <c r="K62" s="417"/>
      <c r="L62" s="417"/>
      <c r="M62" s="417"/>
    </row>
    <row r="63" spans="1:13" s="361" customFormat="1" ht="23.85" customHeight="1">
      <c r="A63" s="267" t="s">
        <v>482</v>
      </c>
      <c r="B63" s="450">
        <v>73611153.930000007</v>
      </c>
      <c r="C63" s="450">
        <v>0</v>
      </c>
      <c r="D63" s="450">
        <v>165594765.78999999</v>
      </c>
      <c r="E63" s="450">
        <v>165594765.78999999</v>
      </c>
      <c r="F63" s="452" t="s">
        <v>18</v>
      </c>
      <c r="G63" s="451">
        <v>120.0947033113529</v>
      </c>
      <c r="H63" s="417"/>
      <c r="I63" s="417"/>
      <c r="J63" s="417"/>
      <c r="K63" s="417"/>
      <c r="L63" s="417"/>
      <c r="M63" s="417"/>
    </row>
    <row r="64" spans="1:13" s="361" customFormat="1" ht="28.5" customHeight="1">
      <c r="A64" s="267" t="s">
        <v>483</v>
      </c>
      <c r="B64" s="450">
        <v>51005370.640000001</v>
      </c>
      <c r="C64" s="450">
        <v>10362045.199999999</v>
      </c>
      <c r="D64" s="450">
        <v>12604844.279999999</v>
      </c>
      <c r="E64" s="450">
        <v>2242799.08</v>
      </c>
      <c r="F64" s="451">
        <v>21.644366886181899</v>
      </c>
      <c r="G64" s="451">
        <v>-75.821564894974699</v>
      </c>
      <c r="H64" s="417"/>
      <c r="I64" s="417"/>
      <c r="J64" s="417"/>
      <c r="K64" s="417"/>
      <c r="L64" s="417"/>
      <c r="M64" s="417"/>
    </row>
    <row r="65" spans="1:13" s="361" customFormat="1" ht="23.85" customHeight="1">
      <c r="A65" s="267" t="s">
        <v>484</v>
      </c>
      <c r="B65" s="450">
        <v>2532134869.0300002</v>
      </c>
      <c r="C65" s="450">
        <v>1594306443</v>
      </c>
      <c r="D65" s="450">
        <v>1763968735.0599999</v>
      </c>
      <c r="E65" s="450">
        <v>169662292.05999994</v>
      </c>
      <c r="F65" s="451">
        <v>10.641761676679124</v>
      </c>
      <c r="G65" s="451">
        <v>-31.842969395255054</v>
      </c>
      <c r="H65" s="417"/>
      <c r="I65" s="417"/>
      <c r="J65" s="417"/>
      <c r="K65" s="417"/>
      <c r="L65" s="417"/>
      <c r="M65" s="417"/>
    </row>
    <row r="66" spans="1:13" s="361" customFormat="1" ht="23.85" customHeight="1">
      <c r="A66" s="267" t="s">
        <v>485</v>
      </c>
      <c r="B66" s="450">
        <v>0</v>
      </c>
      <c r="C66" s="450">
        <v>0</v>
      </c>
      <c r="D66" s="450">
        <v>2155607.2200000002</v>
      </c>
      <c r="E66" s="450">
        <v>2155607.2200000002</v>
      </c>
      <c r="F66" s="453" t="s">
        <v>18</v>
      </c>
      <c r="G66" s="453" t="s">
        <v>18</v>
      </c>
      <c r="H66" s="417"/>
      <c r="I66" s="417"/>
      <c r="J66" s="417"/>
      <c r="K66" s="417"/>
      <c r="L66" s="417"/>
      <c r="M66" s="417"/>
    </row>
    <row r="67" spans="1:13" s="361" customFormat="1" ht="23.85" customHeight="1">
      <c r="A67" s="267" t="s">
        <v>486</v>
      </c>
      <c r="B67" s="450">
        <v>220818421.38999999</v>
      </c>
      <c r="C67" s="450">
        <v>607816251.5</v>
      </c>
      <c r="D67" s="450">
        <v>242233721.46000001</v>
      </c>
      <c r="E67" s="450">
        <v>-365582530.03999996</v>
      </c>
      <c r="F67" s="451">
        <v>-60.146883065037628</v>
      </c>
      <c r="G67" s="451">
        <v>7.3262393566423611</v>
      </c>
      <c r="H67" s="417"/>
      <c r="I67" s="417"/>
      <c r="J67" s="417"/>
      <c r="K67" s="417"/>
      <c r="L67" s="417"/>
      <c r="M67" s="417"/>
    </row>
    <row r="68" spans="1:13" s="361" customFormat="1" ht="23.85" customHeight="1">
      <c r="A68" s="267" t="s">
        <v>487</v>
      </c>
      <c r="B68" s="450">
        <v>18434257.190000001</v>
      </c>
      <c r="C68" s="450">
        <v>11557640</v>
      </c>
      <c r="D68" s="450">
        <v>46760467.890000001</v>
      </c>
      <c r="E68" s="450">
        <v>35202827.890000001</v>
      </c>
      <c r="F68" s="451">
        <v>304.58491430776525</v>
      </c>
      <c r="G68" s="451">
        <v>148.17602111920937</v>
      </c>
      <c r="H68" s="417"/>
      <c r="I68" s="417"/>
      <c r="J68" s="417"/>
      <c r="K68" s="417"/>
      <c r="L68" s="417"/>
      <c r="M68" s="417"/>
    </row>
    <row r="69" spans="1:13" s="361" customFormat="1" ht="28.5" customHeight="1">
      <c r="A69" s="276" t="s">
        <v>488</v>
      </c>
      <c r="B69" s="454">
        <v>208577351.05000001</v>
      </c>
      <c r="C69" s="454">
        <v>12028880.4</v>
      </c>
      <c r="D69" s="454">
        <v>42265124.609999999</v>
      </c>
      <c r="E69" s="454">
        <v>30236244.210000001</v>
      </c>
      <c r="F69" s="455">
        <v>251.36374462580903</v>
      </c>
      <c r="G69" s="455">
        <v>-80.174615547809012</v>
      </c>
      <c r="H69" s="417"/>
      <c r="I69" s="417"/>
      <c r="J69" s="417"/>
      <c r="K69" s="417"/>
      <c r="L69" s="417"/>
      <c r="M69" s="417"/>
    </row>
    <row r="71" spans="1:13">
      <c r="A71" s="357" t="s">
        <v>420</v>
      </c>
      <c r="B71" s="392"/>
      <c r="C71" s="392"/>
      <c r="D71" s="392"/>
      <c r="E71" s="392"/>
      <c r="F71" s="392"/>
      <c r="G71" s="418"/>
    </row>
    <row r="72" spans="1:13">
      <c r="A72" s="359" t="s">
        <v>421</v>
      </c>
      <c r="B72" s="392"/>
      <c r="C72" s="392"/>
      <c r="D72" s="392"/>
      <c r="E72" s="392"/>
      <c r="F72" s="392"/>
      <c r="G72" s="418"/>
    </row>
    <row r="73" spans="1:13">
      <c r="A73" s="394" t="s">
        <v>489</v>
      </c>
      <c r="B73" s="419"/>
      <c r="C73" s="419"/>
      <c r="D73" s="419"/>
      <c r="E73" s="419"/>
      <c r="F73" s="419"/>
      <c r="G73" s="418"/>
    </row>
    <row r="74" spans="1:13">
      <c r="A74" s="359" t="s">
        <v>423</v>
      </c>
      <c r="B74" s="419"/>
      <c r="C74" s="419"/>
      <c r="D74" s="419"/>
      <c r="E74" s="419"/>
      <c r="F74" s="419"/>
      <c r="G74" s="418"/>
    </row>
    <row r="75" spans="1:13">
      <c r="A75" s="361"/>
      <c r="B75" s="361"/>
      <c r="C75" s="361"/>
      <c r="D75" s="420"/>
      <c r="E75" s="420"/>
      <c r="F75" s="420"/>
    </row>
    <row r="76" spans="1:13" s="361" customFormat="1" ht="15.75" customHeight="1">
      <c r="A76" s="1157" t="s">
        <v>490</v>
      </c>
      <c r="B76" s="397">
        <v>2014</v>
      </c>
      <c r="C76" s="1144">
        <v>2015</v>
      </c>
      <c r="D76" s="1144"/>
      <c r="E76" s="1145" t="s">
        <v>448</v>
      </c>
      <c r="F76" s="1145"/>
      <c r="G76" s="397">
        <v>2014</v>
      </c>
    </row>
    <row r="77" spans="1:13" s="361" customFormat="1" ht="17.25" customHeight="1">
      <c r="A77" s="1157"/>
      <c r="B77" s="363" t="s">
        <v>456</v>
      </c>
      <c r="C77" s="364" t="s">
        <v>449</v>
      </c>
      <c r="D77" s="364" t="s">
        <v>429</v>
      </c>
      <c r="E77" s="364" t="s">
        <v>450</v>
      </c>
      <c r="F77" s="364" t="s">
        <v>12</v>
      </c>
      <c r="G77" s="364" t="s">
        <v>451</v>
      </c>
    </row>
    <row r="78" spans="1:13" s="361" customFormat="1" ht="4.5" customHeight="1">
      <c r="A78" s="365"/>
      <c r="B78" s="366"/>
      <c r="C78" s="366"/>
      <c r="D78" s="366"/>
      <c r="E78" s="366"/>
      <c r="F78" s="366"/>
      <c r="G78" s="366"/>
    </row>
    <row r="79" spans="1:13" s="361" customFormat="1">
      <c r="A79" s="443" t="s">
        <v>14</v>
      </c>
      <c r="B79" s="367">
        <v>12421382953.58</v>
      </c>
      <c r="C79" s="367">
        <v>12280717295.16</v>
      </c>
      <c r="D79" s="367">
        <v>12751629446.039999</v>
      </c>
      <c r="E79" s="367">
        <v>470912150.87999916</v>
      </c>
      <c r="F79" s="399">
        <v>3.8345655189505408</v>
      </c>
      <c r="G79" s="399">
        <v>0.43899171280901328</v>
      </c>
    </row>
    <row r="80" spans="1:13" s="361" customFormat="1" ht="4.5" customHeight="1">
      <c r="A80" s="370"/>
      <c r="B80" s="370"/>
      <c r="C80" s="370"/>
      <c r="D80" s="370"/>
      <c r="E80" s="370"/>
      <c r="F80" s="444"/>
      <c r="G80" s="444"/>
    </row>
    <row r="81" spans="1:13" s="460" customFormat="1" ht="22.5">
      <c r="A81" s="456" t="s">
        <v>491</v>
      </c>
      <c r="B81" s="457">
        <v>1020020256.3200001</v>
      </c>
      <c r="C81" s="457">
        <v>1029453528</v>
      </c>
      <c r="D81" s="457">
        <v>1174644811.02</v>
      </c>
      <c r="E81" s="457">
        <v>145191283.01999998</v>
      </c>
      <c r="F81" s="458">
        <v>14.10372387591643</v>
      </c>
      <c r="G81" s="458">
        <v>12.668984467841639</v>
      </c>
      <c r="H81" s="459"/>
      <c r="I81" s="459"/>
      <c r="J81" s="459"/>
      <c r="K81" s="459"/>
      <c r="L81" s="459"/>
      <c r="M81" s="459"/>
    </row>
    <row r="82" spans="1:13" s="460" customFormat="1" ht="29.25" customHeight="1">
      <c r="A82" s="456" t="s">
        <v>492</v>
      </c>
      <c r="B82" s="457">
        <v>11401362697.26</v>
      </c>
      <c r="C82" s="457">
        <v>11251263767.16</v>
      </c>
      <c r="D82" s="457">
        <v>11574778271.959999</v>
      </c>
      <c r="E82" s="457">
        <v>323514504.79999924</v>
      </c>
      <c r="F82" s="458">
        <v>2.8753614837852126</v>
      </c>
      <c r="G82" s="458">
        <v>-0.67409506079407322</v>
      </c>
      <c r="H82" s="459"/>
      <c r="I82" s="459"/>
      <c r="J82" s="459"/>
      <c r="K82" s="459"/>
      <c r="L82" s="459"/>
      <c r="M82" s="459"/>
    </row>
    <row r="83" spans="1:13" s="464" customFormat="1" ht="24" customHeight="1">
      <c r="A83" s="461" t="s">
        <v>493</v>
      </c>
      <c r="B83" s="462">
        <v>0</v>
      </c>
      <c r="C83" s="462">
        <v>0</v>
      </c>
      <c r="D83" s="462">
        <v>2206363.06</v>
      </c>
      <c r="E83" s="462">
        <v>2206363.06</v>
      </c>
      <c r="F83" s="463" t="s">
        <v>18</v>
      </c>
      <c r="G83" s="463" t="s">
        <v>18</v>
      </c>
    </row>
  </sheetData>
  <mergeCells count="15">
    <mergeCell ref="A76:A77"/>
    <mergeCell ref="C76:D76"/>
    <mergeCell ref="E76:F76"/>
    <mergeCell ref="A38:A39"/>
    <mergeCell ref="C38:D38"/>
    <mergeCell ref="E38:F38"/>
    <mergeCell ref="A56:A57"/>
    <mergeCell ref="C56:D56"/>
    <mergeCell ref="E56:F56"/>
    <mergeCell ref="A6:A7"/>
    <mergeCell ref="C6:D6"/>
    <mergeCell ref="E6:F6"/>
    <mergeCell ref="A21:A22"/>
    <mergeCell ref="C21:D21"/>
    <mergeCell ref="E21:F2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130"/>
  <sheetViews>
    <sheetView showGridLines="0" topLeftCell="A10" zoomScale="80" zoomScaleNormal="80" workbookViewId="0">
      <selection activeCell="A52" sqref="A52"/>
    </sheetView>
  </sheetViews>
  <sheetFormatPr baseColWidth="10" defaultRowHeight="11.25"/>
  <cols>
    <col min="1" max="1" width="43.140625" style="361" customWidth="1"/>
    <col min="2" max="2" width="14.85546875" style="361" customWidth="1"/>
    <col min="3" max="3" width="5.5703125" style="361" customWidth="1"/>
    <col min="4" max="4" width="15" style="361" customWidth="1"/>
    <col min="5" max="5" width="6.7109375" style="361" customWidth="1"/>
    <col min="6" max="6" width="14.42578125" style="361" customWidth="1"/>
    <col min="7" max="7" width="6.28515625" style="361" customWidth="1"/>
    <col min="8" max="8" width="14.7109375" style="361" customWidth="1"/>
    <col min="9" max="9" width="6.5703125" style="361" customWidth="1"/>
    <col min="10" max="16384" width="11.42578125" style="358"/>
  </cols>
  <sheetData>
    <row r="1" spans="1:9">
      <c r="A1" s="357" t="s">
        <v>420</v>
      </c>
      <c r="B1" s="392"/>
      <c r="C1" s="392"/>
      <c r="D1" s="392"/>
      <c r="E1" s="392"/>
      <c r="F1" s="392"/>
      <c r="G1" s="392"/>
      <c r="H1" s="392"/>
      <c r="I1" s="392"/>
    </row>
    <row r="2" spans="1:9">
      <c r="A2" s="359" t="s">
        <v>421</v>
      </c>
      <c r="B2" s="392"/>
      <c r="C2" s="392"/>
      <c r="D2" s="392"/>
      <c r="E2" s="392"/>
      <c r="F2" s="392"/>
      <c r="G2" s="392"/>
      <c r="H2" s="392"/>
      <c r="I2" s="392"/>
    </row>
    <row r="3" spans="1:9">
      <c r="A3" s="394" t="s">
        <v>454</v>
      </c>
      <c r="B3" s="419"/>
      <c r="C3" s="419"/>
      <c r="D3" s="419"/>
      <c r="E3" s="419"/>
      <c r="F3" s="419"/>
      <c r="G3" s="419"/>
      <c r="H3" s="419"/>
      <c r="I3" s="419"/>
    </row>
    <row r="4" spans="1:9">
      <c r="A4" s="359" t="s">
        <v>423</v>
      </c>
      <c r="B4" s="392"/>
      <c r="C4" s="392"/>
      <c r="D4" s="392"/>
      <c r="E4" s="392"/>
      <c r="F4" s="393"/>
      <c r="G4" s="393"/>
      <c r="H4" s="393"/>
      <c r="I4" s="393"/>
    </row>
    <row r="5" spans="1:9">
      <c r="F5" s="420"/>
      <c r="G5" s="420"/>
      <c r="H5" s="420"/>
      <c r="I5" s="420"/>
    </row>
    <row r="6" spans="1:9" s="361" customFormat="1" ht="15.75" customHeight="1">
      <c r="A6" s="1157" t="s">
        <v>455</v>
      </c>
      <c r="B6" s="1144">
        <v>2015</v>
      </c>
      <c r="C6" s="1144"/>
      <c r="D6" s="1144"/>
      <c r="E6" s="1144"/>
      <c r="F6" s="1144"/>
      <c r="G6" s="1144"/>
      <c r="H6" s="1144"/>
      <c r="I6" s="1144"/>
    </row>
    <row r="7" spans="1:9" s="361" customFormat="1" ht="17.25" customHeight="1">
      <c r="A7" s="1157"/>
      <c r="B7" s="1158" t="s">
        <v>426</v>
      </c>
      <c r="C7" s="1158"/>
      <c r="D7" s="1159" t="s">
        <v>427</v>
      </c>
      <c r="E7" s="1159"/>
      <c r="F7" s="1159" t="s">
        <v>428</v>
      </c>
      <c r="G7" s="1159"/>
      <c r="H7" s="1159" t="s">
        <v>429</v>
      </c>
      <c r="I7" s="1159"/>
    </row>
    <row r="8" spans="1:9" s="361" customFormat="1" ht="4.5" customHeight="1">
      <c r="A8" s="365"/>
      <c r="B8" s="366"/>
      <c r="C8" s="366"/>
      <c r="D8" s="366"/>
      <c r="E8" s="366"/>
      <c r="F8" s="366"/>
      <c r="G8" s="366"/>
      <c r="H8" s="366"/>
      <c r="I8" s="366"/>
    </row>
    <row r="9" spans="1:9" s="361" customFormat="1" ht="23.25" customHeight="1">
      <c r="A9" s="443" t="s">
        <v>430</v>
      </c>
      <c r="B9" s="367">
        <v>16790059550.09</v>
      </c>
      <c r="C9" s="465" t="s">
        <v>12</v>
      </c>
      <c r="D9" s="367">
        <v>33996140848.889999</v>
      </c>
      <c r="E9" s="465" t="s">
        <v>12</v>
      </c>
      <c r="F9" s="367">
        <v>15271670764.689999</v>
      </c>
      <c r="G9" s="465" t="s">
        <v>12</v>
      </c>
      <c r="H9" s="367">
        <v>66057871163.669998</v>
      </c>
      <c r="I9" s="465" t="s">
        <v>12</v>
      </c>
    </row>
    <row r="10" spans="1:9" s="361" customFormat="1" ht="4.5" customHeight="1">
      <c r="A10" s="370"/>
      <c r="B10" s="370"/>
      <c r="C10" s="370"/>
      <c r="D10" s="370"/>
      <c r="E10" s="370"/>
      <c r="F10" s="370"/>
      <c r="G10" s="370"/>
      <c r="H10" s="370"/>
      <c r="I10" s="370"/>
    </row>
    <row r="11" spans="1:9" s="361" customFormat="1" ht="19.5" customHeight="1">
      <c r="A11" s="466" t="s">
        <v>457</v>
      </c>
      <c r="B11" s="450">
        <v>8605179944.2700005</v>
      </c>
      <c r="C11" s="467">
        <v>0.5125163444833567</v>
      </c>
      <c r="D11" s="450">
        <v>266521262.85999998</v>
      </c>
      <c r="E11" s="467">
        <v>7.8397505188799125E-3</v>
      </c>
      <c r="F11" s="450">
        <v>710170213.03999996</v>
      </c>
      <c r="G11" s="467">
        <v>4.6502456999138679E-2</v>
      </c>
      <c r="H11" s="450">
        <v>9581871420.170002</v>
      </c>
      <c r="I11" s="467">
        <v>0.14505268261566029</v>
      </c>
    </row>
    <row r="12" spans="1:9" s="361" customFormat="1" ht="19.5" customHeight="1">
      <c r="A12" s="466" t="s">
        <v>458</v>
      </c>
      <c r="B12" s="450">
        <v>5364991521.6000004</v>
      </c>
      <c r="C12" s="467">
        <v>0.31953379948382865</v>
      </c>
      <c r="D12" s="450">
        <v>25876161798.669998</v>
      </c>
      <c r="E12" s="467">
        <v>0.76114997621898828</v>
      </c>
      <c r="F12" s="450">
        <v>9093629254.4799995</v>
      </c>
      <c r="G12" s="467">
        <v>0.59545739261912334</v>
      </c>
      <c r="H12" s="450">
        <v>40334782574.75</v>
      </c>
      <c r="I12" s="467">
        <v>0.6105976754051532</v>
      </c>
    </row>
    <row r="13" spans="1:9" s="361" customFormat="1" ht="19.5" customHeight="1">
      <c r="A13" s="466" t="s">
        <v>459</v>
      </c>
      <c r="B13" s="450">
        <v>2106033802.4999998</v>
      </c>
      <c r="C13" s="467">
        <v>0.12543337301556567</v>
      </c>
      <c r="D13" s="450">
        <v>256330563.89999998</v>
      </c>
      <c r="E13" s="467">
        <v>7.5399900547349734E-3</v>
      </c>
      <c r="F13" s="450">
        <v>1027223356.3099999</v>
      </c>
      <c r="G13" s="467">
        <v>6.7263325155297871E-2</v>
      </c>
      <c r="H13" s="450">
        <v>3389587722.7099996</v>
      </c>
      <c r="I13" s="467">
        <v>5.1312397190513448E-2</v>
      </c>
    </row>
    <row r="14" spans="1:9" s="361" customFormat="1" ht="19.5" customHeight="1">
      <c r="A14" s="468" t="s">
        <v>460</v>
      </c>
      <c r="B14" s="454">
        <v>713854281.71999991</v>
      </c>
      <c r="C14" s="469">
        <v>4.2516483017248939E-2</v>
      </c>
      <c r="D14" s="454">
        <v>7597127223.46</v>
      </c>
      <c r="E14" s="469">
        <v>0.22347028320739681</v>
      </c>
      <c r="F14" s="454">
        <v>4440647940.8599997</v>
      </c>
      <c r="G14" s="469">
        <v>0.29077682522644016</v>
      </c>
      <c r="H14" s="454">
        <v>12751629446.040001</v>
      </c>
      <c r="I14" s="469">
        <v>0.19303724478867318</v>
      </c>
    </row>
    <row r="17" spans="3:3">
      <c r="C17" s="470"/>
    </row>
    <row r="34" spans="1:9">
      <c r="A34" s="357" t="s">
        <v>420</v>
      </c>
      <c r="B34" s="392"/>
      <c r="C34" s="392"/>
      <c r="D34" s="392"/>
      <c r="E34" s="392"/>
      <c r="F34" s="392"/>
      <c r="G34" s="392"/>
      <c r="H34" s="392"/>
      <c r="I34" s="392"/>
    </row>
    <row r="35" spans="1:9">
      <c r="A35" s="359" t="s">
        <v>421</v>
      </c>
      <c r="B35" s="392"/>
      <c r="C35" s="392"/>
      <c r="D35" s="392"/>
      <c r="E35" s="392"/>
      <c r="F35" s="392"/>
      <c r="G35" s="392"/>
      <c r="H35" s="392"/>
      <c r="I35" s="392"/>
    </row>
    <row r="36" spans="1:9">
      <c r="A36" s="394" t="s">
        <v>494</v>
      </c>
      <c r="B36" s="419"/>
      <c r="C36" s="419"/>
      <c r="D36" s="419"/>
      <c r="E36" s="419"/>
      <c r="F36" s="419"/>
      <c r="G36" s="419"/>
      <c r="H36" s="419"/>
      <c r="I36" s="419"/>
    </row>
    <row r="37" spans="1:9">
      <c r="A37" s="359" t="s">
        <v>423</v>
      </c>
      <c r="B37" s="392"/>
      <c r="C37" s="392"/>
      <c r="D37" s="392"/>
      <c r="E37" s="392"/>
      <c r="F37" s="393"/>
      <c r="G37" s="393"/>
      <c r="H37" s="393"/>
      <c r="I37" s="393"/>
    </row>
    <row r="38" spans="1:9">
      <c r="F38" s="420"/>
      <c r="G38" s="420"/>
      <c r="H38" s="420"/>
      <c r="I38" s="420"/>
    </row>
    <row r="39" spans="1:9" s="361" customFormat="1" ht="15.75" customHeight="1">
      <c r="A39" s="1157" t="s">
        <v>462</v>
      </c>
      <c r="B39" s="1144">
        <v>2015</v>
      </c>
      <c r="C39" s="1144"/>
      <c r="D39" s="1144"/>
      <c r="E39" s="1144"/>
      <c r="F39" s="1144"/>
      <c r="G39" s="1144"/>
      <c r="H39" s="1144"/>
      <c r="I39" s="1144"/>
    </row>
    <row r="40" spans="1:9" s="361" customFormat="1" ht="17.25" customHeight="1">
      <c r="A40" s="1157"/>
      <c r="B40" s="1158" t="s">
        <v>426</v>
      </c>
      <c r="C40" s="1158"/>
      <c r="D40" s="1159" t="s">
        <v>427</v>
      </c>
      <c r="E40" s="1159"/>
      <c r="F40" s="1159" t="s">
        <v>428</v>
      </c>
      <c r="G40" s="1159"/>
      <c r="H40" s="1159" t="s">
        <v>429</v>
      </c>
      <c r="I40" s="1159"/>
    </row>
    <row r="41" spans="1:9" s="361" customFormat="1" ht="4.5" customHeight="1">
      <c r="A41" s="365"/>
      <c r="B41" s="366"/>
      <c r="C41" s="366"/>
      <c r="D41" s="366"/>
      <c r="E41" s="366"/>
      <c r="F41" s="366"/>
      <c r="G41" s="366"/>
      <c r="H41" s="366"/>
      <c r="I41" s="366"/>
    </row>
    <row r="42" spans="1:9" s="361" customFormat="1" ht="23.25" customHeight="1">
      <c r="A42" s="443" t="s">
        <v>14</v>
      </c>
      <c r="B42" s="367">
        <v>8605179944.2700005</v>
      </c>
      <c r="C42" s="465" t="s">
        <v>12</v>
      </c>
      <c r="D42" s="367">
        <v>266521262.85999998</v>
      </c>
      <c r="E42" s="465" t="s">
        <v>12</v>
      </c>
      <c r="F42" s="367">
        <v>710170213.03999996</v>
      </c>
      <c r="G42" s="465" t="s">
        <v>12</v>
      </c>
      <c r="H42" s="367">
        <v>9581871420.170002</v>
      </c>
      <c r="I42" s="465" t="s">
        <v>12</v>
      </c>
    </row>
    <row r="43" spans="1:9" s="361" customFormat="1" ht="4.5" customHeight="1">
      <c r="A43" s="370"/>
      <c r="B43" s="370"/>
      <c r="C43" s="370"/>
      <c r="D43" s="370"/>
      <c r="E43" s="370"/>
      <c r="F43" s="370"/>
      <c r="G43" s="370"/>
      <c r="H43" s="370"/>
      <c r="I43" s="370"/>
    </row>
    <row r="44" spans="1:9" s="361" customFormat="1" ht="18.75" customHeight="1">
      <c r="A44" s="466" t="s">
        <v>463</v>
      </c>
      <c r="B44" s="450">
        <v>784537691.67999995</v>
      </c>
      <c r="C44" s="467">
        <v>9.1170399313079589E-2</v>
      </c>
      <c r="D44" s="450">
        <v>0</v>
      </c>
      <c r="E44" s="467">
        <v>0</v>
      </c>
      <c r="F44" s="450">
        <v>10537579.060000001</v>
      </c>
      <c r="G44" s="467">
        <v>1.483810341029676E-2</v>
      </c>
      <c r="H44" s="450">
        <v>795075270.73999989</v>
      </c>
      <c r="I44" s="467">
        <v>8.2977034013037673E-2</v>
      </c>
    </row>
    <row r="45" spans="1:9" s="361" customFormat="1" ht="18.75" customHeight="1">
      <c r="A45" s="471" t="s">
        <v>464</v>
      </c>
      <c r="B45" s="450">
        <v>1825345990.73</v>
      </c>
      <c r="C45" s="467">
        <v>0.21212176881268563</v>
      </c>
      <c r="D45" s="450">
        <v>37979389.619999997</v>
      </c>
      <c r="E45" s="467">
        <v>0.14250041145854114</v>
      </c>
      <c r="F45" s="450">
        <v>462028276.08999997</v>
      </c>
      <c r="G45" s="467">
        <v>0.65058808100696341</v>
      </c>
      <c r="H45" s="450">
        <v>2325353656.4400001</v>
      </c>
      <c r="I45" s="467">
        <v>0.24268261955019466</v>
      </c>
    </row>
    <row r="46" spans="1:9" s="361" customFormat="1" ht="18.75" customHeight="1">
      <c r="A46" s="466" t="s">
        <v>465</v>
      </c>
      <c r="B46" s="450">
        <v>1124208787.3900001</v>
      </c>
      <c r="C46" s="467">
        <v>0.13064326308929611</v>
      </c>
      <c r="D46" s="450">
        <v>14611484.699999999</v>
      </c>
      <c r="E46" s="467">
        <v>5.4822960626879566E-2</v>
      </c>
      <c r="F46" s="450">
        <v>21679386.329999998</v>
      </c>
      <c r="G46" s="467">
        <v>3.0527028495320626E-2</v>
      </c>
      <c r="H46" s="450">
        <v>1160499658.4200001</v>
      </c>
      <c r="I46" s="467">
        <v>0.12111409217797774</v>
      </c>
    </row>
    <row r="47" spans="1:9" s="361" customFormat="1" ht="18.75" customHeight="1">
      <c r="A47" s="466" t="s">
        <v>466</v>
      </c>
      <c r="B47" s="450">
        <v>1246001621.0599999</v>
      </c>
      <c r="C47" s="467">
        <v>0.1447966956100302</v>
      </c>
      <c r="D47" s="450">
        <v>0</v>
      </c>
      <c r="E47" s="467">
        <v>0</v>
      </c>
      <c r="F47" s="450">
        <v>8449344.0700000003</v>
      </c>
      <c r="G47" s="467">
        <v>1.1897632306811628E-2</v>
      </c>
      <c r="H47" s="450">
        <v>1254450965.1299999</v>
      </c>
      <c r="I47" s="467">
        <v>0.13091920253588035</v>
      </c>
    </row>
    <row r="48" spans="1:9" s="361" customFormat="1" ht="18.75" customHeight="1">
      <c r="A48" s="466" t="s">
        <v>467</v>
      </c>
      <c r="B48" s="450">
        <v>1337136369.5799999</v>
      </c>
      <c r="C48" s="467">
        <v>0.15538738041967032</v>
      </c>
      <c r="D48" s="450">
        <v>193339764.44</v>
      </c>
      <c r="E48" s="467">
        <v>0.72541966207611275</v>
      </c>
      <c r="F48" s="450">
        <v>83661948.140000001</v>
      </c>
      <c r="G48" s="467">
        <v>0.11780548747865856</v>
      </c>
      <c r="H48" s="450">
        <v>1614138082.1600001</v>
      </c>
      <c r="I48" s="467">
        <v>0.16845749764103618</v>
      </c>
    </row>
    <row r="49" spans="1:9" s="361" customFormat="1" ht="18.75" customHeight="1">
      <c r="A49" s="468" t="s">
        <v>468</v>
      </c>
      <c r="B49" s="454">
        <v>2287949483.8299999</v>
      </c>
      <c r="C49" s="469">
        <v>0.26588049275523806</v>
      </c>
      <c r="D49" s="454">
        <v>20590624.100000001</v>
      </c>
      <c r="E49" s="469">
        <v>7.7256965838466626E-2</v>
      </c>
      <c r="F49" s="454">
        <v>123813679.34999999</v>
      </c>
      <c r="G49" s="469">
        <v>0.174343667301949</v>
      </c>
      <c r="H49" s="454">
        <v>2432353787.2799997</v>
      </c>
      <c r="I49" s="469">
        <v>0.25384955408187315</v>
      </c>
    </row>
    <row r="66" spans="1:9">
      <c r="A66" s="357" t="s">
        <v>420</v>
      </c>
      <c r="B66" s="392"/>
      <c r="C66" s="392"/>
      <c r="D66" s="392"/>
      <c r="E66" s="392"/>
      <c r="F66" s="392"/>
      <c r="G66" s="392"/>
      <c r="H66" s="392"/>
      <c r="I66" s="392"/>
    </row>
    <row r="67" spans="1:9">
      <c r="A67" s="359" t="s">
        <v>421</v>
      </c>
      <c r="B67" s="392"/>
      <c r="C67" s="392"/>
      <c r="D67" s="392"/>
      <c r="E67" s="392"/>
      <c r="F67" s="392"/>
      <c r="G67" s="392"/>
      <c r="H67" s="392"/>
      <c r="I67" s="392"/>
    </row>
    <row r="68" spans="1:9">
      <c r="A68" s="394" t="s">
        <v>495</v>
      </c>
      <c r="B68" s="419"/>
      <c r="C68" s="419"/>
      <c r="D68" s="419"/>
      <c r="E68" s="419"/>
      <c r="F68" s="419"/>
      <c r="G68" s="419"/>
      <c r="H68" s="419"/>
      <c r="I68" s="419"/>
    </row>
    <row r="69" spans="1:9">
      <c r="A69" s="359" t="s">
        <v>423</v>
      </c>
      <c r="B69" s="392"/>
      <c r="C69" s="392"/>
      <c r="D69" s="392"/>
      <c r="E69" s="392"/>
      <c r="F69" s="393"/>
      <c r="G69" s="393"/>
      <c r="H69" s="393"/>
      <c r="I69" s="393"/>
    </row>
    <row r="70" spans="1:9">
      <c r="F70" s="420"/>
      <c r="G70" s="420"/>
      <c r="H70" s="420"/>
      <c r="I70" s="420"/>
    </row>
    <row r="71" spans="1:9" s="361" customFormat="1" ht="15.75" customHeight="1">
      <c r="A71" s="1157" t="s">
        <v>470</v>
      </c>
      <c r="B71" s="1144">
        <v>2015</v>
      </c>
      <c r="C71" s="1144"/>
      <c r="D71" s="1144"/>
      <c r="E71" s="1144"/>
      <c r="F71" s="1144"/>
      <c r="G71" s="1144"/>
      <c r="H71" s="1144"/>
      <c r="I71" s="1144"/>
    </row>
    <row r="72" spans="1:9" s="361" customFormat="1" ht="17.25" customHeight="1">
      <c r="A72" s="1157"/>
      <c r="B72" s="1158" t="s">
        <v>426</v>
      </c>
      <c r="C72" s="1158"/>
      <c r="D72" s="1159" t="s">
        <v>427</v>
      </c>
      <c r="E72" s="1159"/>
      <c r="F72" s="1159" t="s">
        <v>428</v>
      </c>
      <c r="G72" s="1159"/>
      <c r="H72" s="1159" t="s">
        <v>429</v>
      </c>
      <c r="I72" s="1159"/>
    </row>
    <row r="73" spans="1:9" s="361" customFormat="1" ht="4.5" customHeight="1">
      <c r="A73" s="365"/>
      <c r="B73" s="366"/>
      <c r="C73" s="366"/>
      <c r="D73" s="366"/>
      <c r="E73" s="366"/>
      <c r="F73" s="366"/>
      <c r="G73" s="366"/>
      <c r="H73" s="366"/>
      <c r="I73" s="366"/>
    </row>
    <row r="74" spans="1:9" s="361" customFormat="1" ht="23.25" customHeight="1">
      <c r="A74" s="443" t="s">
        <v>14</v>
      </c>
      <c r="B74" s="367">
        <v>5364991521.6000004</v>
      </c>
      <c r="C74" s="465" t="s">
        <v>12</v>
      </c>
      <c r="D74" s="367">
        <v>25876161798.669998</v>
      </c>
      <c r="E74" s="465" t="s">
        <v>12</v>
      </c>
      <c r="F74" s="367">
        <v>9093629254.4799995</v>
      </c>
      <c r="G74" s="465" t="s">
        <v>12</v>
      </c>
      <c r="H74" s="367">
        <v>40334782574.75</v>
      </c>
      <c r="I74" s="465" t="s">
        <v>12</v>
      </c>
    </row>
    <row r="75" spans="1:9" s="361" customFormat="1" ht="4.5" customHeight="1">
      <c r="A75" s="370"/>
      <c r="B75" s="370"/>
      <c r="C75" s="370"/>
      <c r="D75" s="370"/>
      <c r="E75" s="370"/>
      <c r="F75" s="370"/>
      <c r="G75" s="370"/>
      <c r="H75" s="370"/>
      <c r="I75" s="370"/>
    </row>
    <row r="76" spans="1:9" s="361" customFormat="1" ht="19.5" customHeight="1">
      <c r="A76" s="267" t="s">
        <v>471</v>
      </c>
      <c r="B76" s="450">
        <v>401554013.64999998</v>
      </c>
      <c r="C76" s="467">
        <v>7.4847091935430418E-2</v>
      </c>
      <c r="D76" s="450">
        <v>71606963.650000006</v>
      </c>
      <c r="E76" s="472">
        <v>2.7672946323005492E-3</v>
      </c>
      <c r="F76" s="450">
        <v>262366728.53</v>
      </c>
      <c r="G76" s="472">
        <v>2.8851707188386238E-2</v>
      </c>
      <c r="H76" s="450">
        <v>735527705.82999992</v>
      </c>
      <c r="I76" s="472">
        <v>1.8235568878222936E-2</v>
      </c>
    </row>
    <row r="77" spans="1:9" s="361" customFormat="1" ht="19.5" customHeight="1">
      <c r="A77" s="267" t="s">
        <v>472</v>
      </c>
      <c r="B77" s="450">
        <v>1002884585.48</v>
      </c>
      <c r="C77" s="467">
        <v>0.1869312526296239</v>
      </c>
      <c r="D77" s="450">
        <v>388446272.25999999</v>
      </c>
      <c r="E77" s="472">
        <v>1.5011742285518003E-2</v>
      </c>
      <c r="F77" s="450">
        <v>2390507705.3800001</v>
      </c>
      <c r="G77" s="472">
        <v>0.26287719000665333</v>
      </c>
      <c r="H77" s="450">
        <v>3781838563.1199999</v>
      </c>
      <c r="I77" s="472">
        <v>9.3761223482768219E-2</v>
      </c>
    </row>
    <row r="78" spans="1:9" s="361" customFormat="1" ht="19.5" customHeight="1">
      <c r="A78" s="267" t="s">
        <v>473</v>
      </c>
      <c r="B78" s="450">
        <v>276744178.94999999</v>
      </c>
      <c r="C78" s="467">
        <v>5.1583339477014982E-2</v>
      </c>
      <c r="D78" s="450">
        <v>3548397768.1199999</v>
      </c>
      <c r="E78" s="472">
        <v>0.13712998843214774</v>
      </c>
      <c r="F78" s="450">
        <v>2418801490.1199999</v>
      </c>
      <c r="G78" s="472">
        <v>0.26598857534557735</v>
      </c>
      <c r="H78" s="450">
        <v>6243943437.1899996</v>
      </c>
      <c r="I78" s="472">
        <v>0.15480295265304775</v>
      </c>
    </row>
    <row r="79" spans="1:9" s="361" customFormat="1" ht="19.5" customHeight="1">
      <c r="A79" s="267" t="s">
        <v>474</v>
      </c>
      <c r="B79" s="450">
        <v>423439532.5</v>
      </c>
      <c r="C79" s="467">
        <v>7.8926412240390209E-2</v>
      </c>
      <c r="D79" s="450">
        <v>58870497.020000003</v>
      </c>
      <c r="E79" s="472">
        <v>2.2750861382782772E-3</v>
      </c>
      <c r="F79" s="450">
        <v>731276009.02999997</v>
      </c>
      <c r="G79" s="472">
        <v>8.0416298989727894E-2</v>
      </c>
      <c r="H79" s="450">
        <v>1213586038.55</v>
      </c>
      <c r="I79" s="472">
        <v>3.0087828942698146E-2</v>
      </c>
    </row>
    <row r="80" spans="1:9" s="361" customFormat="1" ht="19.5" customHeight="1">
      <c r="A80" s="267" t="s">
        <v>475</v>
      </c>
      <c r="B80" s="450">
        <v>2624139063.7800002</v>
      </c>
      <c r="C80" s="467">
        <v>0.48912268606855203</v>
      </c>
      <c r="D80" s="450">
        <v>21258163541.759998</v>
      </c>
      <c r="E80" s="472">
        <v>0.82153465058533681</v>
      </c>
      <c r="F80" s="450">
        <v>3183822434.04</v>
      </c>
      <c r="G80" s="472">
        <v>0.35011570682535598</v>
      </c>
      <c r="H80" s="450">
        <v>27066125039.579998</v>
      </c>
      <c r="I80" s="472">
        <v>0.67103683996362185</v>
      </c>
    </row>
    <row r="81" spans="1:9" s="361" customFormat="1" ht="19.5" customHeight="1">
      <c r="A81" s="267" t="s">
        <v>476</v>
      </c>
      <c r="B81" s="450">
        <v>547400604.00999999</v>
      </c>
      <c r="C81" s="467">
        <v>0.10203196068551267</v>
      </c>
      <c r="D81" s="450">
        <v>543610811.45000005</v>
      </c>
      <c r="E81" s="472">
        <v>2.1008170210078874E-2</v>
      </c>
      <c r="F81" s="450">
        <v>90968705.810000002</v>
      </c>
      <c r="G81" s="472">
        <v>1.0003564392641589E-2</v>
      </c>
      <c r="H81" s="450">
        <v>1181980121.27</v>
      </c>
      <c r="I81" s="472">
        <v>2.9304239314529787E-2</v>
      </c>
    </row>
    <row r="82" spans="1:9" s="361" customFormat="1" ht="19.5" customHeight="1">
      <c r="A82" s="276" t="s">
        <v>477</v>
      </c>
      <c r="B82" s="454">
        <v>88829543.230000004</v>
      </c>
      <c r="C82" s="469">
        <v>1.6557256963475757E-2</v>
      </c>
      <c r="D82" s="454">
        <v>7065944.4100000001</v>
      </c>
      <c r="E82" s="473">
        <v>2.7306771633972315E-4</v>
      </c>
      <c r="F82" s="454">
        <v>15886181.57</v>
      </c>
      <c r="G82" s="473">
        <v>1.7469572516576517E-3</v>
      </c>
      <c r="H82" s="454">
        <v>111781669.21000001</v>
      </c>
      <c r="I82" s="469">
        <v>2.7713467651112743E-3</v>
      </c>
    </row>
    <row r="83" spans="1:9" s="361" customFormat="1" ht="23.85" customHeight="1">
      <c r="A83" s="474"/>
      <c r="B83" s="475"/>
      <c r="C83" s="476"/>
      <c r="D83" s="475"/>
      <c r="E83" s="477"/>
      <c r="F83" s="475"/>
      <c r="G83" s="478"/>
      <c r="H83" s="475"/>
      <c r="I83" s="476"/>
    </row>
    <row r="84" spans="1:9" s="361" customFormat="1" ht="23.85" customHeight="1">
      <c r="A84" s="474"/>
      <c r="B84" s="475"/>
      <c r="C84" s="476"/>
      <c r="D84" s="475"/>
      <c r="E84" s="477"/>
      <c r="F84" s="475"/>
      <c r="G84" s="478"/>
      <c r="H84" s="475"/>
      <c r="I84" s="476"/>
    </row>
    <row r="85" spans="1:9" s="361" customFormat="1" ht="23.85" customHeight="1">
      <c r="A85" s="474"/>
      <c r="B85" s="475"/>
      <c r="C85" s="476"/>
      <c r="D85" s="475"/>
      <c r="E85" s="477"/>
      <c r="F85" s="475"/>
      <c r="G85" s="478"/>
      <c r="H85" s="475"/>
      <c r="I85" s="476"/>
    </row>
    <row r="86" spans="1:9" s="361" customFormat="1" ht="23.85" customHeight="1">
      <c r="A86" s="474"/>
      <c r="B86" s="475"/>
      <c r="C86" s="476"/>
      <c r="D86" s="475"/>
      <c r="E86" s="477"/>
      <c r="F86" s="475"/>
      <c r="G86" s="478"/>
      <c r="H86" s="475"/>
      <c r="I86" s="476"/>
    </row>
    <row r="87" spans="1:9" s="361" customFormat="1" ht="23.85" customHeight="1">
      <c r="A87" s="474"/>
      <c r="B87" s="475"/>
      <c r="C87" s="476"/>
      <c r="D87" s="475"/>
      <c r="E87" s="477"/>
      <c r="F87" s="475"/>
      <c r="G87" s="478"/>
      <c r="H87" s="475"/>
      <c r="I87" s="476"/>
    </row>
    <row r="88" spans="1:9" s="361" customFormat="1" ht="23.85" customHeight="1">
      <c r="A88" s="474"/>
      <c r="B88" s="475"/>
      <c r="C88" s="476"/>
      <c r="D88" s="475"/>
      <c r="E88" s="477"/>
      <c r="F88" s="475"/>
      <c r="G88" s="478"/>
      <c r="H88" s="475"/>
      <c r="I88" s="476"/>
    </row>
    <row r="89" spans="1:9" s="361" customFormat="1" ht="23.85" customHeight="1">
      <c r="A89" s="474"/>
      <c r="B89" s="475"/>
      <c r="C89" s="476"/>
      <c r="D89" s="475"/>
      <c r="E89" s="477"/>
      <c r="F89" s="475"/>
      <c r="G89" s="478"/>
      <c r="H89" s="475"/>
      <c r="I89" s="476"/>
    </row>
    <row r="91" spans="1:9">
      <c r="A91" s="357" t="s">
        <v>420</v>
      </c>
      <c r="B91" s="392"/>
      <c r="C91" s="392"/>
      <c r="D91" s="392"/>
      <c r="E91" s="392"/>
      <c r="F91" s="392"/>
      <c r="G91" s="392"/>
      <c r="H91" s="392"/>
      <c r="I91" s="392"/>
    </row>
    <row r="92" spans="1:9">
      <c r="A92" s="359" t="s">
        <v>421</v>
      </c>
      <c r="B92" s="392"/>
      <c r="C92" s="392"/>
      <c r="D92" s="392"/>
      <c r="E92" s="392"/>
      <c r="F92" s="392"/>
      <c r="G92" s="392"/>
      <c r="H92" s="392"/>
      <c r="I92" s="392"/>
    </row>
    <row r="93" spans="1:9">
      <c r="A93" s="394" t="s">
        <v>496</v>
      </c>
      <c r="B93" s="419"/>
      <c r="C93" s="419"/>
      <c r="D93" s="419"/>
      <c r="E93" s="419"/>
      <c r="F93" s="419"/>
      <c r="G93" s="419"/>
      <c r="H93" s="419"/>
      <c r="I93" s="419"/>
    </row>
    <row r="94" spans="1:9">
      <c r="A94" s="359" t="s">
        <v>423</v>
      </c>
      <c r="B94" s="392"/>
      <c r="C94" s="392"/>
      <c r="D94" s="392"/>
      <c r="E94" s="392"/>
      <c r="F94" s="393"/>
      <c r="G94" s="393"/>
      <c r="H94" s="393"/>
      <c r="I94" s="393"/>
    </row>
    <row r="95" spans="1:9">
      <c r="F95" s="420"/>
      <c r="G95" s="420"/>
      <c r="H95" s="420"/>
      <c r="I95" s="420"/>
    </row>
    <row r="96" spans="1:9" s="361" customFormat="1" ht="15.75" customHeight="1">
      <c r="A96" s="1157" t="s">
        <v>479</v>
      </c>
      <c r="B96" s="1144">
        <v>2015</v>
      </c>
      <c r="C96" s="1144"/>
      <c r="D96" s="1144"/>
      <c r="E96" s="1144"/>
      <c r="F96" s="1144"/>
      <c r="G96" s="1144"/>
      <c r="H96" s="1144"/>
      <c r="I96" s="1144"/>
    </row>
    <row r="97" spans="1:9" s="361" customFormat="1" ht="17.25" customHeight="1">
      <c r="A97" s="1157"/>
      <c r="B97" s="1158" t="s">
        <v>426</v>
      </c>
      <c r="C97" s="1158"/>
      <c r="D97" s="1159" t="s">
        <v>427</v>
      </c>
      <c r="E97" s="1159"/>
      <c r="F97" s="1159" t="s">
        <v>428</v>
      </c>
      <c r="G97" s="1159"/>
      <c r="H97" s="1159" t="s">
        <v>429</v>
      </c>
      <c r="I97" s="1159"/>
    </row>
    <row r="98" spans="1:9" s="361" customFormat="1" ht="4.5" customHeight="1">
      <c r="A98" s="365"/>
      <c r="B98" s="366"/>
      <c r="C98" s="366"/>
      <c r="D98" s="366"/>
      <c r="E98" s="366"/>
      <c r="F98" s="366"/>
      <c r="G98" s="366"/>
      <c r="H98" s="366"/>
      <c r="I98" s="366"/>
    </row>
    <row r="99" spans="1:9" s="361" customFormat="1" ht="23.25" customHeight="1">
      <c r="A99" s="443" t="s">
        <v>14</v>
      </c>
      <c r="B99" s="367">
        <v>2106033802.4999998</v>
      </c>
      <c r="C99" s="465" t="s">
        <v>12</v>
      </c>
      <c r="D99" s="367">
        <v>256330563.89999998</v>
      </c>
      <c r="E99" s="465" t="s">
        <v>12</v>
      </c>
      <c r="F99" s="367">
        <v>1027223356.3099999</v>
      </c>
      <c r="G99" s="465" t="s">
        <v>12</v>
      </c>
      <c r="H99" s="367">
        <v>3389587722.7099996</v>
      </c>
      <c r="I99" s="465" t="s">
        <v>12</v>
      </c>
    </row>
    <row r="100" spans="1:9" s="361" customFormat="1" ht="4.5" customHeight="1">
      <c r="A100" s="370"/>
      <c r="B100" s="370"/>
      <c r="C100" s="370"/>
      <c r="D100" s="370"/>
      <c r="E100" s="370"/>
      <c r="F100" s="370"/>
      <c r="G100" s="370"/>
      <c r="H100" s="370"/>
      <c r="I100" s="370"/>
    </row>
    <row r="101" spans="1:9" s="361" customFormat="1" ht="15.75" customHeight="1">
      <c r="A101" s="466" t="s">
        <v>480</v>
      </c>
      <c r="B101" s="450">
        <v>317470313.92000002</v>
      </c>
      <c r="C101" s="467">
        <v>0.15074321862409901</v>
      </c>
      <c r="D101" s="450">
        <v>47311691.780000001</v>
      </c>
      <c r="E101" s="467">
        <v>0.18457296336482645</v>
      </c>
      <c r="F101" s="450">
        <v>62240146.039999999</v>
      </c>
      <c r="G101" s="467">
        <v>6.059066478353798E-2</v>
      </c>
      <c r="H101" s="450">
        <v>427022151.74000007</v>
      </c>
      <c r="I101" s="467">
        <v>0.12598055771767808</v>
      </c>
    </row>
    <row r="102" spans="1:9" s="361" customFormat="1" ht="15.75" customHeight="1">
      <c r="A102" s="466" t="s">
        <v>481</v>
      </c>
      <c r="B102" s="450">
        <v>528927984.63</v>
      </c>
      <c r="C102" s="467">
        <v>0.25114885810575688</v>
      </c>
      <c r="D102" s="450">
        <v>8308355</v>
      </c>
      <c r="E102" s="467">
        <v>3.2412658379830456E-2</v>
      </c>
      <c r="F102" s="450">
        <v>149745965.03</v>
      </c>
      <c r="G102" s="467">
        <v>0.1457774145322383</v>
      </c>
      <c r="H102" s="450">
        <v>686982304.65999997</v>
      </c>
      <c r="I102" s="467">
        <v>0.20267429577268847</v>
      </c>
    </row>
    <row r="103" spans="1:9" s="361" customFormat="1" ht="15.75" customHeight="1">
      <c r="A103" s="466" t="s">
        <v>482</v>
      </c>
      <c r="B103" s="450">
        <v>34244859.329999998</v>
      </c>
      <c r="C103" s="467">
        <v>1.6260355977833364E-2</v>
      </c>
      <c r="D103" s="450">
        <v>69655095.760000005</v>
      </c>
      <c r="E103" s="467">
        <v>0.27173933026251973</v>
      </c>
      <c r="F103" s="450">
        <v>61694810.700000003</v>
      </c>
      <c r="G103" s="467">
        <v>6.0059781858563456E-2</v>
      </c>
      <c r="H103" s="450">
        <v>165594765.79000002</v>
      </c>
      <c r="I103" s="467">
        <v>4.8853954916265104E-2</v>
      </c>
    </row>
    <row r="104" spans="1:9" s="361" customFormat="1" ht="15.75" customHeight="1">
      <c r="A104" s="466" t="s">
        <v>483</v>
      </c>
      <c r="B104" s="450">
        <v>12604844.279999999</v>
      </c>
      <c r="C104" s="467">
        <v>5.9851101463980422E-3</v>
      </c>
      <c r="D104" s="450">
        <v>0</v>
      </c>
      <c r="E104" s="467">
        <v>0</v>
      </c>
      <c r="F104" s="450">
        <v>0</v>
      </c>
      <c r="G104" s="467">
        <v>0</v>
      </c>
      <c r="H104" s="450">
        <v>12604844.279999999</v>
      </c>
      <c r="I104" s="472">
        <v>3.718695402260407E-3</v>
      </c>
    </row>
    <row r="105" spans="1:9" s="361" customFormat="1" ht="15.75" customHeight="1">
      <c r="A105" s="466" t="s">
        <v>484</v>
      </c>
      <c r="B105" s="450">
        <v>995330476.01999998</v>
      </c>
      <c r="C105" s="467">
        <v>0.47260897467005403</v>
      </c>
      <c r="D105" s="450">
        <v>118166394.28</v>
      </c>
      <c r="E105" s="467">
        <v>0.46099221443643074</v>
      </c>
      <c r="F105" s="450">
        <v>650471864.75999999</v>
      </c>
      <c r="G105" s="467">
        <v>0.63323313353838673</v>
      </c>
      <c r="H105" s="450">
        <v>1763968735.0599999</v>
      </c>
      <c r="I105" s="467">
        <v>0.52040804940421914</v>
      </c>
    </row>
    <row r="106" spans="1:9" s="361" customFormat="1" ht="15.75" customHeight="1">
      <c r="A106" s="466" t="s">
        <v>485</v>
      </c>
      <c r="B106" s="450">
        <v>2155607.2200000002</v>
      </c>
      <c r="C106" s="472">
        <v>1.0235387568049256E-3</v>
      </c>
      <c r="D106" s="450">
        <v>0</v>
      </c>
      <c r="E106" s="467">
        <v>0</v>
      </c>
      <c r="F106" s="450">
        <v>0</v>
      </c>
      <c r="G106" s="467">
        <v>0</v>
      </c>
      <c r="H106" s="450">
        <v>2155607.2200000002</v>
      </c>
      <c r="I106" s="472">
        <v>6.359496777609806E-4</v>
      </c>
    </row>
    <row r="107" spans="1:9" s="361" customFormat="1" ht="15.75" customHeight="1">
      <c r="A107" s="466" t="s">
        <v>486</v>
      </c>
      <c r="B107" s="450">
        <v>135868046.90000001</v>
      </c>
      <c r="C107" s="467">
        <v>6.4513706636007334E-2</v>
      </c>
      <c r="D107" s="450">
        <v>12869945.07</v>
      </c>
      <c r="E107" s="467">
        <v>5.0208390580457042E-2</v>
      </c>
      <c r="F107" s="450">
        <v>93495729.489999995</v>
      </c>
      <c r="G107" s="467">
        <v>9.1017916323336057E-2</v>
      </c>
      <c r="H107" s="450">
        <v>242233721.45999998</v>
      </c>
      <c r="I107" s="467">
        <v>7.1464066215796998E-2</v>
      </c>
    </row>
    <row r="108" spans="1:9" s="361" customFormat="1" ht="15.75" customHeight="1">
      <c r="A108" s="466" t="s">
        <v>487</v>
      </c>
      <c r="B108" s="450">
        <v>37185627.600000001</v>
      </c>
      <c r="C108" s="467">
        <v>1.765670976214068E-2</v>
      </c>
      <c r="D108" s="450">
        <v>0</v>
      </c>
      <c r="E108" s="467">
        <v>0</v>
      </c>
      <c r="F108" s="450">
        <v>9574840.2899999991</v>
      </c>
      <c r="G108" s="467">
        <v>9.32108896393752E-3</v>
      </c>
      <c r="H108" s="450">
        <v>46760467.890000001</v>
      </c>
      <c r="I108" s="467">
        <v>1.3795326073642571E-2</v>
      </c>
    </row>
    <row r="109" spans="1:9" s="361" customFormat="1" ht="15.75" customHeight="1">
      <c r="A109" s="468" t="s">
        <v>488</v>
      </c>
      <c r="B109" s="454">
        <v>42246042.600000001</v>
      </c>
      <c r="C109" s="469">
        <v>2.0059527320905862E-2</v>
      </c>
      <c r="D109" s="454">
        <v>19082.009999999998</v>
      </c>
      <c r="E109" s="469">
        <v>7.4442975935730778E-5</v>
      </c>
      <c r="F109" s="454">
        <v>0</v>
      </c>
      <c r="G109" s="469">
        <v>0</v>
      </c>
      <c r="H109" s="454">
        <v>42265124.609999999</v>
      </c>
      <c r="I109" s="469">
        <v>1.2469104819688433E-2</v>
      </c>
    </row>
    <row r="118" spans="1:9">
      <c r="A118" s="357" t="s">
        <v>420</v>
      </c>
      <c r="B118" s="392"/>
      <c r="C118" s="392"/>
      <c r="D118" s="392"/>
      <c r="E118" s="392"/>
      <c r="F118" s="392"/>
      <c r="G118" s="392"/>
      <c r="H118" s="392"/>
      <c r="I118" s="392"/>
    </row>
    <row r="119" spans="1:9">
      <c r="A119" s="359" t="s">
        <v>421</v>
      </c>
      <c r="B119" s="392"/>
      <c r="C119" s="392"/>
      <c r="D119" s="392"/>
      <c r="E119" s="392"/>
      <c r="F119" s="392"/>
      <c r="G119" s="392"/>
      <c r="H119" s="392"/>
      <c r="I119" s="392"/>
    </row>
    <row r="120" spans="1:9">
      <c r="A120" s="394" t="s">
        <v>497</v>
      </c>
      <c r="B120" s="419"/>
      <c r="C120" s="419"/>
      <c r="D120" s="419"/>
      <c r="E120" s="419"/>
      <c r="F120" s="419"/>
      <c r="G120" s="419"/>
      <c r="H120" s="419"/>
      <c r="I120" s="419"/>
    </row>
    <row r="121" spans="1:9">
      <c r="A121" s="359" t="s">
        <v>423</v>
      </c>
      <c r="B121" s="392"/>
      <c r="C121" s="392"/>
      <c r="D121" s="392"/>
      <c r="E121" s="392"/>
      <c r="F121" s="393"/>
      <c r="G121" s="393"/>
      <c r="H121" s="393"/>
      <c r="I121" s="393"/>
    </row>
    <row r="122" spans="1:9">
      <c r="F122" s="420"/>
      <c r="G122" s="420"/>
      <c r="H122" s="420"/>
      <c r="I122" s="420"/>
    </row>
    <row r="123" spans="1:9" s="361" customFormat="1" ht="15.75" customHeight="1">
      <c r="A123" s="1157" t="s">
        <v>490</v>
      </c>
      <c r="B123" s="1144">
        <v>2015</v>
      </c>
      <c r="C123" s="1144"/>
      <c r="D123" s="1144"/>
      <c r="E123" s="1144"/>
      <c r="F123" s="1144"/>
      <c r="G123" s="1144"/>
      <c r="H123" s="1144"/>
      <c r="I123" s="1144"/>
    </row>
    <row r="124" spans="1:9" s="361" customFormat="1" ht="17.25" customHeight="1">
      <c r="A124" s="1157"/>
      <c r="B124" s="1158" t="s">
        <v>426</v>
      </c>
      <c r="C124" s="1158"/>
      <c r="D124" s="1159" t="s">
        <v>427</v>
      </c>
      <c r="E124" s="1159"/>
      <c r="F124" s="1159" t="s">
        <v>428</v>
      </c>
      <c r="G124" s="1159"/>
      <c r="H124" s="1159" t="s">
        <v>429</v>
      </c>
      <c r="I124" s="1159"/>
    </row>
    <row r="125" spans="1:9" s="361" customFormat="1" ht="4.5" customHeight="1">
      <c r="A125" s="365"/>
      <c r="B125" s="366"/>
      <c r="C125" s="366"/>
      <c r="D125" s="366"/>
      <c r="E125" s="366"/>
      <c r="F125" s="366"/>
      <c r="G125" s="366"/>
      <c r="H125" s="366"/>
      <c r="I125" s="366"/>
    </row>
    <row r="126" spans="1:9" s="361" customFormat="1" ht="23.25" customHeight="1">
      <c r="A126" s="443" t="s">
        <v>14</v>
      </c>
      <c r="B126" s="367">
        <v>713854281.71999991</v>
      </c>
      <c r="C126" s="465" t="s">
        <v>12</v>
      </c>
      <c r="D126" s="367">
        <v>7597127223.46</v>
      </c>
      <c r="E126" s="465" t="s">
        <v>12</v>
      </c>
      <c r="F126" s="367">
        <v>4440647940.8599997</v>
      </c>
      <c r="G126" s="465" t="s">
        <v>12</v>
      </c>
      <c r="H126" s="367">
        <v>12751629446.040001</v>
      </c>
      <c r="I126" s="465" t="s">
        <v>12</v>
      </c>
    </row>
    <row r="127" spans="1:9" s="361" customFormat="1" ht="4.5" customHeight="1">
      <c r="A127" s="370"/>
      <c r="B127" s="370"/>
      <c r="C127" s="370"/>
      <c r="D127" s="370"/>
      <c r="E127" s="370"/>
      <c r="F127" s="370"/>
      <c r="G127" s="370"/>
      <c r="H127" s="370"/>
      <c r="I127" s="370"/>
    </row>
    <row r="128" spans="1:9" s="360" customFormat="1" ht="28.5" customHeight="1">
      <c r="A128" s="466" t="s">
        <v>491</v>
      </c>
      <c r="B128" s="445">
        <v>535907107.56</v>
      </c>
      <c r="C128" s="479">
        <v>0.75072339171063851</v>
      </c>
      <c r="D128" s="445">
        <v>638737703.45999992</v>
      </c>
      <c r="E128" s="479">
        <v>8.4076215215610955E-2</v>
      </c>
      <c r="F128" s="445">
        <v>0</v>
      </c>
      <c r="G128" s="479">
        <v>0</v>
      </c>
      <c r="H128" s="445">
        <v>1174644811.02</v>
      </c>
      <c r="I128" s="479">
        <v>9.2117232232213603E-2</v>
      </c>
    </row>
    <row r="129" spans="1:9" s="360" customFormat="1" ht="25.5" customHeight="1">
      <c r="A129" s="466" t="s">
        <v>492</v>
      </c>
      <c r="B129" s="445">
        <v>176913712.09999999</v>
      </c>
      <c r="C129" s="479">
        <v>0.24782888697359121</v>
      </c>
      <c r="D129" s="445">
        <v>6957216619</v>
      </c>
      <c r="E129" s="479">
        <v>0.9157693973474671</v>
      </c>
      <c r="F129" s="445">
        <v>4440647940.8599997</v>
      </c>
      <c r="G129" s="479">
        <v>1</v>
      </c>
      <c r="H129" s="445">
        <v>11574778271.959999</v>
      </c>
      <c r="I129" s="479">
        <v>0.90770974179731434</v>
      </c>
    </row>
    <row r="130" spans="1:9" s="360" customFormat="1" ht="28.5" customHeight="1">
      <c r="A130" s="468" t="s">
        <v>493</v>
      </c>
      <c r="B130" s="448">
        <v>1033462.06</v>
      </c>
      <c r="C130" s="480">
        <v>1.4477213157703833E-3</v>
      </c>
      <c r="D130" s="448">
        <v>1172901</v>
      </c>
      <c r="E130" s="480">
        <v>1.5438743692195529E-4</v>
      </c>
      <c r="F130" s="448">
        <v>0</v>
      </c>
      <c r="G130" s="480">
        <v>0</v>
      </c>
      <c r="H130" s="448">
        <v>2206363.06</v>
      </c>
      <c r="I130" s="480">
        <v>1.730259704719684E-4</v>
      </c>
    </row>
  </sheetData>
  <mergeCells count="30">
    <mergeCell ref="A123:A124"/>
    <mergeCell ref="B123:I123"/>
    <mergeCell ref="B124:C124"/>
    <mergeCell ref="D124:E124"/>
    <mergeCell ref="F124:G124"/>
    <mergeCell ref="H124:I124"/>
    <mergeCell ref="A96:A97"/>
    <mergeCell ref="B96:I96"/>
    <mergeCell ref="B97:C97"/>
    <mergeCell ref="D97:E97"/>
    <mergeCell ref="F97:G97"/>
    <mergeCell ref="H97:I97"/>
    <mergeCell ref="A71:A72"/>
    <mergeCell ref="B71:I71"/>
    <mergeCell ref="B72:C72"/>
    <mergeCell ref="D72:E72"/>
    <mergeCell ref="F72:G72"/>
    <mergeCell ref="H72:I72"/>
    <mergeCell ref="A39:A40"/>
    <mergeCell ref="B39:I39"/>
    <mergeCell ref="B40:C40"/>
    <mergeCell ref="D40:E40"/>
    <mergeCell ref="F40:G40"/>
    <mergeCell ref="H40:I40"/>
    <mergeCell ref="A6:A7"/>
    <mergeCell ref="B6:I6"/>
    <mergeCell ref="B7:C7"/>
    <mergeCell ref="D7:E7"/>
    <mergeCell ref="F7:G7"/>
    <mergeCell ref="H7:I7"/>
  </mergeCells>
  <pageMargins left="0.70866141732283472" right="0.70866141732283472" top="0.74803149606299213" bottom="0.74803149606299213" header="0.31496062992125984" footer="0.31496062992125984"/>
  <pageSetup orientation="landscape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88"/>
  <sheetViews>
    <sheetView showGridLines="0" zoomScale="80" zoomScaleNormal="80" workbookViewId="0">
      <selection activeCell="A17" sqref="A17"/>
    </sheetView>
  </sheetViews>
  <sheetFormatPr baseColWidth="10" defaultRowHeight="11.25"/>
  <cols>
    <col min="1" max="1" width="46.140625" style="513" customWidth="1"/>
    <col min="2" max="4" width="15.140625" style="514" customWidth="1"/>
    <col min="5" max="5" width="15.28515625" style="514" customWidth="1"/>
    <col min="6" max="6" width="9.28515625" style="514" customWidth="1"/>
    <col min="7" max="7" width="7.7109375" style="484" customWidth="1"/>
    <col min="8" max="16384" width="11.42578125" style="484"/>
  </cols>
  <sheetData>
    <row r="1" spans="1:7">
      <c r="A1" s="481" t="s">
        <v>420</v>
      </c>
      <c r="B1" s="482"/>
      <c r="C1" s="482"/>
      <c r="D1" s="482"/>
      <c r="E1" s="482"/>
      <c r="F1" s="482"/>
      <c r="G1" s="483"/>
    </row>
    <row r="2" spans="1:7">
      <c r="A2" s="485" t="s">
        <v>421</v>
      </c>
      <c r="B2" s="482"/>
      <c r="C2" s="482"/>
      <c r="D2" s="482"/>
      <c r="E2" s="482"/>
      <c r="F2" s="482"/>
      <c r="G2" s="483"/>
    </row>
    <row r="3" spans="1:7">
      <c r="A3" s="486" t="s">
        <v>498</v>
      </c>
      <c r="B3" s="487"/>
      <c r="C3" s="487"/>
      <c r="D3" s="487"/>
      <c r="E3" s="487"/>
      <c r="F3" s="487"/>
      <c r="G3" s="483"/>
    </row>
    <row r="4" spans="1:7">
      <c r="A4" s="485" t="s">
        <v>423</v>
      </c>
      <c r="B4" s="487"/>
      <c r="C4" s="487"/>
      <c r="D4" s="487"/>
      <c r="E4" s="487"/>
      <c r="F4" s="487"/>
      <c r="G4" s="483"/>
    </row>
    <row r="5" spans="1:7">
      <c r="A5" s="488"/>
      <c r="B5" s="488"/>
      <c r="C5" s="488"/>
      <c r="D5" s="489"/>
      <c r="E5" s="489"/>
      <c r="F5" s="489"/>
    </row>
    <row r="6" spans="1:7" s="490" customFormat="1" ht="15.75" customHeight="1">
      <c r="A6" s="1160" t="s">
        <v>499</v>
      </c>
      <c r="B6" s="397">
        <v>2014</v>
      </c>
      <c r="C6" s="1144">
        <v>2015</v>
      </c>
      <c r="D6" s="1144"/>
      <c r="E6" s="1145" t="s">
        <v>448</v>
      </c>
      <c r="F6" s="1145"/>
      <c r="G6" s="397">
        <v>2014</v>
      </c>
    </row>
    <row r="7" spans="1:7" s="491" customFormat="1" ht="15.75" customHeight="1">
      <c r="A7" s="1161"/>
      <c r="B7" s="363" t="s">
        <v>456</v>
      </c>
      <c r="C7" s="364" t="s">
        <v>449</v>
      </c>
      <c r="D7" s="364" t="s">
        <v>429</v>
      </c>
      <c r="E7" s="364" t="s">
        <v>450</v>
      </c>
      <c r="F7" s="364" t="s">
        <v>12</v>
      </c>
      <c r="G7" s="364" t="s">
        <v>451</v>
      </c>
    </row>
    <row r="8" spans="1:7" s="491" customFormat="1" ht="3.75" customHeight="1">
      <c r="A8" s="492"/>
      <c r="B8" s="493"/>
      <c r="C8" s="494"/>
      <c r="D8" s="494"/>
      <c r="E8" s="495"/>
      <c r="F8" s="495"/>
      <c r="G8" s="366"/>
    </row>
    <row r="9" spans="1:7" s="491" customFormat="1" ht="23.25" customHeight="1">
      <c r="A9" s="496" t="s">
        <v>430</v>
      </c>
      <c r="B9" s="497">
        <v>66823344327.389992</v>
      </c>
      <c r="C9" s="497">
        <v>57182209034</v>
      </c>
      <c r="D9" s="497">
        <v>66057871163.669998</v>
      </c>
      <c r="E9" s="497">
        <v>8875662129.6699982</v>
      </c>
      <c r="F9" s="498">
        <v>15.521719569092923</v>
      </c>
      <c r="G9" s="399">
        <v>-3.2829640840763403</v>
      </c>
    </row>
    <row r="10" spans="1:7" s="491" customFormat="1" ht="3.75" customHeight="1">
      <c r="A10" s="499"/>
      <c r="B10" s="500"/>
      <c r="C10" s="500"/>
      <c r="D10" s="500"/>
      <c r="E10" s="500"/>
      <c r="F10" s="501"/>
      <c r="G10" s="502"/>
    </row>
    <row r="11" spans="1:7" s="505" customFormat="1" ht="28.5" customHeight="1">
      <c r="A11" s="267" t="s">
        <v>500</v>
      </c>
      <c r="B11" s="503">
        <v>17938567644.649998</v>
      </c>
      <c r="C11" s="503">
        <v>15868647774.709997</v>
      </c>
      <c r="D11" s="503">
        <v>16710937529.98</v>
      </c>
      <c r="E11" s="503">
        <v>842289755.27000237</v>
      </c>
      <c r="F11" s="504">
        <v>5.3078861364127476</v>
      </c>
      <c r="G11" s="504">
        <v>-8.857766974429012</v>
      </c>
    </row>
    <row r="12" spans="1:7" s="505" customFormat="1" ht="28.5" customHeight="1">
      <c r="A12" s="267" t="s">
        <v>501</v>
      </c>
      <c r="B12" s="503">
        <v>6361963216.2000008</v>
      </c>
      <c r="C12" s="503">
        <v>4148642578.4400005</v>
      </c>
      <c r="D12" s="503">
        <v>5834820066.7300005</v>
      </c>
      <c r="E12" s="503">
        <v>1686177488.29</v>
      </c>
      <c r="F12" s="504">
        <v>40.644077102541019</v>
      </c>
      <c r="G12" s="504">
        <v>-10.268913615862814</v>
      </c>
    </row>
    <row r="13" spans="1:7" s="505" customFormat="1" ht="28.5" customHeight="1">
      <c r="A13" s="267" t="s">
        <v>502</v>
      </c>
      <c r="B13" s="503">
        <v>35010724385.30999</v>
      </c>
      <c r="C13" s="503">
        <v>32839854546.369999</v>
      </c>
      <c r="D13" s="503">
        <v>35113067253.459999</v>
      </c>
      <c r="E13" s="503">
        <v>2273212707.0900002</v>
      </c>
      <c r="F13" s="504">
        <v>6.9221156381195783</v>
      </c>
      <c r="G13" s="504">
        <v>-1.8762169796795831</v>
      </c>
    </row>
    <row r="14" spans="1:7" s="505" customFormat="1" ht="28.5" customHeight="1">
      <c r="A14" s="276" t="s">
        <v>503</v>
      </c>
      <c r="B14" s="506">
        <v>7512089081.2300005</v>
      </c>
      <c r="C14" s="506">
        <v>4325064134.4799995</v>
      </c>
      <c r="D14" s="506">
        <v>8399046313.5</v>
      </c>
      <c r="E14" s="506">
        <v>4073982179.0200005</v>
      </c>
      <c r="F14" s="507">
        <v>94.194722953161801</v>
      </c>
      <c r="G14" s="507">
        <v>9.3895557069406408</v>
      </c>
    </row>
    <row r="16" spans="1:7">
      <c r="A16" s="481" t="s">
        <v>420</v>
      </c>
      <c r="B16" s="482"/>
      <c r="C16" s="482"/>
      <c r="D16" s="482"/>
      <c r="E16" s="482"/>
      <c r="F16" s="482"/>
      <c r="G16" s="483"/>
    </row>
    <row r="17" spans="1:7">
      <c r="A17" s="485" t="s">
        <v>421</v>
      </c>
      <c r="B17" s="482"/>
      <c r="C17" s="482"/>
      <c r="D17" s="482"/>
      <c r="E17" s="482"/>
      <c r="F17" s="482"/>
      <c r="G17" s="483"/>
    </row>
    <row r="18" spans="1:7">
      <c r="A18" s="486" t="s">
        <v>504</v>
      </c>
      <c r="B18" s="487"/>
      <c r="C18" s="487"/>
      <c r="D18" s="487"/>
      <c r="E18" s="487"/>
      <c r="F18" s="487"/>
      <c r="G18" s="483"/>
    </row>
    <row r="19" spans="1:7">
      <c r="A19" s="485" t="s">
        <v>423</v>
      </c>
      <c r="B19" s="487"/>
      <c r="C19" s="487"/>
      <c r="D19" s="487"/>
      <c r="E19" s="487"/>
      <c r="F19" s="487"/>
      <c r="G19" s="483"/>
    </row>
    <row r="20" spans="1:7">
      <c r="A20" s="488"/>
      <c r="B20" s="488"/>
      <c r="C20" s="488"/>
      <c r="D20" s="489"/>
      <c r="E20" s="489"/>
      <c r="F20" s="489"/>
    </row>
    <row r="21" spans="1:7" s="490" customFormat="1" ht="15.75" customHeight="1">
      <c r="A21" s="1160" t="s">
        <v>505</v>
      </c>
      <c r="B21" s="397">
        <v>2014</v>
      </c>
      <c r="C21" s="1144">
        <v>2015</v>
      </c>
      <c r="D21" s="1144"/>
      <c r="E21" s="1145" t="s">
        <v>448</v>
      </c>
      <c r="F21" s="1145"/>
      <c r="G21" s="397">
        <v>2014</v>
      </c>
    </row>
    <row r="22" spans="1:7" s="491" customFormat="1" ht="15.75" customHeight="1">
      <c r="A22" s="1161"/>
      <c r="B22" s="363" t="s">
        <v>456</v>
      </c>
      <c r="C22" s="364" t="s">
        <v>449</v>
      </c>
      <c r="D22" s="364" t="s">
        <v>429</v>
      </c>
      <c r="E22" s="364" t="s">
        <v>450</v>
      </c>
      <c r="F22" s="364" t="s">
        <v>12</v>
      </c>
      <c r="G22" s="364" t="s">
        <v>451</v>
      </c>
    </row>
    <row r="23" spans="1:7" s="491" customFormat="1" ht="3.75" customHeight="1">
      <c r="A23" s="492"/>
      <c r="B23" s="493"/>
      <c r="C23" s="494"/>
      <c r="D23" s="494"/>
      <c r="E23" s="495"/>
      <c r="F23" s="495"/>
      <c r="G23" s="366"/>
    </row>
    <row r="24" spans="1:7" s="491" customFormat="1" ht="23.25" customHeight="1">
      <c r="A24" s="496" t="s">
        <v>14</v>
      </c>
      <c r="B24" s="497">
        <v>17938567644.649998</v>
      </c>
      <c r="C24" s="497">
        <v>15868647774.709997</v>
      </c>
      <c r="D24" s="497">
        <v>16710937529.98</v>
      </c>
      <c r="E24" s="497">
        <v>842289755.27000237</v>
      </c>
      <c r="F24" s="498">
        <v>5.3078861364127476</v>
      </c>
      <c r="G24" s="399">
        <v>-8.857766974429012</v>
      </c>
    </row>
    <row r="25" spans="1:7" s="491" customFormat="1" ht="3.75" customHeight="1">
      <c r="A25" s="508"/>
      <c r="B25" s="509"/>
      <c r="C25" s="509"/>
      <c r="D25" s="509"/>
      <c r="E25" s="509"/>
      <c r="F25" s="510"/>
      <c r="G25" s="511"/>
    </row>
    <row r="26" spans="1:7" s="505" customFormat="1" ht="23.85" customHeight="1">
      <c r="A26" s="267" t="s">
        <v>506</v>
      </c>
      <c r="B26" s="503">
        <v>1076796972.9300001</v>
      </c>
      <c r="C26" s="503">
        <v>602595853.73000002</v>
      </c>
      <c r="D26" s="503">
        <v>803322295.39999998</v>
      </c>
      <c r="E26" s="503">
        <v>200726441.66999996</v>
      </c>
      <c r="F26" s="504">
        <v>33.310292533134117</v>
      </c>
      <c r="G26" s="504">
        <v>-27.010127293474227</v>
      </c>
    </row>
    <row r="27" spans="1:7" s="505" customFormat="1" ht="22.5">
      <c r="A27" s="267" t="s">
        <v>507</v>
      </c>
      <c r="B27" s="503">
        <v>2545747870.5999999</v>
      </c>
      <c r="C27" s="503">
        <v>1451743852.3399999</v>
      </c>
      <c r="D27" s="503">
        <v>1765687771.75</v>
      </c>
      <c r="E27" s="503">
        <v>313943919.41000009</v>
      </c>
      <c r="F27" s="504">
        <v>21.62529697673375</v>
      </c>
      <c r="G27" s="504">
        <v>-32.141363054501483</v>
      </c>
    </row>
    <row r="28" spans="1:7" s="505" customFormat="1" ht="23.85" customHeight="1">
      <c r="A28" s="267" t="s">
        <v>508</v>
      </c>
      <c r="B28" s="503">
        <v>11420085593.969999</v>
      </c>
      <c r="C28" s="503">
        <v>11185568231.389999</v>
      </c>
      <c r="D28" s="503">
        <v>11262597681.83</v>
      </c>
      <c r="E28" s="503">
        <v>77029450.440000534</v>
      </c>
      <c r="F28" s="504">
        <v>0.68865031124509812</v>
      </c>
      <c r="G28" s="504">
        <v>-3.5114403534958711</v>
      </c>
    </row>
    <row r="29" spans="1:7" s="505" customFormat="1">
      <c r="A29" s="267" t="s">
        <v>509</v>
      </c>
      <c r="B29" s="503">
        <v>48213799.399999999</v>
      </c>
      <c r="C29" s="503">
        <v>25271467.469999999</v>
      </c>
      <c r="D29" s="503">
        <v>37622398.840000004</v>
      </c>
      <c r="E29" s="503">
        <v>12350931.370000005</v>
      </c>
      <c r="F29" s="504">
        <v>48.873027989616816</v>
      </c>
      <c r="G29" s="504">
        <v>-23.654799810136169</v>
      </c>
    </row>
    <row r="30" spans="1:7" s="505" customFormat="1" ht="23.85" customHeight="1">
      <c r="A30" s="267" t="s">
        <v>510</v>
      </c>
      <c r="B30" s="503">
        <v>942933157.38</v>
      </c>
      <c r="C30" s="503">
        <v>931377631.80999994</v>
      </c>
      <c r="D30" s="503">
        <v>1019178296.83</v>
      </c>
      <c r="E30" s="503">
        <v>87800665.0200001</v>
      </c>
      <c r="F30" s="504">
        <v>9.4269673246685102</v>
      </c>
      <c r="G30" s="504">
        <v>5.7489030406147776</v>
      </c>
    </row>
    <row r="31" spans="1:7" s="505" customFormat="1" ht="22.5">
      <c r="A31" s="267" t="s">
        <v>511</v>
      </c>
      <c r="B31" s="503">
        <v>42795744.189999998</v>
      </c>
      <c r="C31" s="503">
        <v>24558218.210000001</v>
      </c>
      <c r="D31" s="503">
        <v>46994269.799999997</v>
      </c>
      <c r="E31" s="503">
        <v>22436051.589999996</v>
      </c>
      <c r="F31" s="504">
        <v>91.358629515166285</v>
      </c>
      <c r="G31" s="504">
        <v>7.436273155610067</v>
      </c>
    </row>
    <row r="32" spans="1:7" s="505" customFormat="1" ht="23.85" customHeight="1">
      <c r="A32" s="276" t="s">
        <v>512</v>
      </c>
      <c r="B32" s="506">
        <v>1861994506.1800001</v>
      </c>
      <c r="C32" s="506">
        <v>1647532519.76</v>
      </c>
      <c r="D32" s="506">
        <v>1775534815.53</v>
      </c>
      <c r="E32" s="506">
        <v>128002295.76999998</v>
      </c>
      <c r="F32" s="507">
        <v>7.7693334871864295</v>
      </c>
      <c r="G32" s="507">
        <v>-6.7052062285761451</v>
      </c>
    </row>
    <row r="34" spans="1:7">
      <c r="A34" s="481" t="s">
        <v>420</v>
      </c>
      <c r="B34" s="482"/>
      <c r="C34" s="482"/>
      <c r="D34" s="482"/>
      <c r="E34" s="482"/>
      <c r="F34" s="482"/>
      <c r="G34" s="483"/>
    </row>
    <row r="35" spans="1:7">
      <c r="A35" s="485" t="s">
        <v>421</v>
      </c>
      <c r="B35" s="482"/>
      <c r="C35" s="482"/>
      <c r="D35" s="482"/>
      <c r="E35" s="482"/>
      <c r="F35" s="482"/>
      <c r="G35" s="483"/>
    </row>
    <row r="36" spans="1:7">
      <c r="A36" s="486" t="s">
        <v>513</v>
      </c>
      <c r="B36" s="487"/>
      <c r="C36" s="487"/>
      <c r="D36" s="487"/>
      <c r="E36" s="487"/>
      <c r="F36" s="487"/>
      <c r="G36" s="483"/>
    </row>
    <row r="37" spans="1:7" ht="24" customHeight="1">
      <c r="A37" s="485" t="s">
        <v>423</v>
      </c>
      <c r="B37" s="487"/>
      <c r="C37" s="487"/>
      <c r="D37" s="487"/>
      <c r="E37" s="487"/>
      <c r="F37" s="487"/>
      <c r="G37" s="483"/>
    </row>
    <row r="38" spans="1:7">
      <c r="A38" s="488"/>
      <c r="B38" s="488"/>
      <c r="C38" s="488"/>
      <c r="D38" s="489"/>
      <c r="E38" s="489"/>
      <c r="F38" s="489"/>
    </row>
    <row r="39" spans="1:7" s="490" customFormat="1" ht="15.75" customHeight="1">
      <c r="A39" s="1160" t="s">
        <v>514</v>
      </c>
      <c r="B39" s="397">
        <v>2014</v>
      </c>
      <c r="C39" s="1144">
        <v>2015</v>
      </c>
      <c r="D39" s="1144"/>
      <c r="E39" s="1145" t="s">
        <v>448</v>
      </c>
      <c r="F39" s="1145"/>
      <c r="G39" s="397">
        <v>2014</v>
      </c>
    </row>
    <row r="40" spans="1:7" s="491" customFormat="1" ht="15.75" customHeight="1">
      <c r="A40" s="1161"/>
      <c r="B40" s="363" t="s">
        <v>456</v>
      </c>
      <c r="C40" s="364" t="s">
        <v>449</v>
      </c>
      <c r="D40" s="364" t="s">
        <v>429</v>
      </c>
      <c r="E40" s="364" t="s">
        <v>450</v>
      </c>
      <c r="F40" s="364" t="s">
        <v>12</v>
      </c>
      <c r="G40" s="364" t="s">
        <v>451</v>
      </c>
    </row>
    <row r="41" spans="1:7" s="491" customFormat="1" ht="3.75" customHeight="1">
      <c r="A41" s="492"/>
      <c r="B41" s="493"/>
      <c r="C41" s="494"/>
      <c r="D41" s="494"/>
      <c r="E41" s="495"/>
      <c r="F41" s="495"/>
      <c r="G41" s="366"/>
    </row>
    <row r="42" spans="1:7" s="491" customFormat="1" ht="23.25" customHeight="1">
      <c r="A42" s="496" t="s">
        <v>14</v>
      </c>
      <c r="B42" s="497">
        <v>6361963216.2000008</v>
      </c>
      <c r="C42" s="497">
        <v>4148642578.4400005</v>
      </c>
      <c r="D42" s="497">
        <v>5834820066.7300005</v>
      </c>
      <c r="E42" s="497">
        <v>1686177488.29</v>
      </c>
      <c r="F42" s="498">
        <v>40.644077102541019</v>
      </c>
      <c r="G42" s="399">
        <v>-10.268913615862814</v>
      </c>
    </row>
    <row r="43" spans="1:7" s="491" customFormat="1" ht="3.75" customHeight="1">
      <c r="A43" s="508"/>
      <c r="B43" s="509"/>
      <c r="C43" s="509"/>
      <c r="D43" s="509"/>
      <c r="E43" s="509"/>
      <c r="F43" s="510"/>
      <c r="G43" s="511"/>
    </row>
    <row r="44" spans="1:7" s="505" customFormat="1" ht="23.85" customHeight="1">
      <c r="A44" s="267" t="s">
        <v>515</v>
      </c>
      <c r="B44" s="503">
        <v>246953512.22</v>
      </c>
      <c r="C44" s="503">
        <v>392055629</v>
      </c>
      <c r="D44" s="503">
        <v>100205643.04000001</v>
      </c>
      <c r="E44" s="503">
        <v>-291849985.95999998</v>
      </c>
      <c r="F44" s="504">
        <v>-74.440963060372226</v>
      </c>
      <c r="G44" s="504">
        <v>-60.300632833091619</v>
      </c>
    </row>
    <row r="45" spans="1:7" s="505" customFormat="1" ht="28.5" customHeight="1">
      <c r="A45" s="267" t="s">
        <v>516</v>
      </c>
      <c r="B45" s="503">
        <v>195954633.16</v>
      </c>
      <c r="C45" s="503">
        <v>464198893</v>
      </c>
      <c r="D45" s="503">
        <v>295667651.06999999</v>
      </c>
      <c r="E45" s="503">
        <v>-168531241.93000001</v>
      </c>
      <c r="F45" s="504">
        <v>-36.305825901657201</v>
      </c>
      <c r="G45" s="504">
        <v>47.623292168816079</v>
      </c>
    </row>
    <row r="46" spans="1:7" s="505" customFormat="1" ht="23.85" customHeight="1">
      <c r="A46" s="267" t="s">
        <v>517</v>
      </c>
      <c r="B46" s="503">
        <v>179283400.46000001</v>
      </c>
      <c r="C46" s="503">
        <v>193710274.75999999</v>
      </c>
      <c r="D46" s="503">
        <v>196388058.87</v>
      </c>
      <c r="E46" s="503">
        <v>2677784.1100000143</v>
      </c>
      <c r="F46" s="504">
        <v>1.3823655525333862</v>
      </c>
      <c r="G46" s="504">
        <v>7.1720673619106918</v>
      </c>
    </row>
    <row r="47" spans="1:7" s="505" customFormat="1" ht="23.85" customHeight="1">
      <c r="A47" s="267" t="s">
        <v>487</v>
      </c>
      <c r="B47" s="503">
        <v>226806789.16</v>
      </c>
      <c r="C47" s="503">
        <v>182509966.53999999</v>
      </c>
      <c r="D47" s="503">
        <v>277649135.72000003</v>
      </c>
      <c r="E47" s="503">
        <v>95139169.180000037</v>
      </c>
      <c r="F47" s="504">
        <v>52.128204822802786</v>
      </c>
      <c r="G47" s="504">
        <v>19.76967944143513</v>
      </c>
    </row>
    <row r="48" spans="1:7" s="505" customFormat="1" ht="28.5" customHeight="1">
      <c r="A48" s="267" t="s">
        <v>518</v>
      </c>
      <c r="B48" s="503">
        <v>699699895.27999997</v>
      </c>
      <c r="C48" s="503">
        <v>347759321.18000001</v>
      </c>
      <c r="D48" s="503">
        <v>605692606.83000004</v>
      </c>
      <c r="E48" s="503">
        <v>257933285.65000004</v>
      </c>
      <c r="F48" s="504">
        <v>74.170056685984264</v>
      </c>
      <c r="G48" s="504">
        <v>-15.307086060562952</v>
      </c>
    </row>
    <row r="49" spans="1:8" s="505" customFormat="1">
      <c r="A49" s="267" t="s">
        <v>519</v>
      </c>
      <c r="B49" s="503">
        <v>8121099.6500000004</v>
      </c>
      <c r="C49" s="503">
        <v>95232800</v>
      </c>
      <c r="D49" s="503">
        <v>107900</v>
      </c>
      <c r="E49" s="503">
        <v>-95124900</v>
      </c>
      <c r="F49" s="504">
        <v>-99.886698700447738</v>
      </c>
      <c r="G49" s="504">
        <v>-98.700090203131538</v>
      </c>
    </row>
    <row r="50" spans="1:8" s="505" customFormat="1" ht="23.85" customHeight="1">
      <c r="A50" s="267" t="s">
        <v>520</v>
      </c>
      <c r="B50" s="503">
        <v>90541263.560000002</v>
      </c>
      <c r="C50" s="503">
        <v>706549.2</v>
      </c>
      <c r="D50" s="503">
        <v>94037576.920000002</v>
      </c>
      <c r="E50" s="503">
        <v>93331027.719999999</v>
      </c>
      <c r="F50" s="504">
        <v>13209.416657750091</v>
      </c>
      <c r="G50" s="504">
        <v>1.615858520250967</v>
      </c>
    </row>
    <row r="51" spans="1:8" s="505" customFormat="1" ht="23.85" customHeight="1">
      <c r="A51" s="267" t="s">
        <v>521</v>
      </c>
      <c r="B51" s="503">
        <v>403846242.31999999</v>
      </c>
      <c r="C51" s="503">
        <v>605574251.5</v>
      </c>
      <c r="D51" s="503">
        <v>348861191.80000001</v>
      </c>
      <c r="E51" s="503">
        <v>-256713059.69999999</v>
      </c>
      <c r="F51" s="504">
        <v>-42.391673533695482</v>
      </c>
      <c r="G51" s="504">
        <v>-15.483164915589697</v>
      </c>
    </row>
    <row r="52" spans="1:8" s="505" customFormat="1" ht="28.5" customHeight="1">
      <c r="A52" s="276" t="s">
        <v>522</v>
      </c>
      <c r="B52" s="506">
        <v>4310756380.3900003</v>
      </c>
      <c r="C52" s="506">
        <v>1866894893.26</v>
      </c>
      <c r="D52" s="506">
        <v>3916210302.48</v>
      </c>
      <c r="E52" s="506">
        <v>2049315409.22</v>
      </c>
      <c r="F52" s="507">
        <v>109.77133295605381</v>
      </c>
      <c r="G52" s="507">
        <v>-11.116911374070881</v>
      </c>
    </row>
    <row r="54" spans="1:8">
      <c r="A54" s="481" t="s">
        <v>420</v>
      </c>
      <c r="B54" s="482"/>
      <c r="C54" s="482"/>
      <c r="D54" s="482"/>
      <c r="E54" s="482"/>
      <c r="F54" s="482"/>
      <c r="G54" s="483"/>
    </row>
    <row r="55" spans="1:8">
      <c r="A55" s="485" t="s">
        <v>421</v>
      </c>
      <c r="B55" s="482"/>
      <c r="C55" s="482"/>
      <c r="D55" s="482"/>
      <c r="E55" s="482"/>
      <c r="F55" s="482"/>
      <c r="G55" s="483"/>
    </row>
    <row r="56" spans="1:8">
      <c r="A56" s="486" t="s">
        <v>523</v>
      </c>
      <c r="B56" s="487"/>
      <c r="C56" s="487"/>
      <c r="D56" s="487"/>
      <c r="E56" s="487"/>
      <c r="F56" s="487"/>
      <c r="G56" s="483"/>
    </row>
    <row r="57" spans="1:8">
      <c r="A57" s="485" t="s">
        <v>423</v>
      </c>
      <c r="B57" s="487"/>
      <c r="C57" s="487"/>
      <c r="D57" s="487"/>
      <c r="E57" s="487"/>
      <c r="F57" s="487"/>
      <c r="G57" s="483"/>
    </row>
    <row r="58" spans="1:8">
      <c r="A58" s="488"/>
      <c r="B58" s="488"/>
      <c r="C58" s="488"/>
      <c r="D58" s="489"/>
      <c r="E58" s="489"/>
      <c r="F58" s="489"/>
    </row>
    <row r="59" spans="1:8" s="490" customFormat="1" ht="15.75" customHeight="1">
      <c r="A59" s="1160" t="s">
        <v>524</v>
      </c>
      <c r="B59" s="397">
        <v>2014</v>
      </c>
      <c r="C59" s="1144">
        <v>2015</v>
      </c>
      <c r="D59" s="1144"/>
      <c r="E59" s="1145" t="s">
        <v>448</v>
      </c>
      <c r="F59" s="1145"/>
      <c r="G59" s="397">
        <v>2014</v>
      </c>
    </row>
    <row r="60" spans="1:8" s="491" customFormat="1" ht="15.75" customHeight="1">
      <c r="A60" s="1161"/>
      <c r="B60" s="363" t="s">
        <v>456</v>
      </c>
      <c r="C60" s="364" t="s">
        <v>449</v>
      </c>
      <c r="D60" s="364" t="s">
        <v>429</v>
      </c>
      <c r="E60" s="364" t="s">
        <v>450</v>
      </c>
      <c r="F60" s="364" t="s">
        <v>12</v>
      </c>
      <c r="G60" s="364" t="s">
        <v>451</v>
      </c>
    </row>
    <row r="61" spans="1:8" s="491" customFormat="1" ht="3.75" customHeight="1">
      <c r="A61" s="492"/>
      <c r="B61" s="493"/>
      <c r="C61" s="494"/>
      <c r="D61" s="494"/>
      <c r="E61" s="495"/>
      <c r="F61" s="495"/>
      <c r="G61" s="366"/>
    </row>
    <row r="62" spans="1:8" s="491" customFormat="1" ht="23.25" customHeight="1">
      <c r="A62" s="496" t="s">
        <v>14</v>
      </c>
      <c r="B62" s="497">
        <v>35010724385.30999</v>
      </c>
      <c r="C62" s="497">
        <v>32839854546.369999</v>
      </c>
      <c r="D62" s="497">
        <v>35113067253.459999</v>
      </c>
      <c r="E62" s="497">
        <v>2273212707.0900002</v>
      </c>
      <c r="F62" s="498">
        <v>6.9221156381195783</v>
      </c>
      <c r="G62" s="399">
        <v>-1.8762169796795831</v>
      </c>
    </row>
    <row r="63" spans="1:8" s="491" customFormat="1" ht="3.75" customHeight="1">
      <c r="A63" s="508"/>
      <c r="B63" s="509"/>
      <c r="C63" s="509"/>
      <c r="D63" s="509"/>
      <c r="E63" s="509"/>
      <c r="F63" s="510"/>
      <c r="G63" s="511"/>
    </row>
    <row r="64" spans="1:8" s="505" customFormat="1" ht="28.5" customHeight="1">
      <c r="A64" s="267" t="s">
        <v>525</v>
      </c>
      <c r="B64" s="503">
        <v>475241877.44</v>
      </c>
      <c r="C64" s="503">
        <v>4149413072.0599999</v>
      </c>
      <c r="D64" s="503">
        <v>217135458.50999999</v>
      </c>
      <c r="E64" s="503">
        <v>-3932277613.5500002</v>
      </c>
      <c r="F64" s="504">
        <v>-94.767080193291008</v>
      </c>
      <c r="G64" s="504">
        <v>-55.298442111813841</v>
      </c>
      <c r="H64" s="512"/>
    </row>
    <row r="65" spans="1:8" s="505" customFormat="1" ht="23.85" customHeight="1">
      <c r="A65" s="267" t="s">
        <v>526</v>
      </c>
      <c r="B65" s="503">
        <v>23746835525.099998</v>
      </c>
      <c r="C65" s="503">
        <v>21883507327.119999</v>
      </c>
      <c r="D65" s="503">
        <v>26591502821.82</v>
      </c>
      <c r="E65" s="503">
        <v>4707995494.7000008</v>
      </c>
      <c r="F65" s="504">
        <v>21.513898226293151</v>
      </c>
      <c r="G65" s="504">
        <v>9.5579127541610092</v>
      </c>
      <c r="H65" s="512"/>
    </row>
    <row r="66" spans="1:8" s="505" customFormat="1" ht="23.85" customHeight="1">
      <c r="A66" s="267" t="s">
        <v>527</v>
      </c>
      <c r="B66" s="503">
        <v>1918765101.5999999</v>
      </c>
      <c r="C66" s="503">
        <v>597772771.75</v>
      </c>
      <c r="D66" s="503">
        <v>1010961098.46</v>
      </c>
      <c r="E66" s="503">
        <v>413188326.71000004</v>
      </c>
      <c r="F66" s="504">
        <v>69.121302648224884</v>
      </c>
      <c r="G66" s="504">
        <v>-48.451118657492955</v>
      </c>
      <c r="H66" s="512"/>
    </row>
    <row r="67" spans="1:8" s="505" customFormat="1" ht="23.85" customHeight="1">
      <c r="A67" s="267" t="s">
        <v>528</v>
      </c>
      <c r="B67" s="503">
        <v>0</v>
      </c>
      <c r="C67" s="503">
        <v>942400</v>
      </c>
      <c r="D67" s="503">
        <v>733242.55</v>
      </c>
      <c r="E67" s="503">
        <v>-209157.44999999995</v>
      </c>
      <c r="F67" s="504">
        <v>-22.194126697792868</v>
      </c>
      <c r="G67" s="504" t="s">
        <v>18</v>
      </c>
      <c r="H67" s="512"/>
    </row>
    <row r="68" spans="1:8" s="505" customFormat="1" ht="23.85" customHeight="1">
      <c r="A68" s="267" t="s">
        <v>529</v>
      </c>
      <c r="B68" s="503">
        <v>7755635908.4899998</v>
      </c>
      <c r="C68" s="503">
        <v>5891243297.6400003</v>
      </c>
      <c r="D68" s="503">
        <v>6208939689.3699999</v>
      </c>
      <c r="E68" s="503">
        <v>317696391.72999954</v>
      </c>
      <c r="F68" s="504">
        <v>5.392688362697001</v>
      </c>
      <c r="G68" s="504">
        <v>-21.673875194819601</v>
      </c>
      <c r="H68" s="512"/>
    </row>
    <row r="69" spans="1:8" s="505" customFormat="1" ht="28.5" customHeight="1">
      <c r="A69" s="267" t="s">
        <v>530</v>
      </c>
      <c r="B69" s="503">
        <v>903052670.96000004</v>
      </c>
      <c r="C69" s="503">
        <v>242222233</v>
      </c>
      <c r="D69" s="503">
        <v>837862709.71000004</v>
      </c>
      <c r="E69" s="503">
        <v>595640476.71000004</v>
      </c>
      <c r="F69" s="504">
        <v>245.90660788351335</v>
      </c>
      <c r="G69" s="504">
        <v>-9.2249718665660225</v>
      </c>
      <c r="H69" s="512"/>
    </row>
    <row r="70" spans="1:8" s="505" customFormat="1" ht="28.5" customHeight="1">
      <c r="A70" s="267" t="s">
        <v>531</v>
      </c>
      <c r="B70" s="503">
        <v>192083272.38</v>
      </c>
      <c r="C70" s="503">
        <v>63788129</v>
      </c>
      <c r="D70" s="503">
        <v>233981147.03</v>
      </c>
      <c r="E70" s="503">
        <v>170193018.03</v>
      </c>
      <c r="F70" s="504">
        <v>266.80986054630949</v>
      </c>
      <c r="G70" s="504">
        <v>19.178504522684221</v>
      </c>
      <c r="H70" s="512"/>
    </row>
    <row r="71" spans="1:8" s="505" customFormat="1" ht="23.85" customHeight="1">
      <c r="A71" s="276" t="s">
        <v>532</v>
      </c>
      <c r="B71" s="506">
        <v>19110029.34</v>
      </c>
      <c r="C71" s="506">
        <v>10965315.800000001</v>
      </c>
      <c r="D71" s="506">
        <v>11951086.01</v>
      </c>
      <c r="E71" s="506">
        <v>985770.20999999903</v>
      </c>
      <c r="F71" s="507">
        <v>8.9898934784896909</v>
      </c>
      <c r="G71" s="507">
        <v>-38.813920052527095</v>
      </c>
      <c r="H71" s="512"/>
    </row>
    <row r="73" spans="1:8">
      <c r="A73" s="481" t="s">
        <v>420</v>
      </c>
      <c r="B73" s="482"/>
      <c r="C73" s="482"/>
      <c r="D73" s="482"/>
      <c r="E73" s="482"/>
      <c r="F73" s="482"/>
      <c r="G73" s="483"/>
    </row>
    <row r="74" spans="1:8">
      <c r="A74" s="485" t="s">
        <v>421</v>
      </c>
      <c r="B74" s="482"/>
      <c r="C74" s="482"/>
      <c r="D74" s="482"/>
      <c r="E74" s="482"/>
      <c r="F74" s="482"/>
      <c r="G74" s="483"/>
    </row>
    <row r="75" spans="1:8">
      <c r="A75" s="486" t="s">
        <v>533</v>
      </c>
      <c r="B75" s="487"/>
      <c r="C75" s="487"/>
      <c r="D75" s="487"/>
      <c r="E75" s="487"/>
      <c r="F75" s="487"/>
      <c r="G75" s="483"/>
    </row>
    <row r="76" spans="1:8">
      <c r="A76" s="485" t="s">
        <v>423</v>
      </c>
      <c r="B76" s="487"/>
      <c r="C76" s="487"/>
      <c r="D76" s="487"/>
      <c r="E76" s="487"/>
      <c r="F76" s="487"/>
      <c r="G76" s="483"/>
    </row>
    <row r="77" spans="1:8">
      <c r="A77" s="488"/>
      <c r="B77" s="488"/>
      <c r="C77" s="488"/>
      <c r="D77" s="489"/>
      <c r="E77" s="489"/>
      <c r="F77" s="489"/>
    </row>
    <row r="78" spans="1:8" s="490" customFormat="1" ht="15.75" customHeight="1">
      <c r="A78" s="1160" t="s">
        <v>534</v>
      </c>
      <c r="B78" s="397">
        <v>2014</v>
      </c>
      <c r="C78" s="1144">
        <v>2015</v>
      </c>
      <c r="D78" s="1144"/>
      <c r="E78" s="1145" t="s">
        <v>448</v>
      </c>
      <c r="F78" s="1145"/>
      <c r="G78" s="397">
        <v>2014</v>
      </c>
    </row>
    <row r="79" spans="1:8" s="491" customFormat="1" ht="15.75" customHeight="1">
      <c r="A79" s="1161"/>
      <c r="B79" s="363" t="s">
        <v>456</v>
      </c>
      <c r="C79" s="364" t="s">
        <v>449</v>
      </c>
      <c r="D79" s="364" t="s">
        <v>429</v>
      </c>
      <c r="E79" s="364" t="s">
        <v>450</v>
      </c>
      <c r="F79" s="364" t="s">
        <v>12</v>
      </c>
      <c r="G79" s="364" t="s">
        <v>451</v>
      </c>
    </row>
    <row r="80" spans="1:8" s="491" customFormat="1" ht="3.75" customHeight="1">
      <c r="A80" s="492"/>
      <c r="B80" s="493"/>
      <c r="C80" s="494"/>
      <c r="D80" s="494"/>
      <c r="E80" s="495"/>
      <c r="F80" s="495"/>
      <c r="G80" s="366"/>
    </row>
    <row r="81" spans="1:7" s="491" customFormat="1" ht="23.25" customHeight="1">
      <c r="A81" s="496" t="s">
        <v>14</v>
      </c>
      <c r="B81" s="497">
        <v>7512089081.2300005</v>
      </c>
      <c r="C81" s="497">
        <v>4325064134.4799995</v>
      </c>
      <c r="D81" s="497">
        <v>8399046313.5</v>
      </c>
      <c r="E81" s="497">
        <v>4073982179.0200005</v>
      </c>
      <c r="F81" s="498">
        <v>94.194722953161801</v>
      </c>
      <c r="G81" s="399">
        <v>9.3895557069406408</v>
      </c>
    </row>
    <row r="82" spans="1:7" s="491" customFormat="1" ht="3.75" customHeight="1">
      <c r="A82" s="508"/>
      <c r="B82" s="509"/>
      <c r="C82" s="509"/>
      <c r="D82" s="509"/>
      <c r="E82" s="509"/>
      <c r="F82" s="510"/>
      <c r="G82" s="511"/>
    </row>
    <row r="83" spans="1:7" s="505" customFormat="1" ht="28.5" customHeight="1">
      <c r="A83" s="267" t="s">
        <v>535</v>
      </c>
      <c r="B83" s="503">
        <v>124632151.23</v>
      </c>
      <c r="C83" s="503">
        <v>113216580</v>
      </c>
      <c r="D83" s="503">
        <v>162157886.75999999</v>
      </c>
      <c r="E83" s="503">
        <v>48941306.75999999</v>
      </c>
      <c r="F83" s="504">
        <v>43.228038472810255</v>
      </c>
      <c r="G83" s="504">
        <v>27.295952903087965</v>
      </c>
    </row>
    <row r="84" spans="1:7" s="505" customFormat="1" ht="28.5" customHeight="1">
      <c r="A84" s="267" t="s">
        <v>536</v>
      </c>
      <c r="B84" s="503">
        <v>2578794311</v>
      </c>
      <c r="C84" s="503">
        <v>2124007292.3800001</v>
      </c>
      <c r="D84" s="503">
        <v>2575421334.4299998</v>
      </c>
      <c r="E84" s="503">
        <v>451414042.04999971</v>
      </c>
      <c r="F84" s="504">
        <v>21.252942194194617</v>
      </c>
      <c r="G84" s="504">
        <v>-2.2901835926346479</v>
      </c>
    </row>
    <row r="85" spans="1:7" s="505" customFormat="1" ht="23.85" customHeight="1">
      <c r="A85" s="267" t="s">
        <v>537</v>
      </c>
      <c r="B85" s="503">
        <v>898304602.65999997</v>
      </c>
      <c r="C85" s="503">
        <v>430667722.82999998</v>
      </c>
      <c r="D85" s="503">
        <v>798558504.89999998</v>
      </c>
      <c r="E85" s="503">
        <v>367890782.06999999</v>
      </c>
      <c r="F85" s="504">
        <v>85.423346716702923</v>
      </c>
      <c r="G85" s="504">
        <v>-13.025943490566576</v>
      </c>
    </row>
    <row r="86" spans="1:7" s="505" customFormat="1" ht="28.5" customHeight="1">
      <c r="A86" s="267" t="s">
        <v>538</v>
      </c>
      <c r="B86" s="503">
        <v>118883194.86</v>
      </c>
      <c r="C86" s="503">
        <v>115005821.98</v>
      </c>
      <c r="D86" s="503">
        <v>192390868.99000001</v>
      </c>
      <c r="E86" s="503">
        <v>77385047.010000005</v>
      </c>
      <c r="F86" s="504">
        <v>67.287938712752805</v>
      </c>
      <c r="G86" s="504">
        <v>58.332693609421938</v>
      </c>
    </row>
    <row r="87" spans="1:7" s="505" customFormat="1" ht="28.5" customHeight="1">
      <c r="A87" s="267" t="s">
        <v>539</v>
      </c>
      <c r="B87" s="503">
        <v>773025876.10000002</v>
      </c>
      <c r="C87" s="503">
        <v>1215355673.1400001</v>
      </c>
      <c r="D87" s="503">
        <v>973538164.24000001</v>
      </c>
      <c r="E87" s="503">
        <v>-241817508.9000001</v>
      </c>
      <c r="F87" s="504">
        <v>-19.896851123032889</v>
      </c>
      <c r="G87" s="504">
        <v>23.215561730679468</v>
      </c>
    </row>
    <row r="88" spans="1:7" s="505" customFormat="1" ht="23.85" customHeight="1">
      <c r="A88" s="276" t="s">
        <v>540</v>
      </c>
      <c r="B88" s="506">
        <v>3018448945.3800001</v>
      </c>
      <c r="C88" s="506">
        <v>326811044.14999998</v>
      </c>
      <c r="D88" s="506">
        <v>3696979554.1799998</v>
      </c>
      <c r="E88" s="506">
        <v>3370168510.0299997</v>
      </c>
      <c r="F88" s="507">
        <v>1031.2284637734451</v>
      </c>
      <c r="G88" s="507">
        <v>19.831177250637992</v>
      </c>
    </row>
  </sheetData>
  <mergeCells count="15">
    <mergeCell ref="A78:A79"/>
    <mergeCell ref="C78:D78"/>
    <mergeCell ref="E78:F78"/>
    <mergeCell ref="A39:A40"/>
    <mergeCell ref="C39:D39"/>
    <mergeCell ref="E39:F39"/>
    <mergeCell ref="A59:A60"/>
    <mergeCell ref="C59:D59"/>
    <mergeCell ref="E59:F59"/>
    <mergeCell ref="A6:A7"/>
    <mergeCell ref="C6:D6"/>
    <mergeCell ref="E6:F6"/>
    <mergeCell ref="A21:A22"/>
    <mergeCell ref="C21:D21"/>
    <mergeCell ref="E21:F21"/>
  </mergeCell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T61"/>
  <sheetViews>
    <sheetView showGridLines="0" topLeftCell="A38" workbookViewId="0">
      <selection activeCell="A60" sqref="A60"/>
    </sheetView>
  </sheetViews>
  <sheetFormatPr baseColWidth="10" defaultRowHeight="12.75"/>
  <cols>
    <col min="1" max="1" width="62.140625" style="1" customWidth="1"/>
    <col min="2" max="2" width="12" style="1" customWidth="1"/>
    <col min="3" max="3" width="7.7109375" style="1" customWidth="1"/>
    <col min="4" max="4" width="12" style="14" bestFit="1" customWidth="1"/>
    <col min="5" max="5" width="23.42578125" style="1" customWidth="1"/>
    <col min="6" max="8" width="11.42578125" style="1"/>
    <col min="9" max="9" width="26.42578125" style="1" customWidth="1"/>
    <col min="10" max="12" width="11.42578125" style="1"/>
    <col min="13" max="13" width="36.42578125" style="1" customWidth="1"/>
    <col min="14" max="16" width="11.42578125" style="1"/>
    <col min="17" max="17" width="27.42578125" style="1" customWidth="1"/>
    <col min="18" max="19" width="11.42578125" style="1"/>
    <col min="20" max="20" width="13.7109375" style="1" customWidth="1"/>
    <col min="21" max="256" width="11.42578125" style="1"/>
    <col min="257" max="257" width="62.140625" style="1" customWidth="1"/>
    <col min="258" max="258" width="12" style="1" bestFit="1" customWidth="1"/>
    <col min="259" max="259" width="7.7109375" style="1" customWidth="1"/>
    <col min="260" max="260" width="12" style="1" bestFit="1" customWidth="1"/>
    <col min="261" max="261" width="23.42578125" style="1" customWidth="1"/>
    <col min="262" max="264" width="11.42578125" style="1"/>
    <col min="265" max="265" width="26.42578125" style="1" customWidth="1"/>
    <col min="266" max="268" width="11.42578125" style="1"/>
    <col min="269" max="269" width="36.42578125" style="1" customWidth="1"/>
    <col min="270" max="272" width="11.42578125" style="1"/>
    <col min="273" max="273" width="27.42578125" style="1" customWidth="1"/>
    <col min="274" max="275" width="11.42578125" style="1"/>
    <col min="276" max="276" width="13.7109375" style="1" customWidth="1"/>
    <col min="277" max="512" width="11.42578125" style="1"/>
    <col min="513" max="513" width="62.140625" style="1" customWidth="1"/>
    <col min="514" max="514" width="12" style="1" bestFit="1" customWidth="1"/>
    <col min="515" max="515" width="7.7109375" style="1" customWidth="1"/>
    <col min="516" max="516" width="12" style="1" bestFit="1" customWidth="1"/>
    <col min="517" max="517" width="23.42578125" style="1" customWidth="1"/>
    <col min="518" max="520" width="11.42578125" style="1"/>
    <col min="521" max="521" width="26.42578125" style="1" customWidth="1"/>
    <col min="522" max="524" width="11.42578125" style="1"/>
    <col min="525" max="525" width="36.42578125" style="1" customWidth="1"/>
    <col min="526" max="528" width="11.42578125" style="1"/>
    <col min="529" max="529" width="27.42578125" style="1" customWidth="1"/>
    <col min="530" max="531" width="11.42578125" style="1"/>
    <col min="532" max="532" width="13.7109375" style="1" customWidth="1"/>
    <col min="533" max="768" width="11.42578125" style="1"/>
    <col min="769" max="769" width="62.140625" style="1" customWidth="1"/>
    <col min="770" max="770" width="12" style="1" bestFit="1" customWidth="1"/>
    <col min="771" max="771" width="7.7109375" style="1" customWidth="1"/>
    <col min="772" max="772" width="12" style="1" bestFit="1" customWidth="1"/>
    <col min="773" max="773" width="23.42578125" style="1" customWidth="1"/>
    <col min="774" max="776" width="11.42578125" style="1"/>
    <col min="777" max="777" width="26.42578125" style="1" customWidth="1"/>
    <col min="778" max="780" width="11.42578125" style="1"/>
    <col min="781" max="781" width="36.42578125" style="1" customWidth="1"/>
    <col min="782" max="784" width="11.42578125" style="1"/>
    <col min="785" max="785" width="27.42578125" style="1" customWidth="1"/>
    <col min="786" max="787" width="11.42578125" style="1"/>
    <col min="788" max="788" width="13.7109375" style="1" customWidth="1"/>
    <col min="789" max="1024" width="11.42578125" style="1"/>
    <col min="1025" max="1025" width="62.140625" style="1" customWidth="1"/>
    <col min="1026" max="1026" width="12" style="1" bestFit="1" customWidth="1"/>
    <col min="1027" max="1027" width="7.7109375" style="1" customWidth="1"/>
    <col min="1028" max="1028" width="12" style="1" bestFit="1" customWidth="1"/>
    <col min="1029" max="1029" width="23.42578125" style="1" customWidth="1"/>
    <col min="1030" max="1032" width="11.42578125" style="1"/>
    <col min="1033" max="1033" width="26.42578125" style="1" customWidth="1"/>
    <col min="1034" max="1036" width="11.42578125" style="1"/>
    <col min="1037" max="1037" width="36.42578125" style="1" customWidth="1"/>
    <col min="1038" max="1040" width="11.42578125" style="1"/>
    <col min="1041" max="1041" width="27.42578125" style="1" customWidth="1"/>
    <col min="1042" max="1043" width="11.42578125" style="1"/>
    <col min="1044" max="1044" width="13.7109375" style="1" customWidth="1"/>
    <col min="1045" max="1280" width="11.42578125" style="1"/>
    <col min="1281" max="1281" width="62.140625" style="1" customWidth="1"/>
    <col min="1282" max="1282" width="12" style="1" bestFit="1" customWidth="1"/>
    <col min="1283" max="1283" width="7.7109375" style="1" customWidth="1"/>
    <col min="1284" max="1284" width="12" style="1" bestFit="1" customWidth="1"/>
    <col min="1285" max="1285" width="23.42578125" style="1" customWidth="1"/>
    <col min="1286" max="1288" width="11.42578125" style="1"/>
    <col min="1289" max="1289" width="26.42578125" style="1" customWidth="1"/>
    <col min="1290" max="1292" width="11.42578125" style="1"/>
    <col min="1293" max="1293" width="36.42578125" style="1" customWidth="1"/>
    <col min="1294" max="1296" width="11.42578125" style="1"/>
    <col min="1297" max="1297" width="27.42578125" style="1" customWidth="1"/>
    <col min="1298" max="1299" width="11.42578125" style="1"/>
    <col min="1300" max="1300" width="13.7109375" style="1" customWidth="1"/>
    <col min="1301" max="1536" width="11.42578125" style="1"/>
    <col min="1537" max="1537" width="62.140625" style="1" customWidth="1"/>
    <col min="1538" max="1538" width="12" style="1" bestFit="1" customWidth="1"/>
    <col min="1539" max="1539" width="7.7109375" style="1" customWidth="1"/>
    <col min="1540" max="1540" width="12" style="1" bestFit="1" customWidth="1"/>
    <col min="1541" max="1541" width="23.42578125" style="1" customWidth="1"/>
    <col min="1542" max="1544" width="11.42578125" style="1"/>
    <col min="1545" max="1545" width="26.42578125" style="1" customWidth="1"/>
    <col min="1546" max="1548" width="11.42578125" style="1"/>
    <col min="1549" max="1549" width="36.42578125" style="1" customWidth="1"/>
    <col min="1550" max="1552" width="11.42578125" style="1"/>
    <col min="1553" max="1553" width="27.42578125" style="1" customWidth="1"/>
    <col min="1554" max="1555" width="11.42578125" style="1"/>
    <col min="1556" max="1556" width="13.7109375" style="1" customWidth="1"/>
    <col min="1557" max="1792" width="11.42578125" style="1"/>
    <col min="1793" max="1793" width="62.140625" style="1" customWidth="1"/>
    <col min="1794" max="1794" width="12" style="1" bestFit="1" customWidth="1"/>
    <col min="1795" max="1795" width="7.7109375" style="1" customWidth="1"/>
    <col min="1796" max="1796" width="12" style="1" bestFit="1" customWidth="1"/>
    <col min="1797" max="1797" width="23.42578125" style="1" customWidth="1"/>
    <col min="1798" max="1800" width="11.42578125" style="1"/>
    <col min="1801" max="1801" width="26.42578125" style="1" customWidth="1"/>
    <col min="1802" max="1804" width="11.42578125" style="1"/>
    <col min="1805" max="1805" width="36.42578125" style="1" customWidth="1"/>
    <col min="1806" max="1808" width="11.42578125" style="1"/>
    <col min="1809" max="1809" width="27.42578125" style="1" customWidth="1"/>
    <col min="1810" max="1811" width="11.42578125" style="1"/>
    <col min="1812" max="1812" width="13.7109375" style="1" customWidth="1"/>
    <col min="1813" max="2048" width="11.42578125" style="1"/>
    <col min="2049" max="2049" width="62.140625" style="1" customWidth="1"/>
    <col min="2050" max="2050" width="12" style="1" bestFit="1" customWidth="1"/>
    <col min="2051" max="2051" width="7.7109375" style="1" customWidth="1"/>
    <col min="2052" max="2052" width="12" style="1" bestFit="1" customWidth="1"/>
    <col min="2053" max="2053" width="23.42578125" style="1" customWidth="1"/>
    <col min="2054" max="2056" width="11.42578125" style="1"/>
    <col min="2057" max="2057" width="26.42578125" style="1" customWidth="1"/>
    <col min="2058" max="2060" width="11.42578125" style="1"/>
    <col min="2061" max="2061" width="36.42578125" style="1" customWidth="1"/>
    <col min="2062" max="2064" width="11.42578125" style="1"/>
    <col min="2065" max="2065" width="27.42578125" style="1" customWidth="1"/>
    <col min="2066" max="2067" width="11.42578125" style="1"/>
    <col min="2068" max="2068" width="13.7109375" style="1" customWidth="1"/>
    <col min="2069" max="2304" width="11.42578125" style="1"/>
    <col min="2305" max="2305" width="62.140625" style="1" customWidth="1"/>
    <col min="2306" max="2306" width="12" style="1" bestFit="1" customWidth="1"/>
    <col min="2307" max="2307" width="7.7109375" style="1" customWidth="1"/>
    <col min="2308" max="2308" width="12" style="1" bestFit="1" customWidth="1"/>
    <col min="2309" max="2309" width="23.42578125" style="1" customWidth="1"/>
    <col min="2310" max="2312" width="11.42578125" style="1"/>
    <col min="2313" max="2313" width="26.42578125" style="1" customWidth="1"/>
    <col min="2314" max="2316" width="11.42578125" style="1"/>
    <col min="2317" max="2317" width="36.42578125" style="1" customWidth="1"/>
    <col min="2318" max="2320" width="11.42578125" style="1"/>
    <col min="2321" max="2321" width="27.42578125" style="1" customWidth="1"/>
    <col min="2322" max="2323" width="11.42578125" style="1"/>
    <col min="2324" max="2324" width="13.7109375" style="1" customWidth="1"/>
    <col min="2325" max="2560" width="11.42578125" style="1"/>
    <col min="2561" max="2561" width="62.140625" style="1" customWidth="1"/>
    <col min="2562" max="2562" width="12" style="1" bestFit="1" customWidth="1"/>
    <col min="2563" max="2563" width="7.7109375" style="1" customWidth="1"/>
    <col min="2564" max="2564" width="12" style="1" bestFit="1" customWidth="1"/>
    <col min="2565" max="2565" width="23.42578125" style="1" customWidth="1"/>
    <col min="2566" max="2568" width="11.42578125" style="1"/>
    <col min="2569" max="2569" width="26.42578125" style="1" customWidth="1"/>
    <col min="2570" max="2572" width="11.42578125" style="1"/>
    <col min="2573" max="2573" width="36.42578125" style="1" customWidth="1"/>
    <col min="2574" max="2576" width="11.42578125" style="1"/>
    <col min="2577" max="2577" width="27.42578125" style="1" customWidth="1"/>
    <col min="2578" max="2579" width="11.42578125" style="1"/>
    <col min="2580" max="2580" width="13.7109375" style="1" customWidth="1"/>
    <col min="2581" max="2816" width="11.42578125" style="1"/>
    <col min="2817" max="2817" width="62.140625" style="1" customWidth="1"/>
    <col min="2818" max="2818" width="12" style="1" bestFit="1" customWidth="1"/>
    <col min="2819" max="2819" width="7.7109375" style="1" customWidth="1"/>
    <col min="2820" max="2820" width="12" style="1" bestFit="1" customWidth="1"/>
    <col min="2821" max="2821" width="23.42578125" style="1" customWidth="1"/>
    <col min="2822" max="2824" width="11.42578125" style="1"/>
    <col min="2825" max="2825" width="26.42578125" style="1" customWidth="1"/>
    <col min="2826" max="2828" width="11.42578125" style="1"/>
    <col min="2829" max="2829" width="36.42578125" style="1" customWidth="1"/>
    <col min="2830" max="2832" width="11.42578125" style="1"/>
    <col min="2833" max="2833" width="27.42578125" style="1" customWidth="1"/>
    <col min="2834" max="2835" width="11.42578125" style="1"/>
    <col min="2836" max="2836" width="13.7109375" style="1" customWidth="1"/>
    <col min="2837" max="3072" width="11.42578125" style="1"/>
    <col min="3073" max="3073" width="62.140625" style="1" customWidth="1"/>
    <col min="3074" max="3074" width="12" style="1" bestFit="1" customWidth="1"/>
    <col min="3075" max="3075" width="7.7109375" style="1" customWidth="1"/>
    <col min="3076" max="3076" width="12" style="1" bestFit="1" customWidth="1"/>
    <col min="3077" max="3077" width="23.42578125" style="1" customWidth="1"/>
    <col min="3078" max="3080" width="11.42578125" style="1"/>
    <col min="3081" max="3081" width="26.42578125" style="1" customWidth="1"/>
    <col min="3082" max="3084" width="11.42578125" style="1"/>
    <col min="3085" max="3085" width="36.42578125" style="1" customWidth="1"/>
    <col min="3086" max="3088" width="11.42578125" style="1"/>
    <col min="3089" max="3089" width="27.42578125" style="1" customWidth="1"/>
    <col min="3090" max="3091" width="11.42578125" style="1"/>
    <col min="3092" max="3092" width="13.7109375" style="1" customWidth="1"/>
    <col min="3093" max="3328" width="11.42578125" style="1"/>
    <col min="3329" max="3329" width="62.140625" style="1" customWidth="1"/>
    <col min="3330" max="3330" width="12" style="1" bestFit="1" customWidth="1"/>
    <col min="3331" max="3331" width="7.7109375" style="1" customWidth="1"/>
    <col min="3332" max="3332" width="12" style="1" bestFit="1" customWidth="1"/>
    <col min="3333" max="3333" width="23.42578125" style="1" customWidth="1"/>
    <col min="3334" max="3336" width="11.42578125" style="1"/>
    <col min="3337" max="3337" width="26.42578125" style="1" customWidth="1"/>
    <col min="3338" max="3340" width="11.42578125" style="1"/>
    <col min="3341" max="3341" width="36.42578125" style="1" customWidth="1"/>
    <col min="3342" max="3344" width="11.42578125" style="1"/>
    <col min="3345" max="3345" width="27.42578125" style="1" customWidth="1"/>
    <col min="3346" max="3347" width="11.42578125" style="1"/>
    <col min="3348" max="3348" width="13.7109375" style="1" customWidth="1"/>
    <col min="3349" max="3584" width="11.42578125" style="1"/>
    <col min="3585" max="3585" width="62.140625" style="1" customWidth="1"/>
    <col min="3586" max="3586" width="12" style="1" bestFit="1" customWidth="1"/>
    <col min="3587" max="3587" width="7.7109375" style="1" customWidth="1"/>
    <col min="3588" max="3588" width="12" style="1" bestFit="1" customWidth="1"/>
    <col min="3589" max="3589" width="23.42578125" style="1" customWidth="1"/>
    <col min="3590" max="3592" width="11.42578125" style="1"/>
    <col min="3593" max="3593" width="26.42578125" style="1" customWidth="1"/>
    <col min="3594" max="3596" width="11.42578125" style="1"/>
    <col min="3597" max="3597" width="36.42578125" style="1" customWidth="1"/>
    <col min="3598" max="3600" width="11.42578125" style="1"/>
    <col min="3601" max="3601" width="27.42578125" style="1" customWidth="1"/>
    <col min="3602" max="3603" width="11.42578125" style="1"/>
    <col min="3604" max="3604" width="13.7109375" style="1" customWidth="1"/>
    <col min="3605" max="3840" width="11.42578125" style="1"/>
    <col min="3841" max="3841" width="62.140625" style="1" customWidth="1"/>
    <col min="3842" max="3842" width="12" style="1" bestFit="1" customWidth="1"/>
    <col min="3843" max="3843" width="7.7109375" style="1" customWidth="1"/>
    <col min="3844" max="3844" width="12" style="1" bestFit="1" customWidth="1"/>
    <col min="3845" max="3845" width="23.42578125" style="1" customWidth="1"/>
    <col min="3846" max="3848" width="11.42578125" style="1"/>
    <col min="3849" max="3849" width="26.42578125" style="1" customWidth="1"/>
    <col min="3850" max="3852" width="11.42578125" style="1"/>
    <col min="3853" max="3853" width="36.42578125" style="1" customWidth="1"/>
    <col min="3854" max="3856" width="11.42578125" style="1"/>
    <col min="3857" max="3857" width="27.42578125" style="1" customWidth="1"/>
    <col min="3858" max="3859" width="11.42578125" style="1"/>
    <col min="3860" max="3860" width="13.7109375" style="1" customWidth="1"/>
    <col min="3861" max="4096" width="11.42578125" style="1"/>
    <col min="4097" max="4097" width="62.140625" style="1" customWidth="1"/>
    <col min="4098" max="4098" width="12" style="1" bestFit="1" customWidth="1"/>
    <col min="4099" max="4099" width="7.7109375" style="1" customWidth="1"/>
    <col min="4100" max="4100" width="12" style="1" bestFit="1" customWidth="1"/>
    <col min="4101" max="4101" width="23.42578125" style="1" customWidth="1"/>
    <col min="4102" max="4104" width="11.42578125" style="1"/>
    <col min="4105" max="4105" width="26.42578125" style="1" customWidth="1"/>
    <col min="4106" max="4108" width="11.42578125" style="1"/>
    <col min="4109" max="4109" width="36.42578125" style="1" customWidth="1"/>
    <col min="4110" max="4112" width="11.42578125" style="1"/>
    <col min="4113" max="4113" width="27.42578125" style="1" customWidth="1"/>
    <col min="4114" max="4115" width="11.42578125" style="1"/>
    <col min="4116" max="4116" width="13.7109375" style="1" customWidth="1"/>
    <col min="4117" max="4352" width="11.42578125" style="1"/>
    <col min="4353" max="4353" width="62.140625" style="1" customWidth="1"/>
    <col min="4354" max="4354" width="12" style="1" bestFit="1" customWidth="1"/>
    <col min="4355" max="4355" width="7.7109375" style="1" customWidth="1"/>
    <col min="4356" max="4356" width="12" style="1" bestFit="1" customWidth="1"/>
    <col min="4357" max="4357" width="23.42578125" style="1" customWidth="1"/>
    <col min="4358" max="4360" width="11.42578125" style="1"/>
    <col min="4361" max="4361" width="26.42578125" style="1" customWidth="1"/>
    <col min="4362" max="4364" width="11.42578125" style="1"/>
    <col min="4365" max="4365" width="36.42578125" style="1" customWidth="1"/>
    <col min="4366" max="4368" width="11.42578125" style="1"/>
    <col min="4369" max="4369" width="27.42578125" style="1" customWidth="1"/>
    <col min="4370" max="4371" width="11.42578125" style="1"/>
    <col min="4372" max="4372" width="13.7109375" style="1" customWidth="1"/>
    <col min="4373" max="4608" width="11.42578125" style="1"/>
    <col min="4609" max="4609" width="62.140625" style="1" customWidth="1"/>
    <col min="4610" max="4610" width="12" style="1" bestFit="1" customWidth="1"/>
    <col min="4611" max="4611" width="7.7109375" style="1" customWidth="1"/>
    <col min="4612" max="4612" width="12" style="1" bestFit="1" customWidth="1"/>
    <col min="4613" max="4613" width="23.42578125" style="1" customWidth="1"/>
    <col min="4614" max="4616" width="11.42578125" style="1"/>
    <col min="4617" max="4617" width="26.42578125" style="1" customWidth="1"/>
    <col min="4618" max="4620" width="11.42578125" style="1"/>
    <col min="4621" max="4621" width="36.42578125" style="1" customWidth="1"/>
    <col min="4622" max="4624" width="11.42578125" style="1"/>
    <col min="4625" max="4625" width="27.42578125" style="1" customWidth="1"/>
    <col min="4626" max="4627" width="11.42578125" style="1"/>
    <col min="4628" max="4628" width="13.7109375" style="1" customWidth="1"/>
    <col min="4629" max="4864" width="11.42578125" style="1"/>
    <col min="4865" max="4865" width="62.140625" style="1" customWidth="1"/>
    <col min="4866" max="4866" width="12" style="1" bestFit="1" customWidth="1"/>
    <col min="4867" max="4867" width="7.7109375" style="1" customWidth="1"/>
    <col min="4868" max="4868" width="12" style="1" bestFit="1" customWidth="1"/>
    <col min="4869" max="4869" width="23.42578125" style="1" customWidth="1"/>
    <col min="4870" max="4872" width="11.42578125" style="1"/>
    <col min="4873" max="4873" width="26.42578125" style="1" customWidth="1"/>
    <col min="4874" max="4876" width="11.42578125" style="1"/>
    <col min="4877" max="4877" width="36.42578125" style="1" customWidth="1"/>
    <col min="4878" max="4880" width="11.42578125" style="1"/>
    <col min="4881" max="4881" width="27.42578125" style="1" customWidth="1"/>
    <col min="4882" max="4883" width="11.42578125" style="1"/>
    <col min="4884" max="4884" width="13.7109375" style="1" customWidth="1"/>
    <col min="4885" max="5120" width="11.42578125" style="1"/>
    <col min="5121" max="5121" width="62.140625" style="1" customWidth="1"/>
    <col min="5122" max="5122" width="12" style="1" bestFit="1" customWidth="1"/>
    <col min="5123" max="5123" width="7.7109375" style="1" customWidth="1"/>
    <col min="5124" max="5124" width="12" style="1" bestFit="1" customWidth="1"/>
    <col min="5125" max="5125" width="23.42578125" style="1" customWidth="1"/>
    <col min="5126" max="5128" width="11.42578125" style="1"/>
    <col min="5129" max="5129" width="26.42578125" style="1" customWidth="1"/>
    <col min="5130" max="5132" width="11.42578125" style="1"/>
    <col min="5133" max="5133" width="36.42578125" style="1" customWidth="1"/>
    <col min="5134" max="5136" width="11.42578125" style="1"/>
    <col min="5137" max="5137" width="27.42578125" style="1" customWidth="1"/>
    <col min="5138" max="5139" width="11.42578125" style="1"/>
    <col min="5140" max="5140" width="13.7109375" style="1" customWidth="1"/>
    <col min="5141" max="5376" width="11.42578125" style="1"/>
    <col min="5377" max="5377" width="62.140625" style="1" customWidth="1"/>
    <col min="5378" max="5378" width="12" style="1" bestFit="1" customWidth="1"/>
    <col min="5379" max="5379" width="7.7109375" style="1" customWidth="1"/>
    <col min="5380" max="5380" width="12" style="1" bestFit="1" customWidth="1"/>
    <col min="5381" max="5381" width="23.42578125" style="1" customWidth="1"/>
    <col min="5382" max="5384" width="11.42578125" style="1"/>
    <col min="5385" max="5385" width="26.42578125" style="1" customWidth="1"/>
    <col min="5386" max="5388" width="11.42578125" style="1"/>
    <col min="5389" max="5389" width="36.42578125" style="1" customWidth="1"/>
    <col min="5390" max="5392" width="11.42578125" style="1"/>
    <col min="5393" max="5393" width="27.42578125" style="1" customWidth="1"/>
    <col min="5394" max="5395" width="11.42578125" style="1"/>
    <col min="5396" max="5396" width="13.7109375" style="1" customWidth="1"/>
    <col min="5397" max="5632" width="11.42578125" style="1"/>
    <col min="5633" max="5633" width="62.140625" style="1" customWidth="1"/>
    <col min="5634" max="5634" width="12" style="1" bestFit="1" customWidth="1"/>
    <col min="5635" max="5635" width="7.7109375" style="1" customWidth="1"/>
    <col min="5636" max="5636" width="12" style="1" bestFit="1" customWidth="1"/>
    <col min="5637" max="5637" width="23.42578125" style="1" customWidth="1"/>
    <col min="5638" max="5640" width="11.42578125" style="1"/>
    <col min="5641" max="5641" width="26.42578125" style="1" customWidth="1"/>
    <col min="5642" max="5644" width="11.42578125" style="1"/>
    <col min="5645" max="5645" width="36.42578125" style="1" customWidth="1"/>
    <col min="5646" max="5648" width="11.42578125" style="1"/>
    <col min="5649" max="5649" width="27.42578125" style="1" customWidth="1"/>
    <col min="5650" max="5651" width="11.42578125" style="1"/>
    <col min="5652" max="5652" width="13.7109375" style="1" customWidth="1"/>
    <col min="5653" max="5888" width="11.42578125" style="1"/>
    <col min="5889" max="5889" width="62.140625" style="1" customWidth="1"/>
    <col min="5890" max="5890" width="12" style="1" bestFit="1" customWidth="1"/>
    <col min="5891" max="5891" width="7.7109375" style="1" customWidth="1"/>
    <col min="5892" max="5892" width="12" style="1" bestFit="1" customWidth="1"/>
    <col min="5893" max="5893" width="23.42578125" style="1" customWidth="1"/>
    <col min="5894" max="5896" width="11.42578125" style="1"/>
    <col min="5897" max="5897" width="26.42578125" style="1" customWidth="1"/>
    <col min="5898" max="5900" width="11.42578125" style="1"/>
    <col min="5901" max="5901" width="36.42578125" style="1" customWidth="1"/>
    <col min="5902" max="5904" width="11.42578125" style="1"/>
    <col min="5905" max="5905" width="27.42578125" style="1" customWidth="1"/>
    <col min="5906" max="5907" width="11.42578125" style="1"/>
    <col min="5908" max="5908" width="13.7109375" style="1" customWidth="1"/>
    <col min="5909" max="6144" width="11.42578125" style="1"/>
    <col min="6145" max="6145" width="62.140625" style="1" customWidth="1"/>
    <col min="6146" max="6146" width="12" style="1" bestFit="1" customWidth="1"/>
    <col min="6147" max="6147" width="7.7109375" style="1" customWidth="1"/>
    <col min="6148" max="6148" width="12" style="1" bestFit="1" customWidth="1"/>
    <col min="6149" max="6149" width="23.42578125" style="1" customWidth="1"/>
    <col min="6150" max="6152" width="11.42578125" style="1"/>
    <col min="6153" max="6153" width="26.42578125" style="1" customWidth="1"/>
    <col min="6154" max="6156" width="11.42578125" style="1"/>
    <col min="6157" max="6157" width="36.42578125" style="1" customWidth="1"/>
    <col min="6158" max="6160" width="11.42578125" style="1"/>
    <col min="6161" max="6161" width="27.42578125" style="1" customWidth="1"/>
    <col min="6162" max="6163" width="11.42578125" style="1"/>
    <col min="6164" max="6164" width="13.7109375" style="1" customWidth="1"/>
    <col min="6165" max="6400" width="11.42578125" style="1"/>
    <col min="6401" max="6401" width="62.140625" style="1" customWidth="1"/>
    <col min="6402" max="6402" width="12" style="1" bestFit="1" customWidth="1"/>
    <col min="6403" max="6403" width="7.7109375" style="1" customWidth="1"/>
    <col min="6404" max="6404" width="12" style="1" bestFit="1" customWidth="1"/>
    <col min="6405" max="6405" width="23.42578125" style="1" customWidth="1"/>
    <col min="6406" max="6408" width="11.42578125" style="1"/>
    <col min="6409" max="6409" width="26.42578125" style="1" customWidth="1"/>
    <col min="6410" max="6412" width="11.42578125" style="1"/>
    <col min="6413" max="6413" width="36.42578125" style="1" customWidth="1"/>
    <col min="6414" max="6416" width="11.42578125" style="1"/>
    <col min="6417" max="6417" width="27.42578125" style="1" customWidth="1"/>
    <col min="6418" max="6419" width="11.42578125" style="1"/>
    <col min="6420" max="6420" width="13.7109375" style="1" customWidth="1"/>
    <col min="6421" max="6656" width="11.42578125" style="1"/>
    <col min="6657" max="6657" width="62.140625" style="1" customWidth="1"/>
    <col min="6658" max="6658" width="12" style="1" bestFit="1" customWidth="1"/>
    <col min="6659" max="6659" width="7.7109375" style="1" customWidth="1"/>
    <col min="6660" max="6660" width="12" style="1" bestFit="1" customWidth="1"/>
    <col min="6661" max="6661" width="23.42578125" style="1" customWidth="1"/>
    <col min="6662" max="6664" width="11.42578125" style="1"/>
    <col min="6665" max="6665" width="26.42578125" style="1" customWidth="1"/>
    <col min="6666" max="6668" width="11.42578125" style="1"/>
    <col min="6669" max="6669" width="36.42578125" style="1" customWidth="1"/>
    <col min="6670" max="6672" width="11.42578125" style="1"/>
    <col min="6673" max="6673" width="27.42578125" style="1" customWidth="1"/>
    <col min="6674" max="6675" width="11.42578125" style="1"/>
    <col min="6676" max="6676" width="13.7109375" style="1" customWidth="1"/>
    <col min="6677" max="6912" width="11.42578125" style="1"/>
    <col min="6913" max="6913" width="62.140625" style="1" customWidth="1"/>
    <col min="6914" max="6914" width="12" style="1" bestFit="1" customWidth="1"/>
    <col min="6915" max="6915" width="7.7109375" style="1" customWidth="1"/>
    <col min="6916" max="6916" width="12" style="1" bestFit="1" customWidth="1"/>
    <col min="6917" max="6917" width="23.42578125" style="1" customWidth="1"/>
    <col min="6918" max="6920" width="11.42578125" style="1"/>
    <col min="6921" max="6921" width="26.42578125" style="1" customWidth="1"/>
    <col min="6922" max="6924" width="11.42578125" style="1"/>
    <col min="6925" max="6925" width="36.42578125" style="1" customWidth="1"/>
    <col min="6926" max="6928" width="11.42578125" style="1"/>
    <col min="6929" max="6929" width="27.42578125" style="1" customWidth="1"/>
    <col min="6930" max="6931" width="11.42578125" style="1"/>
    <col min="6932" max="6932" width="13.7109375" style="1" customWidth="1"/>
    <col min="6933" max="7168" width="11.42578125" style="1"/>
    <col min="7169" max="7169" width="62.140625" style="1" customWidth="1"/>
    <col min="7170" max="7170" width="12" style="1" bestFit="1" customWidth="1"/>
    <col min="7171" max="7171" width="7.7109375" style="1" customWidth="1"/>
    <col min="7172" max="7172" width="12" style="1" bestFit="1" customWidth="1"/>
    <col min="7173" max="7173" width="23.42578125" style="1" customWidth="1"/>
    <col min="7174" max="7176" width="11.42578125" style="1"/>
    <col min="7177" max="7177" width="26.42578125" style="1" customWidth="1"/>
    <col min="7178" max="7180" width="11.42578125" style="1"/>
    <col min="7181" max="7181" width="36.42578125" style="1" customWidth="1"/>
    <col min="7182" max="7184" width="11.42578125" style="1"/>
    <col min="7185" max="7185" width="27.42578125" style="1" customWidth="1"/>
    <col min="7186" max="7187" width="11.42578125" style="1"/>
    <col min="7188" max="7188" width="13.7109375" style="1" customWidth="1"/>
    <col min="7189" max="7424" width="11.42578125" style="1"/>
    <col min="7425" max="7425" width="62.140625" style="1" customWidth="1"/>
    <col min="7426" max="7426" width="12" style="1" bestFit="1" customWidth="1"/>
    <col min="7427" max="7427" width="7.7109375" style="1" customWidth="1"/>
    <col min="7428" max="7428" width="12" style="1" bestFit="1" customWidth="1"/>
    <col min="7429" max="7429" width="23.42578125" style="1" customWidth="1"/>
    <col min="7430" max="7432" width="11.42578125" style="1"/>
    <col min="7433" max="7433" width="26.42578125" style="1" customWidth="1"/>
    <col min="7434" max="7436" width="11.42578125" style="1"/>
    <col min="7437" max="7437" width="36.42578125" style="1" customWidth="1"/>
    <col min="7438" max="7440" width="11.42578125" style="1"/>
    <col min="7441" max="7441" width="27.42578125" style="1" customWidth="1"/>
    <col min="7442" max="7443" width="11.42578125" style="1"/>
    <col min="7444" max="7444" width="13.7109375" style="1" customWidth="1"/>
    <col min="7445" max="7680" width="11.42578125" style="1"/>
    <col min="7681" max="7681" width="62.140625" style="1" customWidth="1"/>
    <col min="7682" max="7682" width="12" style="1" bestFit="1" customWidth="1"/>
    <col min="7683" max="7683" width="7.7109375" style="1" customWidth="1"/>
    <col min="7684" max="7684" width="12" style="1" bestFit="1" customWidth="1"/>
    <col min="7685" max="7685" width="23.42578125" style="1" customWidth="1"/>
    <col min="7686" max="7688" width="11.42578125" style="1"/>
    <col min="7689" max="7689" width="26.42578125" style="1" customWidth="1"/>
    <col min="7690" max="7692" width="11.42578125" style="1"/>
    <col min="7693" max="7693" width="36.42578125" style="1" customWidth="1"/>
    <col min="7694" max="7696" width="11.42578125" style="1"/>
    <col min="7697" max="7697" width="27.42578125" style="1" customWidth="1"/>
    <col min="7698" max="7699" width="11.42578125" style="1"/>
    <col min="7700" max="7700" width="13.7109375" style="1" customWidth="1"/>
    <col min="7701" max="7936" width="11.42578125" style="1"/>
    <col min="7937" max="7937" width="62.140625" style="1" customWidth="1"/>
    <col min="7938" max="7938" width="12" style="1" bestFit="1" customWidth="1"/>
    <col min="7939" max="7939" width="7.7109375" style="1" customWidth="1"/>
    <col min="7940" max="7940" width="12" style="1" bestFit="1" customWidth="1"/>
    <col min="7941" max="7941" width="23.42578125" style="1" customWidth="1"/>
    <col min="7942" max="7944" width="11.42578125" style="1"/>
    <col min="7945" max="7945" width="26.42578125" style="1" customWidth="1"/>
    <col min="7946" max="7948" width="11.42578125" style="1"/>
    <col min="7949" max="7949" width="36.42578125" style="1" customWidth="1"/>
    <col min="7950" max="7952" width="11.42578125" style="1"/>
    <col min="7953" max="7953" width="27.42578125" style="1" customWidth="1"/>
    <col min="7954" max="7955" width="11.42578125" style="1"/>
    <col min="7956" max="7956" width="13.7109375" style="1" customWidth="1"/>
    <col min="7957" max="8192" width="11.42578125" style="1"/>
    <col min="8193" max="8193" width="62.140625" style="1" customWidth="1"/>
    <col min="8194" max="8194" width="12" style="1" bestFit="1" customWidth="1"/>
    <col min="8195" max="8195" width="7.7109375" style="1" customWidth="1"/>
    <col min="8196" max="8196" width="12" style="1" bestFit="1" customWidth="1"/>
    <col min="8197" max="8197" width="23.42578125" style="1" customWidth="1"/>
    <col min="8198" max="8200" width="11.42578125" style="1"/>
    <col min="8201" max="8201" width="26.42578125" style="1" customWidth="1"/>
    <col min="8202" max="8204" width="11.42578125" style="1"/>
    <col min="8205" max="8205" width="36.42578125" style="1" customWidth="1"/>
    <col min="8206" max="8208" width="11.42578125" style="1"/>
    <col min="8209" max="8209" width="27.42578125" style="1" customWidth="1"/>
    <col min="8210" max="8211" width="11.42578125" style="1"/>
    <col min="8212" max="8212" width="13.7109375" style="1" customWidth="1"/>
    <col min="8213" max="8448" width="11.42578125" style="1"/>
    <col min="8449" max="8449" width="62.140625" style="1" customWidth="1"/>
    <col min="8450" max="8450" width="12" style="1" bestFit="1" customWidth="1"/>
    <col min="8451" max="8451" width="7.7109375" style="1" customWidth="1"/>
    <col min="8452" max="8452" width="12" style="1" bestFit="1" customWidth="1"/>
    <col min="8453" max="8453" width="23.42578125" style="1" customWidth="1"/>
    <col min="8454" max="8456" width="11.42578125" style="1"/>
    <col min="8457" max="8457" width="26.42578125" style="1" customWidth="1"/>
    <col min="8458" max="8460" width="11.42578125" style="1"/>
    <col min="8461" max="8461" width="36.42578125" style="1" customWidth="1"/>
    <col min="8462" max="8464" width="11.42578125" style="1"/>
    <col min="8465" max="8465" width="27.42578125" style="1" customWidth="1"/>
    <col min="8466" max="8467" width="11.42578125" style="1"/>
    <col min="8468" max="8468" width="13.7109375" style="1" customWidth="1"/>
    <col min="8469" max="8704" width="11.42578125" style="1"/>
    <col min="8705" max="8705" width="62.140625" style="1" customWidth="1"/>
    <col min="8706" max="8706" width="12" style="1" bestFit="1" customWidth="1"/>
    <col min="8707" max="8707" width="7.7109375" style="1" customWidth="1"/>
    <col min="8708" max="8708" width="12" style="1" bestFit="1" customWidth="1"/>
    <col min="8709" max="8709" width="23.42578125" style="1" customWidth="1"/>
    <col min="8710" max="8712" width="11.42578125" style="1"/>
    <col min="8713" max="8713" width="26.42578125" style="1" customWidth="1"/>
    <col min="8714" max="8716" width="11.42578125" style="1"/>
    <col min="8717" max="8717" width="36.42578125" style="1" customWidth="1"/>
    <col min="8718" max="8720" width="11.42578125" style="1"/>
    <col min="8721" max="8721" width="27.42578125" style="1" customWidth="1"/>
    <col min="8722" max="8723" width="11.42578125" style="1"/>
    <col min="8724" max="8724" width="13.7109375" style="1" customWidth="1"/>
    <col min="8725" max="8960" width="11.42578125" style="1"/>
    <col min="8961" max="8961" width="62.140625" style="1" customWidth="1"/>
    <col min="8962" max="8962" width="12" style="1" bestFit="1" customWidth="1"/>
    <col min="8963" max="8963" width="7.7109375" style="1" customWidth="1"/>
    <col min="8964" max="8964" width="12" style="1" bestFit="1" customWidth="1"/>
    <col min="8965" max="8965" width="23.42578125" style="1" customWidth="1"/>
    <col min="8966" max="8968" width="11.42578125" style="1"/>
    <col min="8969" max="8969" width="26.42578125" style="1" customWidth="1"/>
    <col min="8970" max="8972" width="11.42578125" style="1"/>
    <col min="8973" max="8973" width="36.42578125" style="1" customWidth="1"/>
    <col min="8974" max="8976" width="11.42578125" style="1"/>
    <col min="8977" max="8977" width="27.42578125" style="1" customWidth="1"/>
    <col min="8978" max="8979" width="11.42578125" style="1"/>
    <col min="8980" max="8980" width="13.7109375" style="1" customWidth="1"/>
    <col min="8981" max="9216" width="11.42578125" style="1"/>
    <col min="9217" max="9217" width="62.140625" style="1" customWidth="1"/>
    <col min="9218" max="9218" width="12" style="1" bestFit="1" customWidth="1"/>
    <col min="9219" max="9219" width="7.7109375" style="1" customWidth="1"/>
    <col min="9220" max="9220" width="12" style="1" bestFit="1" customWidth="1"/>
    <col min="9221" max="9221" width="23.42578125" style="1" customWidth="1"/>
    <col min="9222" max="9224" width="11.42578125" style="1"/>
    <col min="9225" max="9225" width="26.42578125" style="1" customWidth="1"/>
    <col min="9226" max="9228" width="11.42578125" style="1"/>
    <col min="9229" max="9229" width="36.42578125" style="1" customWidth="1"/>
    <col min="9230" max="9232" width="11.42578125" style="1"/>
    <col min="9233" max="9233" width="27.42578125" style="1" customWidth="1"/>
    <col min="9234" max="9235" width="11.42578125" style="1"/>
    <col min="9236" max="9236" width="13.7109375" style="1" customWidth="1"/>
    <col min="9237" max="9472" width="11.42578125" style="1"/>
    <col min="9473" max="9473" width="62.140625" style="1" customWidth="1"/>
    <col min="9474" max="9474" width="12" style="1" bestFit="1" customWidth="1"/>
    <col min="9475" max="9475" width="7.7109375" style="1" customWidth="1"/>
    <col min="9476" max="9476" width="12" style="1" bestFit="1" customWidth="1"/>
    <col min="9477" max="9477" width="23.42578125" style="1" customWidth="1"/>
    <col min="9478" max="9480" width="11.42578125" style="1"/>
    <col min="9481" max="9481" width="26.42578125" style="1" customWidth="1"/>
    <col min="9482" max="9484" width="11.42578125" style="1"/>
    <col min="9485" max="9485" width="36.42578125" style="1" customWidth="1"/>
    <col min="9486" max="9488" width="11.42578125" style="1"/>
    <col min="9489" max="9489" width="27.42578125" style="1" customWidth="1"/>
    <col min="9490" max="9491" width="11.42578125" style="1"/>
    <col min="9492" max="9492" width="13.7109375" style="1" customWidth="1"/>
    <col min="9493" max="9728" width="11.42578125" style="1"/>
    <col min="9729" max="9729" width="62.140625" style="1" customWidth="1"/>
    <col min="9730" max="9730" width="12" style="1" bestFit="1" customWidth="1"/>
    <col min="9731" max="9731" width="7.7109375" style="1" customWidth="1"/>
    <col min="9732" max="9732" width="12" style="1" bestFit="1" customWidth="1"/>
    <col min="9733" max="9733" width="23.42578125" style="1" customWidth="1"/>
    <col min="9734" max="9736" width="11.42578125" style="1"/>
    <col min="9737" max="9737" width="26.42578125" style="1" customWidth="1"/>
    <col min="9738" max="9740" width="11.42578125" style="1"/>
    <col min="9741" max="9741" width="36.42578125" style="1" customWidth="1"/>
    <col min="9742" max="9744" width="11.42578125" style="1"/>
    <col min="9745" max="9745" width="27.42578125" style="1" customWidth="1"/>
    <col min="9746" max="9747" width="11.42578125" style="1"/>
    <col min="9748" max="9748" width="13.7109375" style="1" customWidth="1"/>
    <col min="9749" max="9984" width="11.42578125" style="1"/>
    <col min="9985" max="9985" width="62.140625" style="1" customWidth="1"/>
    <col min="9986" max="9986" width="12" style="1" bestFit="1" customWidth="1"/>
    <col min="9987" max="9987" width="7.7109375" style="1" customWidth="1"/>
    <col min="9988" max="9988" width="12" style="1" bestFit="1" customWidth="1"/>
    <col min="9989" max="9989" width="23.42578125" style="1" customWidth="1"/>
    <col min="9990" max="9992" width="11.42578125" style="1"/>
    <col min="9993" max="9993" width="26.42578125" style="1" customWidth="1"/>
    <col min="9994" max="9996" width="11.42578125" style="1"/>
    <col min="9997" max="9997" width="36.42578125" style="1" customWidth="1"/>
    <col min="9998" max="10000" width="11.42578125" style="1"/>
    <col min="10001" max="10001" width="27.42578125" style="1" customWidth="1"/>
    <col min="10002" max="10003" width="11.42578125" style="1"/>
    <col min="10004" max="10004" width="13.7109375" style="1" customWidth="1"/>
    <col min="10005" max="10240" width="11.42578125" style="1"/>
    <col min="10241" max="10241" width="62.140625" style="1" customWidth="1"/>
    <col min="10242" max="10242" width="12" style="1" bestFit="1" customWidth="1"/>
    <col min="10243" max="10243" width="7.7109375" style="1" customWidth="1"/>
    <col min="10244" max="10244" width="12" style="1" bestFit="1" customWidth="1"/>
    <col min="10245" max="10245" width="23.42578125" style="1" customWidth="1"/>
    <col min="10246" max="10248" width="11.42578125" style="1"/>
    <col min="10249" max="10249" width="26.42578125" style="1" customWidth="1"/>
    <col min="10250" max="10252" width="11.42578125" style="1"/>
    <col min="10253" max="10253" width="36.42578125" style="1" customWidth="1"/>
    <col min="10254" max="10256" width="11.42578125" style="1"/>
    <col min="10257" max="10257" width="27.42578125" style="1" customWidth="1"/>
    <col min="10258" max="10259" width="11.42578125" style="1"/>
    <col min="10260" max="10260" width="13.7109375" style="1" customWidth="1"/>
    <col min="10261" max="10496" width="11.42578125" style="1"/>
    <col min="10497" max="10497" width="62.140625" style="1" customWidth="1"/>
    <col min="10498" max="10498" width="12" style="1" bestFit="1" customWidth="1"/>
    <col min="10499" max="10499" width="7.7109375" style="1" customWidth="1"/>
    <col min="10500" max="10500" width="12" style="1" bestFit="1" customWidth="1"/>
    <col min="10501" max="10501" width="23.42578125" style="1" customWidth="1"/>
    <col min="10502" max="10504" width="11.42578125" style="1"/>
    <col min="10505" max="10505" width="26.42578125" style="1" customWidth="1"/>
    <col min="10506" max="10508" width="11.42578125" style="1"/>
    <col min="10509" max="10509" width="36.42578125" style="1" customWidth="1"/>
    <col min="10510" max="10512" width="11.42578125" style="1"/>
    <col min="10513" max="10513" width="27.42578125" style="1" customWidth="1"/>
    <col min="10514" max="10515" width="11.42578125" style="1"/>
    <col min="10516" max="10516" width="13.7109375" style="1" customWidth="1"/>
    <col min="10517" max="10752" width="11.42578125" style="1"/>
    <col min="10753" max="10753" width="62.140625" style="1" customWidth="1"/>
    <col min="10754" max="10754" width="12" style="1" bestFit="1" customWidth="1"/>
    <col min="10755" max="10755" width="7.7109375" style="1" customWidth="1"/>
    <col min="10756" max="10756" width="12" style="1" bestFit="1" customWidth="1"/>
    <col min="10757" max="10757" width="23.42578125" style="1" customWidth="1"/>
    <col min="10758" max="10760" width="11.42578125" style="1"/>
    <col min="10761" max="10761" width="26.42578125" style="1" customWidth="1"/>
    <col min="10762" max="10764" width="11.42578125" style="1"/>
    <col min="10765" max="10765" width="36.42578125" style="1" customWidth="1"/>
    <col min="10766" max="10768" width="11.42578125" style="1"/>
    <col min="10769" max="10769" width="27.42578125" style="1" customWidth="1"/>
    <col min="10770" max="10771" width="11.42578125" style="1"/>
    <col min="10772" max="10772" width="13.7109375" style="1" customWidth="1"/>
    <col min="10773" max="11008" width="11.42578125" style="1"/>
    <col min="11009" max="11009" width="62.140625" style="1" customWidth="1"/>
    <col min="11010" max="11010" width="12" style="1" bestFit="1" customWidth="1"/>
    <col min="11011" max="11011" width="7.7109375" style="1" customWidth="1"/>
    <col min="11012" max="11012" width="12" style="1" bestFit="1" customWidth="1"/>
    <col min="11013" max="11013" width="23.42578125" style="1" customWidth="1"/>
    <col min="11014" max="11016" width="11.42578125" style="1"/>
    <col min="11017" max="11017" width="26.42578125" style="1" customWidth="1"/>
    <col min="11018" max="11020" width="11.42578125" style="1"/>
    <col min="11021" max="11021" width="36.42578125" style="1" customWidth="1"/>
    <col min="11022" max="11024" width="11.42578125" style="1"/>
    <col min="11025" max="11025" width="27.42578125" style="1" customWidth="1"/>
    <col min="11026" max="11027" width="11.42578125" style="1"/>
    <col min="11028" max="11028" width="13.7109375" style="1" customWidth="1"/>
    <col min="11029" max="11264" width="11.42578125" style="1"/>
    <col min="11265" max="11265" width="62.140625" style="1" customWidth="1"/>
    <col min="11266" max="11266" width="12" style="1" bestFit="1" customWidth="1"/>
    <col min="11267" max="11267" width="7.7109375" style="1" customWidth="1"/>
    <col min="11268" max="11268" width="12" style="1" bestFit="1" customWidth="1"/>
    <col min="11269" max="11269" width="23.42578125" style="1" customWidth="1"/>
    <col min="11270" max="11272" width="11.42578125" style="1"/>
    <col min="11273" max="11273" width="26.42578125" style="1" customWidth="1"/>
    <col min="11274" max="11276" width="11.42578125" style="1"/>
    <col min="11277" max="11277" width="36.42578125" style="1" customWidth="1"/>
    <col min="11278" max="11280" width="11.42578125" style="1"/>
    <col min="11281" max="11281" width="27.42578125" style="1" customWidth="1"/>
    <col min="11282" max="11283" width="11.42578125" style="1"/>
    <col min="11284" max="11284" width="13.7109375" style="1" customWidth="1"/>
    <col min="11285" max="11520" width="11.42578125" style="1"/>
    <col min="11521" max="11521" width="62.140625" style="1" customWidth="1"/>
    <col min="11522" max="11522" width="12" style="1" bestFit="1" customWidth="1"/>
    <col min="11523" max="11523" width="7.7109375" style="1" customWidth="1"/>
    <col min="11524" max="11524" width="12" style="1" bestFit="1" customWidth="1"/>
    <col min="11525" max="11525" width="23.42578125" style="1" customWidth="1"/>
    <col min="11526" max="11528" width="11.42578125" style="1"/>
    <col min="11529" max="11529" width="26.42578125" style="1" customWidth="1"/>
    <col min="11530" max="11532" width="11.42578125" style="1"/>
    <col min="11533" max="11533" width="36.42578125" style="1" customWidth="1"/>
    <col min="11534" max="11536" width="11.42578125" style="1"/>
    <col min="11537" max="11537" width="27.42578125" style="1" customWidth="1"/>
    <col min="11538" max="11539" width="11.42578125" style="1"/>
    <col min="11540" max="11540" width="13.7109375" style="1" customWidth="1"/>
    <col min="11541" max="11776" width="11.42578125" style="1"/>
    <col min="11777" max="11777" width="62.140625" style="1" customWidth="1"/>
    <col min="11778" max="11778" width="12" style="1" bestFit="1" customWidth="1"/>
    <col min="11779" max="11779" width="7.7109375" style="1" customWidth="1"/>
    <col min="11780" max="11780" width="12" style="1" bestFit="1" customWidth="1"/>
    <col min="11781" max="11781" width="23.42578125" style="1" customWidth="1"/>
    <col min="11782" max="11784" width="11.42578125" style="1"/>
    <col min="11785" max="11785" width="26.42578125" style="1" customWidth="1"/>
    <col min="11786" max="11788" width="11.42578125" style="1"/>
    <col min="11789" max="11789" width="36.42578125" style="1" customWidth="1"/>
    <col min="11790" max="11792" width="11.42578125" style="1"/>
    <col min="11793" max="11793" width="27.42578125" style="1" customWidth="1"/>
    <col min="11794" max="11795" width="11.42578125" style="1"/>
    <col min="11796" max="11796" width="13.7109375" style="1" customWidth="1"/>
    <col min="11797" max="12032" width="11.42578125" style="1"/>
    <col min="12033" max="12033" width="62.140625" style="1" customWidth="1"/>
    <col min="12034" max="12034" width="12" style="1" bestFit="1" customWidth="1"/>
    <col min="12035" max="12035" width="7.7109375" style="1" customWidth="1"/>
    <col min="12036" max="12036" width="12" style="1" bestFit="1" customWidth="1"/>
    <col min="12037" max="12037" width="23.42578125" style="1" customWidth="1"/>
    <col min="12038" max="12040" width="11.42578125" style="1"/>
    <col min="12041" max="12041" width="26.42578125" style="1" customWidth="1"/>
    <col min="12042" max="12044" width="11.42578125" style="1"/>
    <col min="12045" max="12045" width="36.42578125" style="1" customWidth="1"/>
    <col min="12046" max="12048" width="11.42578125" style="1"/>
    <col min="12049" max="12049" width="27.42578125" style="1" customWidth="1"/>
    <col min="12050" max="12051" width="11.42578125" style="1"/>
    <col min="12052" max="12052" width="13.7109375" style="1" customWidth="1"/>
    <col min="12053" max="12288" width="11.42578125" style="1"/>
    <col min="12289" max="12289" width="62.140625" style="1" customWidth="1"/>
    <col min="12290" max="12290" width="12" style="1" bestFit="1" customWidth="1"/>
    <col min="12291" max="12291" width="7.7109375" style="1" customWidth="1"/>
    <col min="12292" max="12292" width="12" style="1" bestFit="1" customWidth="1"/>
    <col min="12293" max="12293" width="23.42578125" style="1" customWidth="1"/>
    <col min="12294" max="12296" width="11.42578125" style="1"/>
    <col min="12297" max="12297" width="26.42578125" style="1" customWidth="1"/>
    <col min="12298" max="12300" width="11.42578125" style="1"/>
    <col min="12301" max="12301" width="36.42578125" style="1" customWidth="1"/>
    <col min="12302" max="12304" width="11.42578125" style="1"/>
    <col min="12305" max="12305" width="27.42578125" style="1" customWidth="1"/>
    <col min="12306" max="12307" width="11.42578125" style="1"/>
    <col min="12308" max="12308" width="13.7109375" style="1" customWidth="1"/>
    <col min="12309" max="12544" width="11.42578125" style="1"/>
    <col min="12545" max="12545" width="62.140625" style="1" customWidth="1"/>
    <col min="12546" max="12546" width="12" style="1" bestFit="1" customWidth="1"/>
    <col min="12547" max="12547" width="7.7109375" style="1" customWidth="1"/>
    <col min="12548" max="12548" width="12" style="1" bestFit="1" customWidth="1"/>
    <col min="12549" max="12549" width="23.42578125" style="1" customWidth="1"/>
    <col min="12550" max="12552" width="11.42578125" style="1"/>
    <col min="12553" max="12553" width="26.42578125" style="1" customWidth="1"/>
    <col min="12554" max="12556" width="11.42578125" style="1"/>
    <col min="12557" max="12557" width="36.42578125" style="1" customWidth="1"/>
    <col min="12558" max="12560" width="11.42578125" style="1"/>
    <col min="12561" max="12561" width="27.42578125" style="1" customWidth="1"/>
    <col min="12562" max="12563" width="11.42578125" style="1"/>
    <col min="12564" max="12564" width="13.7109375" style="1" customWidth="1"/>
    <col min="12565" max="12800" width="11.42578125" style="1"/>
    <col min="12801" max="12801" width="62.140625" style="1" customWidth="1"/>
    <col min="12802" max="12802" width="12" style="1" bestFit="1" customWidth="1"/>
    <col min="12803" max="12803" width="7.7109375" style="1" customWidth="1"/>
    <col min="12804" max="12804" width="12" style="1" bestFit="1" customWidth="1"/>
    <col min="12805" max="12805" width="23.42578125" style="1" customWidth="1"/>
    <col min="12806" max="12808" width="11.42578125" style="1"/>
    <col min="12809" max="12809" width="26.42578125" style="1" customWidth="1"/>
    <col min="12810" max="12812" width="11.42578125" style="1"/>
    <col min="12813" max="12813" width="36.42578125" style="1" customWidth="1"/>
    <col min="12814" max="12816" width="11.42578125" style="1"/>
    <col min="12817" max="12817" width="27.42578125" style="1" customWidth="1"/>
    <col min="12818" max="12819" width="11.42578125" style="1"/>
    <col min="12820" max="12820" width="13.7109375" style="1" customWidth="1"/>
    <col min="12821" max="13056" width="11.42578125" style="1"/>
    <col min="13057" max="13057" width="62.140625" style="1" customWidth="1"/>
    <col min="13058" max="13058" width="12" style="1" bestFit="1" customWidth="1"/>
    <col min="13059" max="13059" width="7.7109375" style="1" customWidth="1"/>
    <col min="13060" max="13060" width="12" style="1" bestFit="1" customWidth="1"/>
    <col min="13061" max="13061" width="23.42578125" style="1" customWidth="1"/>
    <col min="13062" max="13064" width="11.42578125" style="1"/>
    <col min="13065" max="13065" width="26.42578125" style="1" customWidth="1"/>
    <col min="13066" max="13068" width="11.42578125" style="1"/>
    <col min="13069" max="13069" width="36.42578125" style="1" customWidth="1"/>
    <col min="13070" max="13072" width="11.42578125" style="1"/>
    <col min="13073" max="13073" width="27.42578125" style="1" customWidth="1"/>
    <col min="13074" max="13075" width="11.42578125" style="1"/>
    <col min="13076" max="13076" width="13.7109375" style="1" customWidth="1"/>
    <col min="13077" max="13312" width="11.42578125" style="1"/>
    <col min="13313" max="13313" width="62.140625" style="1" customWidth="1"/>
    <col min="13314" max="13314" width="12" style="1" bestFit="1" customWidth="1"/>
    <col min="13315" max="13315" width="7.7109375" style="1" customWidth="1"/>
    <col min="13316" max="13316" width="12" style="1" bestFit="1" customWidth="1"/>
    <col min="13317" max="13317" width="23.42578125" style="1" customWidth="1"/>
    <col min="13318" max="13320" width="11.42578125" style="1"/>
    <col min="13321" max="13321" width="26.42578125" style="1" customWidth="1"/>
    <col min="13322" max="13324" width="11.42578125" style="1"/>
    <col min="13325" max="13325" width="36.42578125" style="1" customWidth="1"/>
    <col min="13326" max="13328" width="11.42578125" style="1"/>
    <col min="13329" max="13329" width="27.42578125" style="1" customWidth="1"/>
    <col min="13330" max="13331" width="11.42578125" style="1"/>
    <col min="13332" max="13332" width="13.7109375" style="1" customWidth="1"/>
    <col min="13333" max="13568" width="11.42578125" style="1"/>
    <col min="13569" max="13569" width="62.140625" style="1" customWidth="1"/>
    <col min="13570" max="13570" width="12" style="1" bestFit="1" customWidth="1"/>
    <col min="13571" max="13571" width="7.7109375" style="1" customWidth="1"/>
    <col min="13572" max="13572" width="12" style="1" bestFit="1" customWidth="1"/>
    <col min="13573" max="13573" width="23.42578125" style="1" customWidth="1"/>
    <col min="13574" max="13576" width="11.42578125" style="1"/>
    <col min="13577" max="13577" width="26.42578125" style="1" customWidth="1"/>
    <col min="13578" max="13580" width="11.42578125" style="1"/>
    <col min="13581" max="13581" width="36.42578125" style="1" customWidth="1"/>
    <col min="13582" max="13584" width="11.42578125" style="1"/>
    <col min="13585" max="13585" width="27.42578125" style="1" customWidth="1"/>
    <col min="13586" max="13587" width="11.42578125" style="1"/>
    <col min="13588" max="13588" width="13.7109375" style="1" customWidth="1"/>
    <col min="13589" max="13824" width="11.42578125" style="1"/>
    <col min="13825" max="13825" width="62.140625" style="1" customWidth="1"/>
    <col min="13826" max="13826" width="12" style="1" bestFit="1" customWidth="1"/>
    <col min="13827" max="13827" width="7.7109375" style="1" customWidth="1"/>
    <col min="13828" max="13828" width="12" style="1" bestFit="1" customWidth="1"/>
    <col min="13829" max="13829" width="23.42578125" style="1" customWidth="1"/>
    <col min="13830" max="13832" width="11.42578125" style="1"/>
    <col min="13833" max="13833" width="26.42578125" style="1" customWidth="1"/>
    <col min="13834" max="13836" width="11.42578125" style="1"/>
    <col min="13837" max="13837" width="36.42578125" style="1" customWidth="1"/>
    <col min="13838" max="13840" width="11.42578125" style="1"/>
    <col min="13841" max="13841" width="27.42578125" style="1" customWidth="1"/>
    <col min="13842" max="13843" width="11.42578125" style="1"/>
    <col min="13844" max="13844" width="13.7109375" style="1" customWidth="1"/>
    <col min="13845" max="14080" width="11.42578125" style="1"/>
    <col min="14081" max="14081" width="62.140625" style="1" customWidth="1"/>
    <col min="14082" max="14082" width="12" style="1" bestFit="1" customWidth="1"/>
    <col min="14083" max="14083" width="7.7109375" style="1" customWidth="1"/>
    <col min="14084" max="14084" width="12" style="1" bestFit="1" customWidth="1"/>
    <col min="14085" max="14085" width="23.42578125" style="1" customWidth="1"/>
    <col min="14086" max="14088" width="11.42578125" style="1"/>
    <col min="14089" max="14089" width="26.42578125" style="1" customWidth="1"/>
    <col min="14090" max="14092" width="11.42578125" style="1"/>
    <col min="14093" max="14093" width="36.42578125" style="1" customWidth="1"/>
    <col min="14094" max="14096" width="11.42578125" style="1"/>
    <col min="14097" max="14097" width="27.42578125" style="1" customWidth="1"/>
    <col min="14098" max="14099" width="11.42578125" style="1"/>
    <col min="14100" max="14100" width="13.7109375" style="1" customWidth="1"/>
    <col min="14101" max="14336" width="11.42578125" style="1"/>
    <col min="14337" max="14337" width="62.140625" style="1" customWidth="1"/>
    <col min="14338" max="14338" width="12" style="1" bestFit="1" customWidth="1"/>
    <col min="14339" max="14339" width="7.7109375" style="1" customWidth="1"/>
    <col min="14340" max="14340" width="12" style="1" bestFit="1" customWidth="1"/>
    <col min="14341" max="14341" width="23.42578125" style="1" customWidth="1"/>
    <col min="14342" max="14344" width="11.42578125" style="1"/>
    <col min="14345" max="14345" width="26.42578125" style="1" customWidth="1"/>
    <col min="14346" max="14348" width="11.42578125" style="1"/>
    <col min="14349" max="14349" width="36.42578125" style="1" customWidth="1"/>
    <col min="14350" max="14352" width="11.42578125" style="1"/>
    <col min="14353" max="14353" width="27.42578125" style="1" customWidth="1"/>
    <col min="14354" max="14355" width="11.42578125" style="1"/>
    <col min="14356" max="14356" width="13.7109375" style="1" customWidth="1"/>
    <col min="14357" max="14592" width="11.42578125" style="1"/>
    <col min="14593" max="14593" width="62.140625" style="1" customWidth="1"/>
    <col min="14594" max="14594" width="12" style="1" bestFit="1" customWidth="1"/>
    <col min="14595" max="14595" width="7.7109375" style="1" customWidth="1"/>
    <col min="14596" max="14596" width="12" style="1" bestFit="1" customWidth="1"/>
    <col min="14597" max="14597" width="23.42578125" style="1" customWidth="1"/>
    <col min="14598" max="14600" width="11.42578125" style="1"/>
    <col min="14601" max="14601" width="26.42578125" style="1" customWidth="1"/>
    <col min="14602" max="14604" width="11.42578125" style="1"/>
    <col min="14605" max="14605" width="36.42578125" style="1" customWidth="1"/>
    <col min="14606" max="14608" width="11.42578125" style="1"/>
    <col min="14609" max="14609" width="27.42578125" style="1" customWidth="1"/>
    <col min="14610" max="14611" width="11.42578125" style="1"/>
    <col min="14612" max="14612" width="13.7109375" style="1" customWidth="1"/>
    <col min="14613" max="14848" width="11.42578125" style="1"/>
    <col min="14849" max="14849" width="62.140625" style="1" customWidth="1"/>
    <col min="14850" max="14850" width="12" style="1" bestFit="1" customWidth="1"/>
    <col min="14851" max="14851" width="7.7109375" style="1" customWidth="1"/>
    <col min="14852" max="14852" width="12" style="1" bestFit="1" customWidth="1"/>
    <col min="14853" max="14853" width="23.42578125" style="1" customWidth="1"/>
    <col min="14854" max="14856" width="11.42578125" style="1"/>
    <col min="14857" max="14857" width="26.42578125" style="1" customWidth="1"/>
    <col min="14858" max="14860" width="11.42578125" style="1"/>
    <col min="14861" max="14861" width="36.42578125" style="1" customWidth="1"/>
    <col min="14862" max="14864" width="11.42578125" style="1"/>
    <col min="14865" max="14865" width="27.42578125" style="1" customWidth="1"/>
    <col min="14866" max="14867" width="11.42578125" style="1"/>
    <col min="14868" max="14868" width="13.7109375" style="1" customWidth="1"/>
    <col min="14869" max="15104" width="11.42578125" style="1"/>
    <col min="15105" max="15105" width="62.140625" style="1" customWidth="1"/>
    <col min="15106" max="15106" width="12" style="1" bestFit="1" customWidth="1"/>
    <col min="15107" max="15107" width="7.7109375" style="1" customWidth="1"/>
    <col min="15108" max="15108" width="12" style="1" bestFit="1" customWidth="1"/>
    <col min="15109" max="15109" width="23.42578125" style="1" customWidth="1"/>
    <col min="15110" max="15112" width="11.42578125" style="1"/>
    <col min="15113" max="15113" width="26.42578125" style="1" customWidth="1"/>
    <col min="15114" max="15116" width="11.42578125" style="1"/>
    <col min="15117" max="15117" width="36.42578125" style="1" customWidth="1"/>
    <col min="15118" max="15120" width="11.42578125" style="1"/>
    <col min="15121" max="15121" width="27.42578125" style="1" customWidth="1"/>
    <col min="15122" max="15123" width="11.42578125" style="1"/>
    <col min="15124" max="15124" width="13.7109375" style="1" customWidth="1"/>
    <col min="15125" max="15360" width="11.42578125" style="1"/>
    <col min="15361" max="15361" width="62.140625" style="1" customWidth="1"/>
    <col min="15362" max="15362" width="12" style="1" bestFit="1" customWidth="1"/>
    <col min="15363" max="15363" width="7.7109375" style="1" customWidth="1"/>
    <col min="15364" max="15364" width="12" style="1" bestFit="1" customWidth="1"/>
    <col min="15365" max="15365" width="23.42578125" style="1" customWidth="1"/>
    <col min="15366" max="15368" width="11.42578125" style="1"/>
    <col min="15369" max="15369" width="26.42578125" style="1" customWidth="1"/>
    <col min="15370" max="15372" width="11.42578125" style="1"/>
    <col min="15373" max="15373" width="36.42578125" style="1" customWidth="1"/>
    <col min="15374" max="15376" width="11.42578125" style="1"/>
    <col min="15377" max="15377" width="27.42578125" style="1" customWidth="1"/>
    <col min="15378" max="15379" width="11.42578125" style="1"/>
    <col min="15380" max="15380" width="13.7109375" style="1" customWidth="1"/>
    <col min="15381" max="15616" width="11.42578125" style="1"/>
    <col min="15617" max="15617" width="62.140625" style="1" customWidth="1"/>
    <col min="15618" max="15618" width="12" style="1" bestFit="1" customWidth="1"/>
    <col min="15619" max="15619" width="7.7109375" style="1" customWidth="1"/>
    <col min="15620" max="15620" width="12" style="1" bestFit="1" customWidth="1"/>
    <col min="15621" max="15621" width="23.42578125" style="1" customWidth="1"/>
    <col min="15622" max="15624" width="11.42578125" style="1"/>
    <col min="15625" max="15625" width="26.42578125" style="1" customWidth="1"/>
    <col min="15626" max="15628" width="11.42578125" style="1"/>
    <col min="15629" max="15629" width="36.42578125" style="1" customWidth="1"/>
    <col min="15630" max="15632" width="11.42578125" style="1"/>
    <col min="15633" max="15633" width="27.42578125" style="1" customWidth="1"/>
    <col min="15634" max="15635" width="11.42578125" style="1"/>
    <col min="15636" max="15636" width="13.7109375" style="1" customWidth="1"/>
    <col min="15637" max="15872" width="11.42578125" style="1"/>
    <col min="15873" max="15873" width="62.140625" style="1" customWidth="1"/>
    <col min="15874" max="15874" width="12" style="1" bestFit="1" customWidth="1"/>
    <col min="15875" max="15875" width="7.7109375" style="1" customWidth="1"/>
    <col min="15876" max="15876" width="12" style="1" bestFit="1" customWidth="1"/>
    <col min="15877" max="15877" width="23.42578125" style="1" customWidth="1"/>
    <col min="15878" max="15880" width="11.42578125" style="1"/>
    <col min="15881" max="15881" width="26.42578125" style="1" customWidth="1"/>
    <col min="15882" max="15884" width="11.42578125" style="1"/>
    <col min="15885" max="15885" width="36.42578125" style="1" customWidth="1"/>
    <col min="15886" max="15888" width="11.42578125" style="1"/>
    <col min="15889" max="15889" width="27.42578125" style="1" customWidth="1"/>
    <col min="15890" max="15891" width="11.42578125" style="1"/>
    <col min="15892" max="15892" width="13.7109375" style="1" customWidth="1"/>
    <col min="15893" max="16128" width="11.42578125" style="1"/>
    <col min="16129" max="16129" width="62.140625" style="1" customWidth="1"/>
    <col min="16130" max="16130" width="12" style="1" bestFit="1" customWidth="1"/>
    <col min="16131" max="16131" width="7.7109375" style="1" customWidth="1"/>
    <col min="16132" max="16132" width="12" style="1" bestFit="1" customWidth="1"/>
    <col min="16133" max="16133" width="23.42578125" style="1" customWidth="1"/>
    <col min="16134" max="16136" width="11.42578125" style="1"/>
    <col min="16137" max="16137" width="26.42578125" style="1" customWidth="1"/>
    <col min="16138" max="16140" width="11.42578125" style="1"/>
    <col min="16141" max="16141" width="36.42578125" style="1" customWidth="1"/>
    <col min="16142" max="16144" width="11.42578125" style="1"/>
    <col min="16145" max="16145" width="27.42578125" style="1" customWidth="1"/>
    <col min="16146" max="16147" width="11.42578125" style="1"/>
    <col min="16148" max="16148" width="13.7109375" style="1" customWidth="1"/>
    <col min="16149" max="16384" width="11.42578125" style="1"/>
  </cols>
  <sheetData>
    <row r="1" spans="1:20" hidden="1"/>
    <row r="2" spans="1:20" hidden="1"/>
    <row r="3" spans="1:20" hidden="1"/>
    <row r="4" spans="1:20" hidden="1">
      <c r="A4" s="1086" t="s">
        <v>35</v>
      </c>
      <c r="B4" s="1086"/>
      <c r="C4" s="1086"/>
      <c r="E4" s="1086" t="s">
        <v>35</v>
      </c>
      <c r="F4" s="1086"/>
      <c r="G4" s="1086"/>
      <c r="I4" s="1086" t="s">
        <v>35</v>
      </c>
      <c r="J4" s="1086"/>
      <c r="K4" s="1086"/>
      <c r="M4" s="1086" t="s">
        <v>35</v>
      </c>
      <c r="N4" s="1086"/>
      <c r="O4" s="1086"/>
      <c r="Q4" s="1086" t="s">
        <v>35</v>
      </c>
      <c r="R4" s="1086"/>
      <c r="S4" s="1086"/>
    </row>
    <row r="5" spans="1:20" hidden="1">
      <c r="A5" s="1087" t="s">
        <v>36</v>
      </c>
      <c r="B5" s="1087"/>
      <c r="C5" s="1087"/>
      <c r="E5" s="1087" t="s">
        <v>36</v>
      </c>
      <c r="F5" s="1087"/>
      <c r="G5" s="1087"/>
      <c r="I5" s="1087" t="s">
        <v>36</v>
      </c>
      <c r="J5" s="1087"/>
      <c r="K5" s="1087"/>
      <c r="M5" s="1087" t="s">
        <v>36</v>
      </c>
      <c r="N5" s="1087"/>
      <c r="O5" s="1087"/>
      <c r="Q5" s="1087" t="s">
        <v>36</v>
      </c>
      <c r="R5" s="1087"/>
      <c r="S5" s="1087"/>
    </row>
    <row r="6" spans="1:20" ht="13.5" hidden="1" thickBot="1">
      <c r="A6" s="53"/>
      <c r="B6" s="53"/>
      <c r="C6" s="53"/>
      <c r="E6" s="53"/>
      <c r="F6" s="53"/>
      <c r="G6" s="53"/>
      <c r="I6" s="53"/>
      <c r="J6" s="53"/>
      <c r="K6" s="53"/>
      <c r="M6" s="53"/>
      <c r="N6" s="53"/>
      <c r="O6" s="53"/>
      <c r="Q6" s="53"/>
      <c r="R6" s="53"/>
      <c r="S6" s="53"/>
    </row>
    <row r="7" spans="1:20" ht="13.5" hidden="1" thickBot="1">
      <c r="A7" s="1096" t="s">
        <v>3</v>
      </c>
      <c r="B7" s="54" t="s">
        <v>11</v>
      </c>
      <c r="C7" s="1096" t="s">
        <v>12</v>
      </c>
      <c r="E7" s="1096" t="s">
        <v>3</v>
      </c>
      <c r="F7" s="54" t="s">
        <v>11</v>
      </c>
      <c r="G7" s="1096" t="s">
        <v>12</v>
      </c>
      <c r="I7" s="1096" t="s">
        <v>3</v>
      </c>
      <c r="J7" s="54" t="s">
        <v>11</v>
      </c>
      <c r="K7" s="1096" t="s">
        <v>12</v>
      </c>
      <c r="M7" s="1096" t="s">
        <v>3</v>
      </c>
      <c r="N7" s="54" t="s">
        <v>11</v>
      </c>
      <c r="O7" s="1096" t="s">
        <v>12</v>
      </c>
      <c r="Q7" s="1096" t="s">
        <v>3</v>
      </c>
      <c r="R7" s="54" t="s">
        <v>11</v>
      </c>
      <c r="S7" s="1096" t="s">
        <v>12</v>
      </c>
    </row>
    <row r="8" spans="1:20" ht="13.5" hidden="1" thickBot="1">
      <c r="A8" s="1098"/>
      <c r="B8" s="54" t="s">
        <v>37</v>
      </c>
      <c r="C8" s="1098"/>
      <c r="E8" s="1098"/>
      <c r="F8" s="55">
        <v>38200</v>
      </c>
      <c r="G8" s="1098"/>
      <c r="I8" s="1098"/>
      <c r="J8" s="55">
        <v>38231</v>
      </c>
      <c r="K8" s="1098"/>
      <c r="M8" s="1098"/>
      <c r="N8" s="55">
        <v>38261</v>
      </c>
      <c r="O8" s="1098"/>
      <c r="Q8" s="1097"/>
      <c r="R8" s="54" t="s">
        <v>38</v>
      </c>
      <c r="S8" s="1097"/>
    </row>
    <row r="9" spans="1:20" hidden="1">
      <c r="A9" s="56" t="s">
        <v>14</v>
      </c>
      <c r="B9" s="57">
        <v>15246923</v>
      </c>
      <c r="C9" s="58">
        <v>100</v>
      </c>
      <c r="E9" s="56" t="s">
        <v>14</v>
      </c>
      <c r="F9" s="57">
        <v>1612177</v>
      </c>
      <c r="G9" s="58">
        <v>100</v>
      </c>
      <c r="I9" s="56" t="s">
        <v>14</v>
      </c>
      <c r="J9" s="57">
        <v>1695156</v>
      </c>
      <c r="K9" s="58">
        <v>100</v>
      </c>
      <c r="M9" s="56" t="s">
        <v>14</v>
      </c>
      <c r="N9" s="57">
        <v>1671718</v>
      </c>
      <c r="O9" s="58">
        <v>100</v>
      </c>
      <c r="Q9" s="56" t="s">
        <v>14</v>
      </c>
      <c r="R9" s="57">
        <v>4606869</v>
      </c>
      <c r="S9" s="58">
        <v>100</v>
      </c>
    </row>
    <row r="10" spans="1:20" hidden="1">
      <c r="A10" s="59"/>
      <c r="B10" s="60"/>
      <c r="C10" s="60"/>
      <c r="E10" s="59"/>
      <c r="F10" s="60"/>
      <c r="G10" s="60"/>
      <c r="I10" s="59"/>
      <c r="J10" s="60"/>
      <c r="K10" s="60"/>
      <c r="M10" s="59"/>
      <c r="N10" s="60"/>
      <c r="O10" s="60"/>
      <c r="Q10" s="59"/>
      <c r="R10" s="60"/>
      <c r="S10" s="60"/>
    </row>
    <row r="11" spans="1:20" hidden="1">
      <c r="A11" s="14" t="s">
        <v>39</v>
      </c>
      <c r="B11" s="61">
        <v>640805</v>
      </c>
      <c r="C11" s="62">
        <v>4.2</v>
      </c>
      <c r="E11" s="14" t="s">
        <v>39</v>
      </c>
      <c r="F11" s="61">
        <v>77637</v>
      </c>
      <c r="G11" s="62">
        <v>4.8</v>
      </c>
      <c r="I11" s="14" t="s">
        <v>39</v>
      </c>
      <c r="J11" s="61">
        <v>62392</v>
      </c>
      <c r="K11" s="62">
        <v>3.7</v>
      </c>
      <c r="M11" s="14" t="s">
        <v>39</v>
      </c>
      <c r="N11" s="61">
        <v>46162</v>
      </c>
      <c r="O11" s="62">
        <v>2.8</v>
      </c>
      <c r="Q11" s="63" t="s">
        <v>39</v>
      </c>
      <c r="R11" s="61">
        <v>128099</v>
      </c>
      <c r="S11" s="62">
        <v>2.8</v>
      </c>
      <c r="T11" s="51">
        <v>955095</v>
      </c>
    </row>
    <row r="12" spans="1:20" hidden="1">
      <c r="A12" s="63" t="s">
        <v>40</v>
      </c>
      <c r="B12" s="61">
        <v>3829262</v>
      </c>
      <c r="C12" s="62">
        <v>25.1</v>
      </c>
      <c r="E12" s="63" t="s">
        <v>40</v>
      </c>
      <c r="F12" s="61">
        <v>479026</v>
      </c>
      <c r="G12" s="62">
        <v>29.7</v>
      </c>
      <c r="I12" s="63" t="s">
        <v>40</v>
      </c>
      <c r="J12" s="61">
        <v>504014</v>
      </c>
      <c r="K12" s="62">
        <v>29.7</v>
      </c>
      <c r="M12" s="63" t="s">
        <v>40</v>
      </c>
      <c r="N12" s="61">
        <v>477793</v>
      </c>
      <c r="O12" s="62">
        <v>28.6</v>
      </c>
      <c r="Q12" s="63" t="s">
        <v>40</v>
      </c>
      <c r="R12" s="61">
        <v>926486</v>
      </c>
      <c r="S12" s="62">
        <v>20.100000000000001</v>
      </c>
      <c r="T12" s="51">
        <v>6216581</v>
      </c>
    </row>
    <row r="13" spans="1:20" hidden="1">
      <c r="A13" s="63" t="s">
        <v>41</v>
      </c>
      <c r="B13" s="61">
        <v>9994426</v>
      </c>
      <c r="C13" s="62">
        <v>65.599999999999994</v>
      </c>
      <c r="E13" s="63" t="s">
        <v>41</v>
      </c>
      <c r="F13" s="61">
        <v>780903</v>
      </c>
      <c r="G13" s="62">
        <v>48.4</v>
      </c>
      <c r="I13" s="63" t="s">
        <v>41</v>
      </c>
      <c r="J13" s="61">
        <v>941966</v>
      </c>
      <c r="K13" s="62">
        <v>55.6</v>
      </c>
      <c r="M13" s="63" t="s">
        <v>41</v>
      </c>
      <c r="N13" s="61">
        <v>750086</v>
      </c>
      <c r="O13" s="62">
        <v>44.9</v>
      </c>
      <c r="Q13" s="63" t="s">
        <v>41</v>
      </c>
      <c r="R13" s="61">
        <v>2886871</v>
      </c>
      <c r="S13" s="62">
        <v>62.7</v>
      </c>
      <c r="T13" s="51">
        <v>15354252</v>
      </c>
    </row>
    <row r="14" spans="1:20" hidden="1">
      <c r="A14" s="63" t="s">
        <v>42</v>
      </c>
      <c r="B14" s="61">
        <v>292767</v>
      </c>
      <c r="C14" s="62">
        <v>1.9</v>
      </c>
      <c r="E14" s="63" t="s">
        <v>43</v>
      </c>
      <c r="F14" s="61">
        <v>91857</v>
      </c>
      <c r="G14" s="62">
        <v>5.7</v>
      </c>
      <c r="I14" s="63" t="s">
        <v>43</v>
      </c>
      <c r="J14" s="61">
        <v>52559</v>
      </c>
      <c r="K14" s="62">
        <v>3.1</v>
      </c>
      <c r="M14" s="63" t="s">
        <v>43</v>
      </c>
      <c r="N14" s="61">
        <v>62556</v>
      </c>
      <c r="O14" s="62">
        <v>3.7</v>
      </c>
      <c r="Q14" s="63" t="s">
        <v>42</v>
      </c>
      <c r="R14" s="61">
        <v>121629</v>
      </c>
      <c r="S14" s="62">
        <v>2.6</v>
      </c>
      <c r="T14" s="51">
        <v>621368</v>
      </c>
    </row>
    <row r="15" spans="1:20" hidden="1">
      <c r="A15" s="63" t="s">
        <v>44</v>
      </c>
      <c r="B15" s="61">
        <v>241426</v>
      </c>
      <c r="C15" s="62">
        <v>1.6</v>
      </c>
      <c r="E15" s="63" t="s">
        <v>44</v>
      </c>
      <c r="F15" s="61">
        <v>39776</v>
      </c>
      <c r="G15" s="62">
        <v>2.5</v>
      </c>
      <c r="I15" s="63" t="s">
        <v>44</v>
      </c>
      <c r="J15" s="61">
        <v>39724</v>
      </c>
      <c r="K15" s="62">
        <v>2.2999999999999998</v>
      </c>
      <c r="M15" s="63" t="s">
        <v>44</v>
      </c>
      <c r="N15" s="61">
        <v>39721</v>
      </c>
      <c r="O15" s="62">
        <v>2.4</v>
      </c>
      <c r="Q15" s="63" t="s">
        <v>44</v>
      </c>
      <c r="R15" s="61">
        <v>230777</v>
      </c>
      <c r="S15" s="62"/>
      <c r="T15" s="51">
        <v>591424</v>
      </c>
    </row>
    <row r="16" spans="1:20" hidden="1">
      <c r="A16" s="63" t="s">
        <v>45</v>
      </c>
      <c r="B16" s="61">
        <v>78899</v>
      </c>
      <c r="C16" s="62">
        <v>0.5</v>
      </c>
      <c r="E16" s="63" t="s">
        <v>45</v>
      </c>
      <c r="F16" s="61">
        <v>75781</v>
      </c>
      <c r="G16" s="62">
        <v>4.7</v>
      </c>
      <c r="I16" s="63" t="s">
        <v>46</v>
      </c>
      <c r="J16" s="61">
        <v>44517</v>
      </c>
      <c r="K16" s="62">
        <v>2.6</v>
      </c>
      <c r="M16" s="63" t="s">
        <v>46</v>
      </c>
      <c r="N16" s="61">
        <v>124668</v>
      </c>
      <c r="O16" s="62">
        <v>7.4</v>
      </c>
      <c r="Q16" s="63" t="s">
        <v>45</v>
      </c>
      <c r="R16" s="61">
        <v>96335</v>
      </c>
      <c r="S16" s="62">
        <v>2.1</v>
      </c>
      <c r="T16" s="51">
        <v>420200</v>
      </c>
    </row>
    <row r="17" spans="1:20" hidden="1">
      <c r="A17" s="63" t="s">
        <v>47</v>
      </c>
      <c r="B17" s="61">
        <v>169338</v>
      </c>
      <c r="C17" s="62">
        <v>1.1000000000000001</v>
      </c>
      <c r="E17" s="63" t="s">
        <v>47</v>
      </c>
      <c r="F17" s="61">
        <v>67197</v>
      </c>
      <c r="G17" s="62">
        <v>4.2</v>
      </c>
      <c r="I17" s="63" t="s">
        <v>47</v>
      </c>
      <c r="J17" s="61">
        <v>49984</v>
      </c>
      <c r="K17" s="62">
        <v>3</v>
      </c>
      <c r="M17" s="63" t="s">
        <v>48</v>
      </c>
      <c r="N17" s="61">
        <v>57282</v>
      </c>
      <c r="O17" s="62">
        <v>3.4</v>
      </c>
      <c r="Q17" s="63" t="s">
        <v>47</v>
      </c>
      <c r="R17" s="61">
        <v>130122</v>
      </c>
      <c r="S17" s="62">
        <v>2.8</v>
      </c>
      <c r="T17" s="51">
        <v>473923</v>
      </c>
    </row>
    <row r="18" spans="1:20" ht="13.5" hidden="1" thickBot="1">
      <c r="A18" s="64" t="s">
        <v>49</v>
      </c>
      <c r="B18" s="65"/>
      <c r="C18" s="65"/>
      <c r="E18" s="66"/>
      <c r="F18" s="65"/>
      <c r="G18" s="65"/>
      <c r="I18" s="66"/>
      <c r="J18" s="65"/>
      <c r="K18" s="65"/>
      <c r="M18" s="64" t="s">
        <v>49</v>
      </c>
      <c r="N18" s="67">
        <v>113450</v>
      </c>
      <c r="O18" s="68">
        <v>6.8</v>
      </c>
      <c r="Q18" s="63" t="s">
        <v>49</v>
      </c>
      <c r="R18" s="61">
        <v>86550</v>
      </c>
      <c r="S18" s="62">
        <v>1.9</v>
      </c>
      <c r="T18" s="51">
        <v>200000</v>
      </c>
    </row>
    <row r="19" spans="1:20" ht="13.5" hidden="1" thickBot="1">
      <c r="Q19" s="66"/>
      <c r="R19" s="65"/>
      <c r="S19" s="65"/>
    </row>
    <row r="20" spans="1:20" hidden="1">
      <c r="M20" s="69"/>
      <c r="N20" s="70"/>
      <c r="O20" s="71"/>
    </row>
    <row r="21" spans="1:20" hidden="1">
      <c r="A21" s="1086" t="s">
        <v>35</v>
      </c>
      <c r="B21" s="1086"/>
      <c r="C21" s="1086"/>
    </row>
    <row r="22" spans="1:20" hidden="1">
      <c r="A22" s="1087" t="s">
        <v>36</v>
      </c>
      <c r="B22" s="1087"/>
      <c r="C22" s="1087"/>
    </row>
    <row r="23" spans="1:20" ht="13.5" hidden="1" thickBot="1">
      <c r="A23" s="53"/>
      <c r="B23" s="53"/>
      <c r="C23" s="53"/>
    </row>
    <row r="24" spans="1:20" ht="13.5" hidden="1" thickBot="1">
      <c r="A24" s="1096" t="s">
        <v>3</v>
      </c>
      <c r="B24" s="54" t="s">
        <v>11</v>
      </c>
      <c r="C24" s="1096" t="s">
        <v>12</v>
      </c>
    </row>
    <row r="25" spans="1:20" ht="13.5" hidden="1" thickBot="1">
      <c r="A25" s="1098"/>
      <c r="B25" s="54">
        <v>2004</v>
      </c>
      <c r="C25" s="1098"/>
    </row>
    <row r="26" spans="1:20" hidden="1">
      <c r="A26" s="56" t="s">
        <v>14</v>
      </c>
      <c r="B26" s="57">
        <v>24832843</v>
      </c>
      <c r="C26" s="57">
        <v>100</v>
      </c>
    </row>
    <row r="27" spans="1:20" hidden="1">
      <c r="A27" s="59"/>
      <c r="B27" s="60"/>
      <c r="C27" s="60"/>
    </row>
    <row r="28" spans="1:20" hidden="1">
      <c r="A28" s="72" t="s">
        <v>39</v>
      </c>
      <c r="B28" s="61">
        <v>955095</v>
      </c>
      <c r="C28" s="73">
        <v>3.8460960752661304</v>
      </c>
    </row>
    <row r="29" spans="1:20" hidden="1">
      <c r="A29" s="74" t="s">
        <v>40</v>
      </c>
      <c r="B29" s="61">
        <v>6216581</v>
      </c>
      <c r="C29" s="73">
        <v>25.033706370229137</v>
      </c>
    </row>
    <row r="30" spans="1:20" hidden="1">
      <c r="A30" s="74" t="s">
        <v>41</v>
      </c>
      <c r="B30" s="61">
        <v>15354252</v>
      </c>
      <c r="C30" s="73">
        <v>61.8304235242014</v>
      </c>
    </row>
    <row r="31" spans="1:20" hidden="1">
      <c r="A31" s="74" t="s">
        <v>42</v>
      </c>
      <c r="B31" s="61">
        <v>621368</v>
      </c>
      <c r="C31" s="73">
        <v>2.5022024260371638</v>
      </c>
    </row>
    <row r="32" spans="1:20" hidden="1">
      <c r="A32" s="63" t="s">
        <v>44</v>
      </c>
      <c r="B32" s="61">
        <v>591424</v>
      </c>
      <c r="C32" s="73">
        <v>2.3816201793729377</v>
      </c>
    </row>
    <row r="33" spans="1:4" hidden="1">
      <c r="A33" s="74" t="s">
        <v>45</v>
      </c>
      <c r="B33" s="61">
        <v>420200</v>
      </c>
      <c r="C33" s="73">
        <v>1.6921139476458655</v>
      </c>
    </row>
    <row r="34" spans="1:4" hidden="1">
      <c r="A34" s="74" t="s">
        <v>47</v>
      </c>
      <c r="B34" s="61">
        <v>473923</v>
      </c>
      <c r="C34" s="73">
        <v>1.9084524474302036</v>
      </c>
    </row>
    <row r="35" spans="1:4" ht="13.5" hidden="1" thickBot="1">
      <c r="A35" s="75" t="s">
        <v>49</v>
      </c>
      <c r="B35" s="67">
        <v>200000</v>
      </c>
      <c r="C35" s="76">
        <v>0.80538502981716587</v>
      </c>
    </row>
    <row r="36" spans="1:4" hidden="1"/>
    <row r="37" spans="1:4" hidden="1"/>
    <row r="39" spans="1:4">
      <c r="A39" s="1086" t="s">
        <v>0</v>
      </c>
      <c r="B39" s="1086"/>
      <c r="C39" s="1086"/>
    </row>
    <row r="40" spans="1:4">
      <c r="A40" s="1086" t="s">
        <v>1</v>
      </c>
      <c r="B40" s="1086"/>
      <c r="C40" s="1086"/>
    </row>
    <row r="41" spans="1:4">
      <c r="A41" s="1087" t="s">
        <v>50</v>
      </c>
      <c r="B41" s="1087"/>
      <c r="C41" s="1087"/>
    </row>
    <row r="42" spans="1:4" ht="13.5" thickBot="1">
      <c r="A42" s="53"/>
      <c r="B42" s="77"/>
      <c r="C42" s="53"/>
    </row>
    <row r="43" spans="1:4">
      <c r="A43" s="1099" t="s">
        <v>3</v>
      </c>
      <c r="B43" s="78" t="s">
        <v>11</v>
      </c>
      <c r="C43" s="1101" t="s">
        <v>12</v>
      </c>
    </row>
    <row r="44" spans="1:4" ht="13.5" thickBot="1">
      <c r="A44" s="1100"/>
      <c r="B44" s="79" t="s">
        <v>7</v>
      </c>
      <c r="C44" s="1102"/>
    </row>
    <row r="45" spans="1:4">
      <c r="A45" s="80" t="s">
        <v>14</v>
      </c>
      <c r="B45" s="81">
        <v>66802467499</v>
      </c>
      <c r="C45" s="82">
        <v>100</v>
      </c>
      <c r="D45" s="83"/>
    </row>
    <row r="46" spans="1:4">
      <c r="A46" s="59"/>
      <c r="B46" s="84"/>
      <c r="C46" s="85"/>
    </row>
    <row r="47" spans="1:4">
      <c r="A47" s="86" t="s">
        <v>15</v>
      </c>
      <c r="B47" s="87">
        <v>4502259414</v>
      </c>
      <c r="C47" s="88">
        <v>6.7396603487249873</v>
      </c>
      <c r="D47" s="89"/>
    </row>
    <row r="48" spans="1:4">
      <c r="A48" s="86" t="s">
        <v>27</v>
      </c>
      <c r="B48" s="87">
        <v>15146145728</v>
      </c>
      <c r="C48" s="88">
        <v>22.673033340013571</v>
      </c>
      <c r="D48" s="89"/>
    </row>
    <row r="49" spans="1:5">
      <c r="A49" s="86" t="s">
        <v>51</v>
      </c>
      <c r="B49" s="87">
        <v>34594756256</v>
      </c>
      <c r="C49" s="88">
        <v>51.786644342917221</v>
      </c>
      <c r="D49" s="89"/>
      <c r="E49" s="90"/>
    </row>
    <row r="50" spans="1:5">
      <c r="A50" s="86" t="s">
        <v>30</v>
      </c>
      <c r="B50" s="87">
        <v>9907423870</v>
      </c>
      <c r="C50" s="88">
        <v>14.830925025558837</v>
      </c>
      <c r="D50" s="89"/>
      <c r="E50" s="90"/>
    </row>
    <row r="51" spans="1:5">
      <c r="A51" s="86" t="s">
        <v>52</v>
      </c>
      <c r="B51" s="87">
        <v>2209747252</v>
      </c>
      <c r="C51" s="88">
        <v>3.3078826796825713</v>
      </c>
      <c r="D51" s="89"/>
    </row>
    <row r="52" spans="1:5">
      <c r="A52" s="91" t="s">
        <v>32</v>
      </c>
      <c r="B52" s="87">
        <v>442134979</v>
      </c>
      <c r="C52" s="88">
        <v>0.66185426310280915</v>
      </c>
      <c r="D52" s="89"/>
    </row>
    <row r="53" spans="1:5" ht="13.5" thickBot="1">
      <c r="A53" s="92"/>
      <c r="B53" s="93"/>
      <c r="C53" s="94"/>
      <c r="D53" s="83"/>
    </row>
    <row r="56" spans="1:5">
      <c r="A56" s="95"/>
    </row>
    <row r="61" spans="1:5">
      <c r="B61" s="51"/>
    </row>
  </sheetData>
  <mergeCells count="29">
    <mergeCell ref="A43:A44"/>
    <mergeCell ref="C43:C44"/>
    <mergeCell ref="M7:M8"/>
    <mergeCell ref="O7:O8"/>
    <mergeCell ref="Q7:Q8"/>
    <mergeCell ref="A24:A25"/>
    <mergeCell ref="C24:C25"/>
    <mergeCell ref="A39:C39"/>
    <mergeCell ref="A40:C40"/>
    <mergeCell ref="A41:C41"/>
    <mergeCell ref="S7:S8"/>
    <mergeCell ref="A21:C21"/>
    <mergeCell ref="A22:C22"/>
    <mergeCell ref="A7:A8"/>
    <mergeCell ref="C7:C8"/>
    <mergeCell ref="E7:E8"/>
    <mergeCell ref="G7:G8"/>
    <mergeCell ref="I7:I8"/>
    <mergeCell ref="K7:K8"/>
    <mergeCell ref="A4:C4"/>
    <mergeCell ref="E4:G4"/>
    <mergeCell ref="I4:K4"/>
    <mergeCell ref="M4:O4"/>
    <mergeCell ref="Q4:S4"/>
    <mergeCell ref="A5:C5"/>
    <mergeCell ref="E5:G5"/>
    <mergeCell ref="I5:K5"/>
    <mergeCell ref="M5:O5"/>
    <mergeCell ref="Q5:S5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89"/>
  <sheetViews>
    <sheetView showGridLines="0" topLeftCell="A10" zoomScale="90" zoomScaleNormal="90" workbookViewId="0"/>
  </sheetViews>
  <sheetFormatPr baseColWidth="10" defaultRowHeight="11.25"/>
  <cols>
    <col min="1" max="1" width="44.42578125" style="513" customWidth="1"/>
    <col min="2" max="2" width="15.85546875" style="514" customWidth="1"/>
    <col min="3" max="3" width="7.85546875" style="514" bestFit="1" customWidth="1"/>
    <col min="4" max="4" width="15.85546875" style="514" customWidth="1"/>
    <col min="5" max="5" width="7.85546875" style="514" bestFit="1" customWidth="1"/>
    <col min="6" max="6" width="15.85546875" style="527" customWidth="1"/>
    <col min="7" max="7" width="6.42578125" style="514" customWidth="1"/>
    <col min="8" max="8" width="16.5703125" style="514" customWidth="1"/>
    <col min="9" max="9" width="7.85546875" style="514" bestFit="1" customWidth="1"/>
    <col min="10" max="12" width="15" style="515" customWidth="1"/>
    <col min="13" max="16384" width="11.42578125" style="484"/>
  </cols>
  <sheetData>
    <row r="1" spans="1:12">
      <c r="A1" s="481" t="s">
        <v>420</v>
      </c>
      <c r="B1" s="482"/>
      <c r="C1" s="482"/>
      <c r="D1" s="482"/>
      <c r="E1" s="482"/>
      <c r="F1" s="482"/>
      <c r="G1" s="483"/>
      <c r="H1" s="483"/>
      <c r="I1" s="483"/>
    </row>
    <row r="2" spans="1:12">
      <c r="A2" s="485" t="s">
        <v>421</v>
      </c>
      <c r="B2" s="482"/>
      <c r="C2" s="482"/>
      <c r="D2" s="482"/>
      <c r="E2" s="482"/>
      <c r="F2" s="482"/>
      <c r="G2" s="483"/>
      <c r="H2" s="483"/>
      <c r="I2" s="483"/>
    </row>
    <row r="3" spans="1:12">
      <c r="A3" s="486" t="s">
        <v>498</v>
      </c>
      <c r="B3" s="487"/>
      <c r="C3" s="487"/>
      <c r="D3" s="487"/>
      <c r="E3" s="487"/>
      <c r="F3" s="487"/>
      <c r="G3" s="483"/>
      <c r="H3" s="483"/>
      <c r="I3" s="483"/>
    </row>
    <row r="4" spans="1:12">
      <c r="A4" s="485" t="s">
        <v>423</v>
      </c>
      <c r="B4" s="487"/>
      <c r="C4" s="487"/>
      <c r="D4" s="487"/>
      <c r="E4" s="487"/>
      <c r="F4" s="487"/>
      <c r="G4" s="483"/>
      <c r="H4" s="483"/>
      <c r="I4" s="483"/>
    </row>
    <row r="5" spans="1:12">
      <c r="A5" s="488"/>
      <c r="B5" s="488"/>
      <c r="C5" s="488"/>
      <c r="D5" s="489"/>
      <c r="E5" s="489"/>
      <c r="F5" s="489"/>
      <c r="G5" s="484"/>
      <c r="H5" s="484"/>
      <c r="I5" s="484"/>
    </row>
    <row r="6" spans="1:12" s="490" customFormat="1" ht="15" customHeight="1">
      <c r="A6" s="1157" t="s">
        <v>499</v>
      </c>
      <c r="B6" s="1151">
        <v>2015</v>
      </c>
      <c r="C6" s="1152"/>
      <c r="D6" s="1152"/>
      <c r="E6" s="1152"/>
      <c r="F6" s="1152"/>
      <c r="G6" s="1152"/>
      <c r="H6" s="1152"/>
      <c r="I6" s="1153"/>
      <c r="J6" s="516"/>
      <c r="K6" s="516"/>
      <c r="L6" s="516"/>
    </row>
    <row r="7" spans="1:12" s="491" customFormat="1" ht="22.5" customHeight="1">
      <c r="A7" s="1157"/>
      <c r="B7" s="1158" t="s">
        <v>426</v>
      </c>
      <c r="C7" s="1158"/>
      <c r="D7" s="1159" t="s">
        <v>427</v>
      </c>
      <c r="E7" s="1159"/>
      <c r="F7" s="1159" t="s">
        <v>428</v>
      </c>
      <c r="G7" s="1159"/>
      <c r="H7" s="1159" t="s">
        <v>429</v>
      </c>
      <c r="I7" s="1159"/>
      <c r="J7" s="517"/>
      <c r="K7" s="517"/>
      <c r="L7" s="517"/>
    </row>
    <row r="8" spans="1:12" s="491" customFormat="1" ht="3.75" customHeight="1">
      <c r="A8" s="365"/>
      <c r="B8" s="493"/>
      <c r="C8" s="494"/>
      <c r="D8" s="494"/>
      <c r="E8" s="495"/>
      <c r="F8" s="495"/>
      <c r="J8" s="517"/>
      <c r="K8" s="517"/>
      <c r="L8" s="517"/>
    </row>
    <row r="9" spans="1:12" s="491" customFormat="1" ht="27" customHeight="1">
      <c r="A9" s="443" t="s">
        <v>541</v>
      </c>
      <c r="B9" s="497">
        <f>B11+B12+B13+B14</f>
        <v>16790059550.09</v>
      </c>
      <c r="C9" s="497" t="s">
        <v>12</v>
      </c>
      <c r="D9" s="497">
        <f>D11+D12+D13+D14</f>
        <v>33996140848.890003</v>
      </c>
      <c r="E9" s="497" t="s">
        <v>12</v>
      </c>
      <c r="F9" s="497">
        <f>F11+F12+F13+F14</f>
        <v>15271670764.689999</v>
      </c>
      <c r="G9" s="497" t="s">
        <v>12</v>
      </c>
      <c r="H9" s="497">
        <f>+B9+D9+F9</f>
        <v>66057871163.669998</v>
      </c>
      <c r="I9" s="497" t="s">
        <v>12</v>
      </c>
      <c r="J9" s="517"/>
      <c r="K9" s="517"/>
      <c r="L9" s="517"/>
    </row>
    <row r="10" spans="1:12" s="491" customFormat="1" ht="3.75" customHeight="1">
      <c r="A10" s="508"/>
      <c r="B10" s="509"/>
      <c r="C10" s="509"/>
      <c r="D10" s="509"/>
      <c r="E10" s="509"/>
      <c r="F10" s="518"/>
      <c r="G10" s="508"/>
      <c r="H10" s="508"/>
      <c r="I10" s="508"/>
      <c r="J10" s="517"/>
      <c r="K10" s="517"/>
      <c r="L10" s="517"/>
    </row>
    <row r="11" spans="1:12" s="513" customFormat="1" ht="28.5" customHeight="1">
      <c r="A11" s="466" t="s">
        <v>500</v>
      </c>
      <c r="B11" s="519">
        <f>B24</f>
        <v>5112025790.5500002</v>
      </c>
      <c r="C11" s="520">
        <f>+B11/B9</f>
        <v>0.30446740080338774</v>
      </c>
      <c r="D11" s="519">
        <f>D24</f>
        <v>7221640495.46</v>
      </c>
      <c r="E11" s="520">
        <f>+D11/D9</f>
        <v>0.21242530225885306</v>
      </c>
      <c r="F11" s="519">
        <f>F24</f>
        <v>4377271243.9699993</v>
      </c>
      <c r="G11" s="520">
        <f>+F11/F9</f>
        <v>0.28662687347155197</v>
      </c>
      <c r="H11" s="519">
        <f>H24</f>
        <v>16710937529.98</v>
      </c>
      <c r="I11" s="520">
        <f>+H11/H9</f>
        <v>0.2529742063375871</v>
      </c>
      <c r="J11" s="521"/>
      <c r="K11" s="521"/>
      <c r="L11" s="521"/>
    </row>
    <row r="12" spans="1:12" s="513" customFormat="1" ht="28.5" customHeight="1">
      <c r="A12" s="466" t="s">
        <v>501</v>
      </c>
      <c r="B12" s="519">
        <f>B42</f>
        <v>3285578243.7399998</v>
      </c>
      <c r="C12" s="520">
        <f>+B12/B9</f>
        <v>0.19568591963227361</v>
      </c>
      <c r="D12" s="519">
        <f>D42</f>
        <v>417044578.73000002</v>
      </c>
      <c r="E12" s="520">
        <f>+D12/D9</f>
        <v>1.2267409426961967E-2</v>
      </c>
      <c r="F12" s="519">
        <f>F42</f>
        <v>2132197244.2600002</v>
      </c>
      <c r="G12" s="520">
        <f>+F12/F9</f>
        <v>0.13961781111663993</v>
      </c>
      <c r="H12" s="519">
        <f>H42</f>
        <v>5834820066.7299995</v>
      </c>
      <c r="I12" s="520">
        <f>+H12/H9</f>
        <v>8.8328914691683094E-2</v>
      </c>
      <c r="J12" s="521"/>
      <c r="K12" s="521"/>
      <c r="L12" s="521"/>
    </row>
    <row r="13" spans="1:12" s="513" customFormat="1" ht="28.5" customHeight="1">
      <c r="A13" s="466" t="s">
        <v>502</v>
      </c>
      <c r="B13" s="519">
        <f>B63</f>
        <v>3864834573.4800005</v>
      </c>
      <c r="C13" s="520">
        <f>+B13/B9</f>
        <v>0.23018587646756045</v>
      </c>
      <c r="D13" s="519">
        <f>D63</f>
        <v>25330495422.400002</v>
      </c>
      <c r="E13" s="520">
        <f>+D13/D9</f>
        <v>0.74509914331135207</v>
      </c>
      <c r="F13" s="519">
        <f>F63</f>
        <v>5917737257.5799999</v>
      </c>
      <c r="G13" s="520">
        <f>+F13/F9</f>
        <v>0.38749769745315255</v>
      </c>
      <c r="H13" s="519">
        <f>H63</f>
        <v>35113067253.459999</v>
      </c>
      <c r="I13" s="520">
        <f>+H13/H9</f>
        <v>0.53155008835300188</v>
      </c>
      <c r="J13" s="521"/>
      <c r="K13" s="521"/>
      <c r="L13" s="521"/>
    </row>
    <row r="14" spans="1:12" s="513" customFormat="1" ht="28.5" customHeight="1">
      <c r="A14" s="468" t="s">
        <v>503</v>
      </c>
      <c r="B14" s="522">
        <f>B82</f>
        <v>4527620942.3199997</v>
      </c>
      <c r="C14" s="523">
        <f>+B14/B9</f>
        <v>0.2696608030967782</v>
      </c>
      <c r="D14" s="522">
        <f>D82</f>
        <v>1026960352.3</v>
      </c>
      <c r="E14" s="523">
        <f>+D14/D9</f>
        <v>3.0208145002832899E-2</v>
      </c>
      <c r="F14" s="522">
        <f>F82</f>
        <v>2844465018.8800001</v>
      </c>
      <c r="G14" s="523">
        <f>+F14/F9</f>
        <v>0.18625761795865564</v>
      </c>
      <c r="H14" s="522">
        <f>H82</f>
        <v>8399046313.5</v>
      </c>
      <c r="I14" s="523">
        <f>+H14/H9</f>
        <v>0.12714679061772799</v>
      </c>
      <c r="J14" s="521"/>
      <c r="K14" s="521"/>
      <c r="L14" s="521"/>
    </row>
    <row r="16" spans="1:12">
      <c r="A16" s="485" t="s">
        <v>420</v>
      </c>
      <c r="B16" s="482"/>
      <c r="C16" s="482"/>
      <c r="D16" s="482"/>
      <c r="E16" s="482"/>
      <c r="F16" s="482"/>
      <c r="G16" s="483"/>
      <c r="H16" s="483"/>
      <c r="I16" s="483"/>
    </row>
    <row r="17" spans="1:12">
      <c r="A17" s="485" t="s">
        <v>421</v>
      </c>
      <c r="B17" s="482"/>
      <c r="C17" s="482"/>
      <c r="D17" s="482"/>
      <c r="E17" s="482"/>
      <c r="F17" s="482"/>
      <c r="G17" s="483"/>
      <c r="H17" s="483"/>
      <c r="I17" s="483"/>
    </row>
    <row r="18" spans="1:12">
      <c r="A18" s="486" t="s">
        <v>504</v>
      </c>
      <c r="B18" s="487"/>
      <c r="C18" s="487"/>
      <c r="D18" s="487"/>
      <c r="E18" s="487"/>
      <c r="F18" s="487"/>
      <c r="G18" s="483"/>
      <c r="H18" s="483"/>
      <c r="I18" s="483"/>
    </row>
    <row r="19" spans="1:12">
      <c r="A19" s="485" t="s">
        <v>423</v>
      </c>
      <c r="B19" s="487"/>
      <c r="C19" s="487"/>
      <c r="D19" s="487"/>
      <c r="E19" s="487"/>
      <c r="F19" s="487"/>
      <c r="G19" s="483"/>
      <c r="H19" s="483"/>
      <c r="I19" s="483"/>
    </row>
    <row r="20" spans="1:12">
      <c r="A20" s="488"/>
      <c r="B20" s="488"/>
      <c r="C20" s="488"/>
      <c r="D20" s="489"/>
      <c r="E20" s="489"/>
      <c r="F20" s="489"/>
      <c r="G20" s="484"/>
      <c r="H20" s="484"/>
      <c r="I20" s="484"/>
    </row>
    <row r="21" spans="1:12" s="490" customFormat="1" ht="15" customHeight="1">
      <c r="A21" s="1160" t="s">
        <v>505</v>
      </c>
      <c r="B21" s="1151">
        <v>2015</v>
      </c>
      <c r="C21" s="1152"/>
      <c r="D21" s="1152"/>
      <c r="E21" s="1152"/>
      <c r="F21" s="1152"/>
      <c r="G21" s="1152"/>
      <c r="H21" s="1152"/>
      <c r="I21" s="1153"/>
      <c r="J21" s="516"/>
      <c r="K21" s="516"/>
      <c r="L21" s="516"/>
    </row>
    <row r="22" spans="1:12" s="491" customFormat="1" ht="22.5" customHeight="1">
      <c r="A22" s="1161"/>
      <c r="B22" s="1158" t="s">
        <v>426</v>
      </c>
      <c r="C22" s="1158"/>
      <c r="D22" s="1159" t="s">
        <v>427</v>
      </c>
      <c r="E22" s="1159"/>
      <c r="F22" s="1159" t="s">
        <v>428</v>
      </c>
      <c r="G22" s="1159"/>
      <c r="H22" s="1159" t="s">
        <v>429</v>
      </c>
      <c r="I22" s="1159"/>
      <c r="J22" s="517"/>
      <c r="K22" s="517"/>
      <c r="L22" s="517"/>
    </row>
    <row r="23" spans="1:12" s="491" customFormat="1" ht="3.75" customHeight="1">
      <c r="A23" s="365"/>
      <c r="B23" s="493"/>
      <c r="C23" s="494"/>
      <c r="D23" s="494"/>
      <c r="E23" s="495"/>
      <c r="F23" s="495"/>
      <c r="J23" s="517"/>
      <c r="K23" s="517"/>
      <c r="L23" s="517"/>
    </row>
    <row r="24" spans="1:12" s="491" customFormat="1" ht="27" customHeight="1">
      <c r="A24" s="443" t="s">
        <v>541</v>
      </c>
      <c r="B24" s="497">
        <f>SUM(B26:B32)</f>
        <v>5112025790.5500002</v>
      </c>
      <c r="C24" s="497" t="s">
        <v>12</v>
      </c>
      <c r="D24" s="497">
        <f>SUM(D26:D32)</f>
        <v>7221640495.46</v>
      </c>
      <c r="E24" s="497" t="s">
        <v>12</v>
      </c>
      <c r="F24" s="497">
        <f>SUM(F26:F32)</f>
        <v>4377271243.9699993</v>
      </c>
      <c r="G24" s="497" t="s">
        <v>12</v>
      </c>
      <c r="H24" s="497">
        <f>+B24+D24+F24</f>
        <v>16710937529.98</v>
      </c>
      <c r="I24" s="497" t="s">
        <v>12</v>
      </c>
      <c r="J24" s="517"/>
      <c r="K24" s="517"/>
      <c r="L24" s="517"/>
    </row>
    <row r="25" spans="1:12" s="491" customFormat="1" ht="3.75" customHeight="1">
      <c r="A25" s="508"/>
      <c r="B25" s="509"/>
      <c r="C25" s="509"/>
      <c r="D25" s="509"/>
      <c r="E25" s="509"/>
      <c r="F25" s="518"/>
      <c r="G25" s="508"/>
      <c r="H25" s="508"/>
      <c r="I25" s="508"/>
      <c r="J25" s="517"/>
      <c r="K25" s="517"/>
      <c r="L25" s="517"/>
    </row>
    <row r="26" spans="1:12" s="513" customFormat="1" ht="23.85" customHeight="1">
      <c r="A26" s="466" t="s">
        <v>506</v>
      </c>
      <c r="B26" s="519">
        <v>793261726.35000002</v>
      </c>
      <c r="C26" s="524">
        <f>+B26/B24</f>
        <v>0.15517561116698775</v>
      </c>
      <c r="D26" s="519">
        <v>10060569.050000001</v>
      </c>
      <c r="E26" s="524">
        <f>+D26/D24</f>
        <v>1.3931140793182295E-3</v>
      </c>
      <c r="F26" s="519">
        <v>0</v>
      </c>
      <c r="G26" s="524">
        <f>+F26/F24</f>
        <v>0</v>
      </c>
      <c r="H26" s="519">
        <f t="shared" ref="H26:H32" si="0">+B26+D26+F26</f>
        <v>803322295.39999998</v>
      </c>
      <c r="I26" s="520">
        <f>+H26/H24</f>
        <v>4.8071647324323487E-2</v>
      </c>
      <c r="J26" s="521"/>
      <c r="K26" s="521"/>
      <c r="L26" s="521"/>
    </row>
    <row r="27" spans="1:12" s="513" customFormat="1" ht="28.5" customHeight="1">
      <c r="A27" s="466" t="s">
        <v>507</v>
      </c>
      <c r="B27" s="519">
        <v>1720432005.8</v>
      </c>
      <c r="C27" s="524">
        <f>+B27/B24</f>
        <v>0.33654603405568884</v>
      </c>
      <c r="D27" s="519">
        <v>46607.3</v>
      </c>
      <c r="E27" s="524">
        <f>+D27/D24</f>
        <v>6.4538382974478486E-6</v>
      </c>
      <c r="F27" s="519">
        <v>45209158.649999999</v>
      </c>
      <c r="G27" s="524">
        <f>+F27/F24</f>
        <v>1.032816020078235E-2</v>
      </c>
      <c r="H27" s="519">
        <f t="shared" si="0"/>
        <v>1765687771.75</v>
      </c>
      <c r="I27" s="520">
        <f>+H27/H24</f>
        <v>0.10566060513255436</v>
      </c>
      <c r="J27" s="521"/>
      <c r="K27" s="521"/>
      <c r="L27" s="521"/>
    </row>
    <row r="28" spans="1:12" s="513" customFormat="1" ht="23.85" customHeight="1">
      <c r="A28" s="466" t="s">
        <v>508</v>
      </c>
      <c r="B28" s="519">
        <v>24801172.219999999</v>
      </c>
      <c r="C28" s="524">
        <f>+B28/B24</f>
        <v>4.8515350344763529E-3</v>
      </c>
      <c r="D28" s="519">
        <v>6958766702.1000004</v>
      </c>
      <c r="E28" s="524">
        <f>+D28/D24</f>
        <v>0.9635991581794664</v>
      </c>
      <c r="F28" s="519">
        <v>4279029807.5100002</v>
      </c>
      <c r="G28" s="524">
        <f>+F28/F24</f>
        <v>0.97755646589291589</v>
      </c>
      <c r="H28" s="519">
        <f t="shared" si="0"/>
        <v>11262597681.830002</v>
      </c>
      <c r="I28" s="520">
        <f>+H28/H24</f>
        <v>0.67396563847028401</v>
      </c>
      <c r="J28" s="521"/>
      <c r="K28" s="521"/>
      <c r="L28" s="521"/>
    </row>
    <row r="29" spans="1:12" s="513" customFormat="1" ht="28.5" customHeight="1">
      <c r="A29" s="466" t="s">
        <v>509</v>
      </c>
      <c r="B29" s="519">
        <v>37622398.840000004</v>
      </c>
      <c r="C29" s="524">
        <f>+B29/B24</f>
        <v>7.3595870563775518E-3</v>
      </c>
      <c r="D29" s="519">
        <v>0</v>
      </c>
      <c r="E29" s="524">
        <f>+D29/D24</f>
        <v>0</v>
      </c>
      <c r="F29" s="519">
        <v>0</v>
      </c>
      <c r="G29" s="524">
        <f>+F29/F24</f>
        <v>0</v>
      </c>
      <c r="H29" s="519">
        <f t="shared" si="0"/>
        <v>37622398.840000004</v>
      </c>
      <c r="I29" s="520">
        <f>+H29/H24</f>
        <v>2.2513637414121211E-3</v>
      </c>
      <c r="J29" s="521"/>
      <c r="K29" s="521"/>
      <c r="L29" s="521"/>
    </row>
    <row r="30" spans="1:12" s="513" customFormat="1" ht="28.5" customHeight="1">
      <c r="A30" s="466" t="s">
        <v>510</v>
      </c>
      <c r="B30" s="519">
        <v>968086272.55999994</v>
      </c>
      <c r="C30" s="524">
        <f>+B30/B24</f>
        <v>0.18937429352363341</v>
      </c>
      <c r="D30" s="519">
        <v>50361657.369999997</v>
      </c>
      <c r="E30" s="524">
        <f>+D30/D24</f>
        <v>6.9737142691692639E-3</v>
      </c>
      <c r="F30" s="519">
        <v>730366.9</v>
      </c>
      <c r="G30" s="524">
        <f>+F30/F24</f>
        <v>1.66854384682268E-4</v>
      </c>
      <c r="H30" s="519">
        <f t="shared" si="0"/>
        <v>1019178296.8299999</v>
      </c>
      <c r="I30" s="520">
        <f>+H30/H24</f>
        <v>6.0988696475081594E-2</v>
      </c>
      <c r="J30" s="521"/>
      <c r="K30" s="521"/>
      <c r="L30" s="521"/>
    </row>
    <row r="31" spans="1:12" s="513" customFormat="1" ht="28.5" customHeight="1">
      <c r="A31" s="466" t="s">
        <v>511</v>
      </c>
      <c r="B31" s="519">
        <v>45818206.100000001</v>
      </c>
      <c r="C31" s="524">
        <f>+B31/B24</f>
        <v>8.9628276494024585E-3</v>
      </c>
      <c r="D31" s="519">
        <v>1176063.7</v>
      </c>
      <c r="E31" s="524">
        <f>+D31/D24</f>
        <v>1.6285270649229233E-4</v>
      </c>
      <c r="F31" s="519">
        <v>0</v>
      </c>
      <c r="G31" s="524">
        <f>+F31/F24</f>
        <v>0</v>
      </c>
      <c r="H31" s="519">
        <f t="shared" si="0"/>
        <v>46994269.800000004</v>
      </c>
      <c r="I31" s="520">
        <f>+H31/H24</f>
        <v>2.8121863130474074E-3</v>
      </c>
      <c r="J31" s="521"/>
      <c r="K31" s="521"/>
      <c r="L31" s="521"/>
    </row>
    <row r="32" spans="1:12" s="513" customFormat="1" ht="23.85" customHeight="1">
      <c r="A32" s="468" t="s">
        <v>512</v>
      </c>
      <c r="B32" s="522">
        <v>1522004008.6800001</v>
      </c>
      <c r="C32" s="525">
        <f>+B32/B24</f>
        <v>0.29773011151343359</v>
      </c>
      <c r="D32" s="522">
        <v>201228895.94</v>
      </c>
      <c r="E32" s="525">
        <f>+D32/D24</f>
        <v>2.7864706927256455E-2</v>
      </c>
      <c r="F32" s="522">
        <v>52301910.909999996</v>
      </c>
      <c r="G32" s="525">
        <f>+F32/F24</f>
        <v>1.1948519521619679E-2</v>
      </c>
      <c r="H32" s="522">
        <f t="shared" si="0"/>
        <v>1775534815.5300002</v>
      </c>
      <c r="I32" s="523">
        <f>+H32/H24</f>
        <v>0.10624986254329713</v>
      </c>
      <c r="J32" s="521"/>
      <c r="K32" s="521"/>
      <c r="L32" s="521"/>
    </row>
    <row r="34" spans="1:12">
      <c r="A34" s="481" t="s">
        <v>420</v>
      </c>
      <c r="B34" s="482"/>
      <c r="C34" s="482"/>
      <c r="D34" s="482"/>
      <c r="E34" s="482"/>
      <c r="F34" s="482"/>
      <c r="G34" s="483"/>
      <c r="H34" s="483"/>
      <c r="I34" s="483"/>
    </row>
    <row r="35" spans="1:12">
      <c r="A35" s="485" t="s">
        <v>421</v>
      </c>
      <c r="B35" s="482"/>
      <c r="C35" s="482"/>
      <c r="D35" s="482"/>
      <c r="E35" s="482"/>
      <c r="F35" s="482"/>
      <c r="G35" s="483"/>
      <c r="H35" s="483"/>
      <c r="I35" s="483"/>
    </row>
    <row r="36" spans="1:12">
      <c r="A36" s="486" t="s">
        <v>513</v>
      </c>
      <c r="B36" s="487"/>
      <c r="C36" s="487"/>
      <c r="D36" s="487"/>
      <c r="E36" s="487"/>
      <c r="F36" s="487"/>
      <c r="G36" s="483"/>
      <c r="H36" s="483"/>
      <c r="I36" s="483"/>
    </row>
    <row r="37" spans="1:12">
      <c r="A37" s="485" t="s">
        <v>423</v>
      </c>
      <c r="B37" s="487"/>
      <c r="C37" s="487"/>
      <c r="D37" s="487"/>
      <c r="E37" s="487"/>
      <c r="F37" s="487"/>
      <c r="G37" s="483"/>
      <c r="H37" s="483"/>
      <c r="I37" s="483"/>
    </row>
    <row r="38" spans="1:12">
      <c r="A38" s="488"/>
      <c r="B38" s="488"/>
      <c r="C38" s="488"/>
      <c r="D38" s="489"/>
      <c r="E38" s="489"/>
      <c r="F38" s="489"/>
      <c r="G38" s="484"/>
      <c r="H38" s="484"/>
      <c r="I38" s="484"/>
    </row>
    <row r="39" spans="1:12" s="490" customFormat="1" ht="15" customHeight="1">
      <c r="A39" s="1160" t="s">
        <v>514</v>
      </c>
      <c r="B39" s="1151">
        <v>2015</v>
      </c>
      <c r="C39" s="1152"/>
      <c r="D39" s="1152"/>
      <c r="E39" s="1152"/>
      <c r="F39" s="1152"/>
      <c r="G39" s="1152"/>
      <c r="H39" s="1152"/>
      <c r="I39" s="1153"/>
      <c r="J39" s="516"/>
      <c r="K39" s="516"/>
      <c r="L39" s="516"/>
    </row>
    <row r="40" spans="1:12" s="491" customFormat="1" ht="22.5" customHeight="1">
      <c r="A40" s="1161"/>
      <c r="B40" s="1158" t="s">
        <v>426</v>
      </c>
      <c r="C40" s="1158"/>
      <c r="D40" s="1159" t="s">
        <v>427</v>
      </c>
      <c r="E40" s="1159"/>
      <c r="F40" s="1159" t="s">
        <v>428</v>
      </c>
      <c r="G40" s="1159"/>
      <c r="H40" s="1159" t="s">
        <v>429</v>
      </c>
      <c r="I40" s="1159"/>
      <c r="J40" s="517"/>
      <c r="K40" s="517"/>
      <c r="L40" s="517"/>
    </row>
    <row r="41" spans="1:12" s="491" customFormat="1" ht="3.75" customHeight="1">
      <c r="A41" s="365"/>
      <c r="B41" s="493"/>
      <c r="C41" s="494"/>
      <c r="D41" s="494"/>
      <c r="E41" s="495"/>
      <c r="F41" s="495"/>
      <c r="J41" s="517"/>
      <c r="K41" s="517"/>
      <c r="L41" s="517"/>
    </row>
    <row r="42" spans="1:12" s="491" customFormat="1" ht="27" customHeight="1">
      <c r="A42" s="443" t="s">
        <v>541</v>
      </c>
      <c r="B42" s="497">
        <f>SUM(B44:B53)</f>
        <v>3285578243.7399998</v>
      </c>
      <c r="C42" s="497" t="s">
        <v>12</v>
      </c>
      <c r="D42" s="497">
        <f>SUM(D44:D53)</f>
        <v>417044578.73000002</v>
      </c>
      <c r="E42" s="497" t="s">
        <v>12</v>
      </c>
      <c r="F42" s="497">
        <f>SUM(F44:F53)</f>
        <v>2132197244.2600002</v>
      </c>
      <c r="G42" s="497" t="s">
        <v>12</v>
      </c>
      <c r="H42" s="497">
        <f>+B42+D42+F42</f>
        <v>5834820066.7299995</v>
      </c>
      <c r="I42" s="497" t="s">
        <v>12</v>
      </c>
      <c r="J42" s="517"/>
      <c r="K42" s="517"/>
      <c r="L42" s="517"/>
    </row>
    <row r="43" spans="1:12" s="491" customFormat="1" ht="3.75" customHeight="1">
      <c r="A43" s="508"/>
      <c r="B43" s="509"/>
      <c r="C43" s="509"/>
      <c r="D43" s="509"/>
      <c r="E43" s="509"/>
      <c r="F43" s="518"/>
      <c r="G43" s="508"/>
      <c r="H43" s="508"/>
      <c r="I43" s="508"/>
      <c r="J43" s="517"/>
      <c r="K43" s="517"/>
      <c r="L43" s="517"/>
    </row>
    <row r="44" spans="1:12" s="513" customFormat="1" ht="23.85" customHeight="1">
      <c r="A44" s="466" t="s">
        <v>515</v>
      </c>
      <c r="B44" s="519">
        <v>100205643.04000001</v>
      </c>
      <c r="C44" s="520">
        <f>+B44/B42</f>
        <v>3.049863238865836E-2</v>
      </c>
      <c r="D44" s="519">
        <v>0</v>
      </c>
      <c r="E44" s="520">
        <f>+D44/D42</f>
        <v>0</v>
      </c>
      <c r="F44" s="519">
        <v>0</v>
      </c>
      <c r="G44" s="520">
        <f>+F44/F42</f>
        <v>0</v>
      </c>
      <c r="H44" s="519">
        <f t="shared" ref="H44:H53" si="1">+B44+D44+F44</f>
        <v>100205643.04000001</v>
      </c>
      <c r="I44" s="520">
        <f>+H44/H42</f>
        <v>1.7173733190397784E-2</v>
      </c>
      <c r="J44" s="521"/>
      <c r="K44" s="521"/>
      <c r="L44" s="521"/>
    </row>
    <row r="45" spans="1:12" s="513" customFormat="1" ht="28.5" customHeight="1">
      <c r="A45" s="466" t="s">
        <v>516</v>
      </c>
      <c r="B45" s="519">
        <v>152739764.40000001</v>
      </c>
      <c r="C45" s="520">
        <f>+B45/B42</f>
        <v>4.6487940042522047E-2</v>
      </c>
      <c r="D45" s="519">
        <v>6288188.0499999998</v>
      </c>
      <c r="E45" s="520">
        <f>+D45/D42</f>
        <v>1.5077975762564829E-2</v>
      </c>
      <c r="F45" s="519">
        <v>136639698.62</v>
      </c>
      <c r="G45" s="520">
        <f>+F45/F42</f>
        <v>6.4083986126444004E-2</v>
      </c>
      <c r="H45" s="519">
        <f t="shared" si="1"/>
        <v>295667651.07000005</v>
      </c>
      <c r="I45" s="520">
        <f>+H45/H42</f>
        <v>5.0672968093033358E-2</v>
      </c>
      <c r="J45" s="521"/>
      <c r="K45" s="521"/>
      <c r="L45" s="521"/>
    </row>
    <row r="46" spans="1:12" s="513" customFormat="1" ht="23.85" customHeight="1">
      <c r="A46" s="466" t="s">
        <v>517</v>
      </c>
      <c r="B46" s="519">
        <v>172512489.91999999</v>
      </c>
      <c r="C46" s="520">
        <f>+B46/B42</f>
        <v>5.2505975241553725E-2</v>
      </c>
      <c r="D46" s="519">
        <v>18075568.949999999</v>
      </c>
      <c r="E46" s="520">
        <f>+D46/D42</f>
        <v>4.3342054715216315E-2</v>
      </c>
      <c r="F46" s="519">
        <v>5800000</v>
      </c>
      <c r="G46" s="524">
        <f>+F46/F42</f>
        <v>2.720198619341592E-3</v>
      </c>
      <c r="H46" s="519">
        <f t="shared" si="1"/>
        <v>196388058.86999997</v>
      </c>
      <c r="I46" s="520">
        <f>+H46/H42</f>
        <v>3.3657946024728311E-2</v>
      </c>
      <c r="J46" s="521"/>
      <c r="K46" s="521"/>
      <c r="L46" s="521"/>
    </row>
    <row r="47" spans="1:12" s="513" customFormat="1" ht="23.85" customHeight="1">
      <c r="A47" s="466" t="s">
        <v>487</v>
      </c>
      <c r="B47" s="519">
        <v>173902040.03</v>
      </c>
      <c r="C47" s="520">
        <f>+B47/B42</f>
        <v>5.292889930755261E-2</v>
      </c>
      <c r="D47" s="519">
        <v>0</v>
      </c>
      <c r="E47" s="520">
        <f>+D47/D42</f>
        <v>0</v>
      </c>
      <c r="F47" s="519">
        <v>103747095.69</v>
      </c>
      <c r="G47" s="520">
        <f>+F47/F42</f>
        <v>4.8657363182178968E-2</v>
      </c>
      <c r="H47" s="519">
        <f t="shared" si="1"/>
        <v>277649135.72000003</v>
      </c>
      <c r="I47" s="520">
        <f>+H47/H42</f>
        <v>4.7584866807315718E-2</v>
      </c>
      <c r="J47" s="521"/>
      <c r="K47" s="521"/>
      <c r="L47" s="521"/>
    </row>
    <row r="48" spans="1:12" s="513" customFormat="1" ht="28.5" customHeight="1">
      <c r="A48" s="466" t="s">
        <v>518</v>
      </c>
      <c r="B48" s="519">
        <v>441281903.51999998</v>
      </c>
      <c r="C48" s="520">
        <f>+B48/B42</f>
        <v>0.13430874895789585</v>
      </c>
      <c r="D48" s="519">
        <v>9808355</v>
      </c>
      <c r="E48" s="520">
        <f>+D48/D42</f>
        <v>2.3518720780087286E-2</v>
      </c>
      <c r="F48" s="519">
        <v>154602348.31</v>
      </c>
      <c r="G48" s="520">
        <f>+F48/F42</f>
        <v>7.2508464555143093E-2</v>
      </c>
      <c r="H48" s="519">
        <f t="shared" si="1"/>
        <v>605692606.82999992</v>
      </c>
      <c r="I48" s="520">
        <f>+H48/H42</f>
        <v>0.10380656128260823</v>
      </c>
      <c r="J48" s="521"/>
      <c r="K48" s="521"/>
      <c r="L48" s="521"/>
    </row>
    <row r="49" spans="1:12" s="513" customFormat="1" ht="28.5" customHeight="1">
      <c r="A49" s="466" t="s">
        <v>519</v>
      </c>
      <c r="B49" s="519">
        <v>107900</v>
      </c>
      <c r="C49" s="524">
        <f>+B49/B42</f>
        <v>3.2840490165036087E-5</v>
      </c>
      <c r="D49" s="519">
        <v>0</v>
      </c>
      <c r="E49" s="520">
        <f>+D49/D42</f>
        <v>0</v>
      </c>
      <c r="F49" s="519">
        <v>0</v>
      </c>
      <c r="G49" s="520">
        <f>+F49/F42</f>
        <v>0</v>
      </c>
      <c r="H49" s="519">
        <f t="shared" si="1"/>
        <v>107900</v>
      </c>
      <c r="I49" s="520">
        <f>+H49/H42</f>
        <v>1.8492429717797666E-5</v>
      </c>
      <c r="J49" s="521"/>
      <c r="K49" s="521"/>
      <c r="L49" s="521"/>
    </row>
    <row r="50" spans="1:12" s="513" customFormat="1" ht="23.85" customHeight="1">
      <c r="A50" s="466" t="s">
        <v>542</v>
      </c>
      <c r="B50" s="519">
        <v>0</v>
      </c>
      <c r="C50" s="520">
        <f>+B50/B42</f>
        <v>0</v>
      </c>
      <c r="D50" s="519">
        <v>0</v>
      </c>
      <c r="E50" s="520">
        <f>+D50/D42</f>
        <v>0</v>
      </c>
      <c r="F50" s="519">
        <v>0</v>
      </c>
      <c r="G50" s="520">
        <f>+F50/F42</f>
        <v>0</v>
      </c>
      <c r="H50" s="519">
        <f t="shared" si="1"/>
        <v>0</v>
      </c>
      <c r="I50" s="520">
        <f>+H50/H42</f>
        <v>0</v>
      </c>
      <c r="J50" s="521"/>
      <c r="K50" s="521"/>
      <c r="L50" s="521"/>
    </row>
    <row r="51" spans="1:12" s="513" customFormat="1" ht="23.85" customHeight="1">
      <c r="A51" s="466" t="s">
        <v>520</v>
      </c>
      <c r="B51" s="519">
        <v>25460902.920000002</v>
      </c>
      <c r="C51" s="520">
        <f>+B51/B42</f>
        <v>7.7492913061834902E-3</v>
      </c>
      <c r="D51" s="519">
        <v>0</v>
      </c>
      <c r="E51" s="520">
        <f>+D51/D42</f>
        <v>0</v>
      </c>
      <c r="F51" s="519">
        <v>68576674</v>
      </c>
      <c r="G51" s="520">
        <f>+F51/F42</f>
        <v>3.2162443781696283E-2</v>
      </c>
      <c r="H51" s="519">
        <f t="shared" si="1"/>
        <v>94037576.920000002</v>
      </c>
      <c r="I51" s="520">
        <f>+H51/H42</f>
        <v>1.6116619851947098E-2</v>
      </c>
      <c r="J51" s="521"/>
      <c r="K51" s="521"/>
      <c r="L51" s="521"/>
    </row>
    <row r="52" spans="1:12" s="513" customFormat="1" ht="23.85" customHeight="1">
      <c r="A52" s="466" t="s">
        <v>521</v>
      </c>
      <c r="B52" s="519">
        <v>104290517.23999999</v>
      </c>
      <c r="C52" s="520">
        <f>+B52/B42</f>
        <v>3.1741906447884584E-2</v>
      </c>
      <c r="D52" s="519">
        <v>12869945.07</v>
      </c>
      <c r="E52" s="520">
        <f>+D52/D42</f>
        <v>3.0859878599050598E-2</v>
      </c>
      <c r="F52" s="519">
        <v>231700729.49000001</v>
      </c>
      <c r="G52" s="520">
        <f>+F52/F42</f>
        <v>0.10866758697571341</v>
      </c>
      <c r="H52" s="519">
        <f t="shared" si="1"/>
        <v>348861191.80000001</v>
      </c>
      <c r="I52" s="520">
        <f>+H52/H42</f>
        <v>5.9789537262545239E-2</v>
      </c>
      <c r="J52" s="521"/>
      <c r="K52" s="521"/>
      <c r="L52" s="521"/>
    </row>
    <row r="53" spans="1:12" s="513" customFormat="1" ht="28.5" customHeight="1">
      <c r="A53" s="468" t="s">
        <v>522</v>
      </c>
      <c r="B53" s="522">
        <v>2115077082.6700001</v>
      </c>
      <c r="C53" s="523">
        <f>+B53/B42</f>
        <v>0.64374576581758436</v>
      </c>
      <c r="D53" s="522">
        <v>370002521.66000003</v>
      </c>
      <c r="E53" s="523">
        <f>+D53/D42</f>
        <v>0.88720137014308098</v>
      </c>
      <c r="F53" s="522">
        <v>1431130698.1500001</v>
      </c>
      <c r="G53" s="523">
        <f>+F53/F42</f>
        <v>0.67119995675948263</v>
      </c>
      <c r="H53" s="522">
        <f t="shared" si="1"/>
        <v>3916210302.48</v>
      </c>
      <c r="I53" s="523">
        <f>+H53/H42</f>
        <v>0.67117927505770658</v>
      </c>
      <c r="J53" s="521"/>
      <c r="K53" s="521"/>
      <c r="L53" s="521"/>
    </row>
    <row r="55" spans="1:12">
      <c r="A55" s="481" t="s">
        <v>420</v>
      </c>
      <c r="B55" s="482"/>
      <c r="C55" s="482"/>
      <c r="D55" s="482"/>
      <c r="E55" s="482"/>
      <c r="F55" s="482"/>
      <c r="G55" s="483"/>
      <c r="H55" s="483"/>
      <c r="I55" s="483"/>
    </row>
    <row r="56" spans="1:12">
      <c r="A56" s="485" t="s">
        <v>421</v>
      </c>
      <c r="B56" s="482"/>
      <c r="C56" s="482"/>
      <c r="D56" s="482"/>
      <c r="E56" s="482"/>
      <c r="F56" s="482"/>
      <c r="G56" s="483"/>
      <c r="H56" s="483"/>
      <c r="I56" s="483"/>
    </row>
    <row r="57" spans="1:12">
      <c r="A57" s="486" t="s">
        <v>523</v>
      </c>
      <c r="B57" s="487"/>
      <c r="C57" s="487"/>
      <c r="D57" s="487"/>
      <c r="E57" s="487"/>
      <c r="F57" s="487"/>
      <c r="G57" s="483"/>
      <c r="H57" s="483"/>
      <c r="I57" s="483"/>
    </row>
    <row r="58" spans="1:12">
      <c r="A58" s="485" t="s">
        <v>423</v>
      </c>
      <c r="B58" s="487"/>
      <c r="C58" s="487"/>
      <c r="D58" s="487"/>
      <c r="E58" s="487"/>
      <c r="F58" s="487"/>
      <c r="G58" s="483"/>
      <c r="H58" s="483"/>
      <c r="I58" s="483"/>
    </row>
    <row r="59" spans="1:12">
      <c r="A59" s="488"/>
      <c r="B59" s="488"/>
      <c r="C59" s="488"/>
      <c r="D59" s="489"/>
      <c r="E59" s="489"/>
      <c r="F59" s="489"/>
      <c r="G59" s="484"/>
      <c r="H59" s="484"/>
      <c r="I59" s="484"/>
    </row>
    <row r="60" spans="1:12" s="490" customFormat="1" ht="15" customHeight="1">
      <c r="A60" s="1160" t="s">
        <v>524</v>
      </c>
      <c r="B60" s="1151">
        <v>2015</v>
      </c>
      <c r="C60" s="1152"/>
      <c r="D60" s="1152"/>
      <c r="E60" s="1152"/>
      <c r="F60" s="1152"/>
      <c r="G60" s="1152"/>
      <c r="H60" s="1152"/>
      <c r="I60" s="1153"/>
      <c r="J60" s="516"/>
      <c r="K60" s="516"/>
      <c r="L60" s="516"/>
    </row>
    <row r="61" spans="1:12" s="491" customFormat="1" ht="22.5" customHeight="1">
      <c r="A61" s="1161"/>
      <c r="B61" s="1158" t="s">
        <v>426</v>
      </c>
      <c r="C61" s="1158"/>
      <c r="D61" s="1159" t="s">
        <v>427</v>
      </c>
      <c r="E61" s="1159"/>
      <c r="F61" s="1159" t="s">
        <v>428</v>
      </c>
      <c r="G61" s="1159"/>
      <c r="H61" s="1159" t="s">
        <v>429</v>
      </c>
      <c r="I61" s="1159"/>
      <c r="J61" s="517"/>
      <c r="K61" s="517"/>
      <c r="L61" s="517"/>
    </row>
    <row r="62" spans="1:12" s="491" customFormat="1" ht="3.75" customHeight="1">
      <c r="A62" s="365"/>
      <c r="B62" s="493"/>
      <c r="C62" s="494"/>
      <c r="D62" s="494"/>
      <c r="E62" s="495"/>
      <c r="F62" s="495"/>
      <c r="J62" s="517"/>
      <c r="K62" s="517"/>
      <c r="L62" s="517"/>
    </row>
    <row r="63" spans="1:12" s="491" customFormat="1" ht="27" customHeight="1">
      <c r="A63" s="443" t="s">
        <v>541</v>
      </c>
      <c r="B63" s="497">
        <f>SUM(B65:B72)</f>
        <v>3864834573.4800005</v>
      </c>
      <c r="C63" s="497" t="s">
        <v>12</v>
      </c>
      <c r="D63" s="497">
        <f>SUM(D65:D72)</f>
        <v>25330495422.400002</v>
      </c>
      <c r="E63" s="497" t="s">
        <v>12</v>
      </c>
      <c r="F63" s="497">
        <f>SUM(F65:F72)</f>
        <v>5917737257.5799999</v>
      </c>
      <c r="G63" s="497" t="s">
        <v>12</v>
      </c>
      <c r="H63" s="497">
        <f>+B63+D63+F63</f>
        <v>35113067253.459999</v>
      </c>
      <c r="I63" s="497" t="s">
        <v>12</v>
      </c>
      <c r="J63" s="517"/>
      <c r="K63" s="517"/>
      <c r="L63" s="517"/>
    </row>
    <row r="64" spans="1:12" s="491" customFormat="1" ht="3.75" customHeight="1">
      <c r="A64" s="508"/>
      <c r="B64" s="509"/>
      <c r="C64" s="509"/>
      <c r="D64" s="509"/>
      <c r="E64" s="509"/>
      <c r="F64" s="518"/>
      <c r="G64" s="508"/>
      <c r="H64" s="508"/>
      <c r="I64" s="508"/>
      <c r="J64" s="517"/>
      <c r="K64" s="517"/>
      <c r="L64" s="517"/>
    </row>
    <row r="65" spans="1:12" s="513" customFormat="1" ht="28.5" customHeight="1">
      <c r="A65" s="466" t="s">
        <v>525</v>
      </c>
      <c r="B65" s="519">
        <v>146963570.25999999</v>
      </c>
      <c r="C65" s="524">
        <f>+B65/B63</f>
        <v>3.802583719066404E-2</v>
      </c>
      <c r="D65" s="519">
        <v>20962224.760000002</v>
      </c>
      <c r="E65" s="524">
        <f>+D65/D63</f>
        <v>8.2754894487625786E-4</v>
      </c>
      <c r="F65" s="519">
        <v>49209663.490000002</v>
      </c>
      <c r="G65" s="524">
        <f>+F65/F63</f>
        <v>8.315621553993055E-3</v>
      </c>
      <c r="H65" s="519">
        <f t="shared" ref="H65:H72" si="2">+B65+D65+F65</f>
        <v>217135458.50999999</v>
      </c>
      <c r="I65" s="520">
        <f>+H65/H63</f>
        <v>6.1838932196561017E-3</v>
      </c>
      <c r="J65" s="521"/>
      <c r="K65" s="521"/>
      <c r="L65" s="521"/>
    </row>
    <row r="66" spans="1:12" s="513" customFormat="1" ht="23.85" customHeight="1">
      <c r="A66" s="466" t="s">
        <v>526</v>
      </c>
      <c r="B66" s="519">
        <v>2428271192.4400001</v>
      </c>
      <c r="C66" s="524">
        <f>+B66/B63</f>
        <v>0.62829886927178868</v>
      </c>
      <c r="D66" s="519">
        <v>21205430934.900002</v>
      </c>
      <c r="E66" s="524">
        <f>+D66/D63</f>
        <v>0.83715026418898364</v>
      </c>
      <c r="F66" s="519">
        <v>2957800694.48</v>
      </c>
      <c r="G66" s="524">
        <f>+F66/F63</f>
        <v>0.49981953671420071</v>
      </c>
      <c r="H66" s="519">
        <f t="shared" si="2"/>
        <v>26591502821.82</v>
      </c>
      <c r="I66" s="520">
        <f>+H66/H63</f>
        <v>0.75731073648086678</v>
      </c>
      <c r="J66" s="521"/>
      <c r="K66" s="521"/>
      <c r="L66" s="521"/>
    </row>
    <row r="67" spans="1:12" s="513" customFormat="1" ht="23.85" customHeight="1">
      <c r="A67" s="466" t="s">
        <v>527</v>
      </c>
      <c r="B67" s="519">
        <v>538872153.22000003</v>
      </c>
      <c r="C67" s="524">
        <f>+B67/B63</f>
        <v>0.1394295520221413</v>
      </c>
      <c r="D67" s="519">
        <v>20923666.219999999</v>
      </c>
      <c r="E67" s="524">
        <f>+D67/D63</f>
        <v>8.2602672672153895E-4</v>
      </c>
      <c r="F67" s="519">
        <v>451165279.01999998</v>
      </c>
      <c r="G67" s="524">
        <f>+F67/F63</f>
        <v>7.6239491444488286E-2</v>
      </c>
      <c r="H67" s="519">
        <f t="shared" si="2"/>
        <v>1010961098.46</v>
      </c>
      <c r="I67" s="520">
        <f>+H67/H63</f>
        <v>2.879159177870971E-2</v>
      </c>
      <c r="J67" s="521"/>
      <c r="K67" s="521"/>
      <c r="L67" s="521"/>
    </row>
    <row r="68" spans="1:12" s="513" customFormat="1" ht="23.85" customHeight="1">
      <c r="A68" s="466" t="s">
        <v>528</v>
      </c>
      <c r="B68" s="519">
        <v>733242.55</v>
      </c>
      <c r="C68" s="524">
        <f>+B68/B63</f>
        <v>1.8972158731745374E-4</v>
      </c>
      <c r="D68" s="519">
        <v>0</v>
      </c>
      <c r="E68" s="524">
        <f>+D68/D63</f>
        <v>0</v>
      </c>
      <c r="F68" s="519">
        <v>0</v>
      </c>
      <c r="G68" s="524">
        <f>+F68/F63</f>
        <v>0</v>
      </c>
      <c r="H68" s="519">
        <f t="shared" si="2"/>
        <v>733242.55</v>
      </c>
      <c r="I68" s="524">
        <f>+H68/H63</f>
        <v>2.0882326932795859E-5</v>
      </c>
      <c r="J68" s="521"/>
      <c r="K68" s="521"/>
      <c r="L68" s="521"/>
    </row>
    <row r="69" spans="1:12" s="513" customFormat="1" ht="23.85" customHeight="1">
      <c r="A69" s="466" t="s">
        <v>529</v>
      </c>
      <c r="B69" s="519">
        <v>275143722.08999997</v>
      </c>
      <c r="C69" s="524">
        <f>+B69/B63</f>
        <v>7.1191590961745405E-2</v>
      </c>
      <c r="D69" s="519">
        <v>3542397722.71</v>
      </c>
      <c r="E69" s="524">
        <f>+D69/D63</f>
        <v>0.13984715512423115</v>
      </c>
      <c r="F69" s="519">
        <v>2391398244.5700002</v>
      </c>
      <c r="G69" s="524">
        <f>+F69/F63</f>
        <v>0.4041068639042516</v>
      </c>
      <c r="H69" s="519">
        <f t="shared" si="2"/>
        <v>6208939689.3700008</v>
      </c>
      <c r="I69" s="520">
        <f>+H69/H63</f>
        <v>0.17682703833736368</v>
      </c>
      <c r="J69" s="521"/>
      <c r="K69" s="521"/>
      <c r="L69" s="521"/>
    </row>
    <row r="70" spans="1:12" s="513" customFormat="1" ht="28.5" customHeight="1">
      <c r="A70" s="466" t="s">
        <v>530</v>
      </c>
      <c r="B70" s="519">
        <v>275960833.81</v>
      </c>
      <c r="C70" s="524">
        <f>+B70/B63</f>
        <v>7.1403013133759435E-2</v>
      </c>
      <c r="D70" s="519">
        <v>540780873.80999994</v>
      </c>
      <c r="E70" s="524">
        <f>+D70/D63</f>
        <v>2.1349005015187432E-2</v>
      </c>
      <c r="F70" s="519">
        <v>21121002.09</v>
      </c>
      <c r="G70" s="524">
        <f>+F70/F63</f>
        <v>3.5691010213314582E-3</v>
      </c>
      <c r="H70" s="519">
        <f t="shared" si="2"/>
        <v>837862709.70999992</v>
      </c>
      <c r="I70" s="520">
        <f>+H70/H63</f>
        <v>2.3861849027940956E-2</v>
      </c>
      <c r="J70" s="521"/>
      <c r="K70" s="521"/>
      <c r="L70" s="521"/>
    </row>
    <row r="71" spans="1:12" s="513" customFormat="1" ht="28.5" customHeight="1">
      <c r="A71" s="466" t="s">
        <v>531</v>
      </c>
      <c r="B71" s="519">
        <v>186938773.09999999</v>
      </c>
      <c r="C71" s="524">
        <f>+B71/B63</f>
        <v>4.836915255901246E-2</v>
      </c>
      <c r="D71" s="519">
        <v>0</v>
      </c>
      <c r="E71" s="524">
        <f>+D71/D63</f>
        <v>0</v>
      </c>
      <c r="F71" s="519">
        <v>47042373.93</v>
      </c>
      <c r="G71" s="524">
        <f>+F71/F63</f>
        <v>7.9493853617349543E-3</v>
      </c>
      <c r="H71" s="519">
        <f t="shared" si="2"/>
        <v>233981147.03</v>
      </c>
      <c r="I71" s="520">
        <f>+H71/H63</f>
        <v>6.6636487590511989E-3</v>
      </c>
      <c r="J71" s="521"/>
      <c r="K71" s="521"/>
      <c r="L71" s="521"/>
    </row>
    <row r="72" spans="1:12" s="513" customFormat="1" ht="23.85" customHeight="1">
      <c r="A72" s="468" t="s">
        <v>532</v>
      </c>
      <c r="B72" s="522">
        <v>11951086.01</v>
      </c>
      <c r="C72" s="525">
        <f>+B72/B63</f>
        <v>3.0922632735710916E-3</v>
      </c>
      <c r="D72" s="522">
        <v>0</v>
      </c>
      <c r="E72" s="525">
        <f>+D72/D63</f>
        <v>0</v>
      </c>
      <c r="F72" s="522">
        <v>0</v>
      </c>
      <c r="G72" s="525">
        <f>+F72/F63</f>
        <v>0</v>
      </c>
      <c r="H72" s="522">
        <f t="shared" si="2"/>
        <v>11951086.01</v>
      </c>
      <c r="I72" s="525">
        <f>+H72/H63</f>
        <v>3.403600694787595E-4</v>
      </c>
      <c r="J72" s="521"/>
      <c r="K72" s="521"/>
      <c r="L72" s="521"/>
    </row>
    <row r="73" spans="1:12">
      <c r="E73" s="526"/>
    </row>
    <row r="74" spans="1:12">
      <c r="A74" s="481" t="s">
        <v>420</v>
      </c>
      <c r="B74" s="482"/>
      <c r="C74" s="482"/>
      <c r="D74" s="482"/>
      <c r="E74" s="482"/>
      <c r="F74" s="482"/>
      <c r="G74" s="483"/>
      <c r="H74" s="483"/>
      <c r="I74" s="483"/>
    </row>
    <row r="75" spans="1:12">
      <c r="A75" s="481" t="s">
        <v>421</v>
      </c>
      <c r="B75" s="482"/>
      <c r="C75" s="482"/>
      <c r="D75" s="482"/>
      <c r="E75" s="482"/>
      <c r="F75" s="482"/>
      <c r="G75" s="483"/>
      <c r="H75" s="483"/>
      <c r="I75" s="483"/>
    </row>
    <row r="76" spans="1:12">
      <c r="A76" s="528" t="s">
        <v>533</v>
      </c>
      <c r="B76" s="487"/>
      <c r="C76" s="487"/>
      <c r="D76" s="487"/>
      <c r="E76" s="487"/>
      <c r="F76" s="487"/>
      <c r="G76" s="483"/>
      <c r="H76" s="483"/>
      <c r="I76" s="483"/>
    </row>
    <row r="77" spans="1:12">
      <c r="A77" s="485" t="s">
        <v>423</v>
      </c>
      <c r="B77" s="487"/>
      <c r="C77" s="487"/>
      <c r="D77" s="487"/>
      <c r="E77" s="487"/>
      <c r="F77" s="487"/>
      <c r="G77" s="483"/>
      <c r="H77" s="483"/>
      <c r="I77" s="483"/>
    </row>
    <row r="78" spans="1:12">
      <c r="A78" s="488"/>
      <c r="B78" s="488"/>
      <c r="C78" s="488"/>
      <c r="D78" s="489"/>
      <c r="E78" s="489"/>
      <c r="F78" s="489"/>
      <c r="G78" s="484"/>
      <c r="H78" s="484"/>
      <c r="I78" s="484"/>
    </row>
    <row r="79" spans="1:12" s="490" customFormat="1" ht="15" customHeight="1">
      <c r="A79" s="1160" t="s">
        <v>534</v>
      </c>
      <c r="B79" s="1151">
        <v>2015</v>
      </c>
      <c r="C79" s="1152"/>
      <c r="D79" s="1152"/>
      <c r="E79" s="1152"/>
      <c r="F79" s="1152"/>
      <c r="G79" s="1152"/>
      <c r="H79" s="1152"/>
      <c r="I79" s="1153"/>
      <c r="J79" s="516"/>
      <c r="K79" s="516"/>
      <c r="L79" s="516"/>
    </row>
    <row r="80" spans="1:12" s="491" customFormat="1" ht="22.5" customHeight="1">
      <c r="A80" s="1161"/>
      <c r="B80" s="1158" t="s">
        <v>426</v>
      </c>
      <c r="C80" s="1158"/>
      <c r="D80" s="1159" t="s">
        <v>427</v>
      </c>
      <c r="E80" s="1159"/>
      <c r="F80" s="1159" t="s">
        <v>428</v>
      </c>
      <c r="G80" s="1159"/>
      <c r="H80" s="1159" t="s">
        <v>429</v>
      </c>
      <c r="I80" s="1159"/>
      <c r="J80" s="517"/>
      <c r="K80" s="517"/>
      <c r="L80" s="517"/>
    </row>
    <row r="81" spans="1:12" s="491" customFormat="1" ht="3.75" customHeight="1">
      <c r="A81" s="365"/>
      <c r="B81" s="493"/>
      <c r="C81" s="494"/>
      <c r="D81" s="494"/>
      <c r="E81" s="495"/>
      <c r="F81" s="495"/>
      <c r="J81" s="517"/>
      <c r="K81" s="517"/>
      <c r="L81" s="517"/>
    </row>
    <row r="82" spans="1:12" s="491" customFormat="1" ht="27" customHeight="1">
      <c r="A82" s="443" t="s">
        <v>541</v>
      </c>
      <c r="B82" s="497">
        <f>SUM(B84:B89)</f>
        <v>4527620942.3199997</v>
      </c>
      <c r="C82" s="497" t="s">
        <v>12</v>
      </c>
      <c r="D82" s="497">
        <f>SUM(D84:D89)</f>
        <v>1026960352.3</v>
      </c>
      <c r="E82" s="497" t="s">
        <v>12</v>
      </c>
      <c r="F82" s="497">
        <f>SUM(F84:F89)</f>
        <v>2844465018.8800001</v>
      </c>
      <c r="G82" s="497" t="s">
        <v>12</v>
      </c>
      <c r="H82" s="497">
        <f>+B82+D82+F82</f>
        <v>8399046313.5</v>
      </c>
      <c r="I82" s="497" t="s">
        <v>12</v>
      </c>
      <c r="J82" s="517"/>
      <c r="K82" s="517"/>
      <c r="L82" s="517"/>
    </row>
    <row r="83" spans="1:12" s="491" customFormat="1" ht="3.75" customHeight="1">
      <c r="A83" s="508"/>
      <c r="B83" s="509"/>
      <c r="C83" s="509"/>
      <c r="D83" s="509"/>
      <c r="E83" s="509"/>
      <c r="F83" s="518"/>
      <c r="G83" s="508"/>
      <c r="H83" s="508"/>
      <c r="I83" s="508"/>
      <c r="J83" s="517"/>
      <c r="K83" s="517"/>
      <c r="L83" s="517"/>
    </row>
    <row r="84" spans="1:12" s="513" customFormat="1" ht="28.5" customHeight="1">
      <c r="A84" s="466" t="s">
        <v>535</v>
      </c>
      <c r="B84" s="519">
        <v>140478500.43000001</v>
      </c>
      <c r="C84" s="520">
        <f>+B84/B82</f>
        <v>3.1027001204305186E-2</v>
      </c>
      <c r="D84" s="519">
        <v>0</v>
      </c>
      <c r="E84" s="520">
        <f>+D84/D82</f>
        <v>0</v>
      </c>
      <c r="F84" s="519">
        <v>21679386.329999998</v>
      </c>
      <c r="G84" s="520">
        <f>+F84/F82</f>
        <v>7.6216041280536447E-3</v>
      </c>
      <c r="H84" s="519">
        <f t="shared" ref="H84:H89" si="3">+B84+D84+F84</f>
        <v>162157886.75999999</v>
      </c>
      <c r="I84" s="520">
        <f>+H84/H82</f>
        <v>1.9306702297778679E-2</v>
      </c>
      <c r="J84" s="521"/>
      <c r="K84" s="521"/>
      <c r="L84" s="521"/>
    </row>
    <row r="85" spans="1:12" s="513" customFormat="1" ht="28.5" customHeight="1">
      <c r="A85" s="466" t="s">
        <v>536</v>
      </c>
      <c r="B85" s="519">
        <v>1928234286.9000001</v>
      </c>
      <c r="C85" s="520">
        <f>+B85/B82</f>
        <v>0.42588244719796553</v>
      </c>
      <c r="D85" s="519">
        <v>638737703.45999992</v>
      </c>
      <c r="E85" s="520">
        <f>+D85/D82</f>
        <v>0.62196919484717283</v>
      </c>
      <c r="F85" s="519">
        <v>8449344.0700000003</v>
      </c>
      <c r="G85" s="524">
        <f>+F85/F82</f>
        <v>2.9704510387429215E-3</v>
      </c>
      <c r="H85" s="519">
        <f t="shared" si="3"/>
        <v>2575421334.4300003</v>
      </c>
      <c r="I85" s="520">
        <f>+H85/H82</f>
        <v>0.30663259116579228</v>
      </c>
      <c r="J85" s="521"/>
      <c r="K85" s="521"/>
      <c r="L85" s="521"/>
    </row>
    <row r="86" spans="1:12" s="513" customFormat="1" ht="23.85" customHeight="1">
      <c r="A86" s="466" t="s">
        <v>537</v>
      </c>
      <c r="B86" s="519">
        <v>698558504.89999998</v>
      </c>
      <c r="C86" s="520">
        <f>+B86/B82</f>
        <v>0.15428820429080606</v>
      </c>
      <c r="D86" s="519">
        <v>0</v>
      </c>
      <c r="E86" s="520">
        <f>+D86/D82</f>
        <v>0</v>
      </c>
      <c r="F86" s="519">
        <v>100000000</v>
      </c>
      <c r="G86" s="520">
        <f>+F86/F82</f>
        <v>3.5155995709651833E-2</v>
      </c>
      <c r="H86" s="519">
        <f t="shared" si="3"/>
        <v>798558504.89999998</v>
      </c>
      <c r="I86" s="520">
        <f>+H86/H82</f>
        <v>9.5077283193028314E-2</v>
      </c>
      <c r="J86" s="521"/>
      <c r="K86" s="521"/>
      <c r="L86" s="521"/>
    </row>
    <row r="87" spans="1:12" s="513" customFormat="1" ht="28.5" customHeight="1">
      <c r="A87" s="466" t="s">
        <v>538</v>
      </c>
      <c r="B87" s="519">
        <v>192390868.99000001</v>
      </c>
      <c r="C87" s="520">
        <f>+B87/B82</f>
        <v>4.2492706752835396E-2</v>
      </c>
      <c r="D87" s="519">
        <v>0</v>
      </c>
      <c r="E87" s="520">
        <f>+D87/D82</f>
        <v>0</v>
      </c>
      <c r="F87" s="519">
        <v>0</v>
      </c>
      <c r="G87" s="520">
        <f>+F87/F82</f>
        <v>0</v>
      </c>
      <c r="H87" s="519">
        <f t="shared" si="3"/>
        <v>192390868.99000001</v>
      </c>
      <c r="I87" s="520">
        <f>+H87/H82</f>
        <v>2.2906275523301413E-2</v>
      </c>
      <c r="J87" s="521"/>
      <c r="K87" s="521"/>
      <c r="L87" s="521"/>
    </row>
    <row r="88" spans="1:12" s="513" customFormat="1" ht="28.5" customHeight="1">
      <c r="A88" s="466" t="s">
        <v>539</v>
      </c>
      <c r="B88" s="519">
        <v>973538164.24000001</v>
      </c>
      <c r="C88" s="520">
        <f>+B88/B82</f>
        <v>0.21502201192247974</v>
      </c>
      <c r="D88" s="519">
        <v>0</v>
      </c>
      <c r="E88" s="520">
        <f>+D88/D82</f>
        <v>0</v>
      </c>
      <c r="F88" s="519">
        <v>0</v>
      </c>
      <c r="G88" s="520">
        <f>+F88/F82</f>
        <v>0</v>
      </c>
      <c r="H88" s="519">
        <f t="shared" si="3"/>
        <v>973538164.24000001</v>
      </c>
      <c r="I88" s="520">
        <f>+H88/H82</f>
        <v>0.11591056030673476</v>
      </c>
      <c r="J88" s="521"/>
      <c r="K88" s="521"/>
      <c r="L88" s="521"/>
    </row>
    <row r="89" spans="1:12" s="513" customFormat="1" ht="23.85" customHeight="1">
      <c r="A89" s="468" t="s">
        <v>540</v>
      </c>
      <c r="B89" s="522">
        <v>594420616.86000001</v>
      </c>
      <c r="C89" s="523">
        <f>+B89/B82</f>
        <v>0.13128762863160817</v>
      </c>
      <c r="D89" s="522">
        <v>388222648.83999997</v>
      </c>
      <c r="E89" s="523">
        <f>+D89/D82</f>
        <v>0.37803080515282711</v>
      </c>
      <c r="F89" s="522">
        <v>2714336288.48</v>
      </c>
      <c r="G89" s="523">
        <f>+F89/F82</f>
        <v>0.9542519491235516</v>
      </c>
      <c r="H89" s="522">
        <f t="shared" si="3"/>
        <v>3696979554.1800003</v>
      </c>
      <c r="I89" s="523">
        <f>+H89/H82</f>
        <v>0.44016658751336463</v>
      </c>
      <c r="J89" s="521"/>
      <c r="K89" s="521"/>
      <c r="L89" s="521"/>
    </row>
  </sheetData>
  <mergeCells count="30">
    <mergeCell ref="A79:A80"/>
    <mergeCell ref="B79:I79"/>
    <mergeCell ref="B80:C80"/>
    <mergeCell ref="D80:E80"/>
    <mergeCell ref="F80:G80"/>
    <mergeCell ref="H80:I80"/>
    <mergeCell ref="A60:A61"/>
    <mergeCell ref="B60:I60"/>
    <mergeCell ref="B61:C61"/>
    <mergeCell ref="D61:E61"/>
    <mergeCell ref="F61:G61"/>
    <mergeCell ref="H61:I61"/>
    <mergeCell ref="A39:A40"/>
    <mergeCell ref="B39:I39"/>
    <mergeCell ref="B40:C40"/>
    <mergeCell ref="D40:E40"/>
    <mergeCell ref="F40:G40"/>
    <mergeCell ref="H40:I40"/>
    <mergeCell ref="A21:A22"/>
    <mergeCell ref="B21:I21"/>
    <mergeCell ref="B22:C22"/>
    <mergeCell ref="D22:E22"/>
    <mergeCell ref="F22:G22"/>
    <mergeCell ref="H22:I22"/>
    <mergeCell ref="A6:A7"/>
    <mergeCell ref="B6:I6"/>
    <mergeCell ref="B7:C7"/>
    <mergeCell ref="D7:E7"/>
    <mergeCell ref="F7:G7"/>
    <mergeCell ref="H7:I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63"/>
  <sheetViews>
    <sheetView showGridLines="0" topLeftCell="A4" zoomScale="80" zoomScaleNormal="80" workbookViewId="0">
      <selection activeCell="B14" sqref="B14"/>
    </sheetView>
  </sheetViews>
  <sheetFormatPr baseColWidth="10" defaultRowHeight="11.25"/>
  <cols>
    <col min="1" max="1" width="50.42578125" style="513" customWidth="1"/>
    <col min="2" max="3" width="15.85546875" style="514" customWidth="1"/>
    <col min="4" max="4" width="16.5703125" style="514" bestFit="1" customWidth="1"/>
    <col min="5" max="5" width="15.140625" style="514" customWidth="1"/>
    <col min="6" max="6" width="9" style="527" customWidth="1"/>
    <col min="7" max="7" width="9" style="484" customWidth="1"/>
    <col min="8" max="16384" width="11.42578125" style="484"/>
  </cols>
  <sheetData>
    <row r="1" spans="1:7">
      <c r="A1" s="481" t="s">
        <v>420</v>
      </c>
      <c r="B1" s="482"/>
      <c r="C1" s="482"/>
      <c r="D1" s="482"/>
      <c r="E1" s="482"/>
      <c r="F1" s="482"/>
      <c r="G1" s="483"/>
    </row>
    <row r="2" spans="1:7">
      <c r="A2" s="485" t="s">
        <v>421</v>
      </c>
      <c r="B2" s="482"/>
      <c r="C2" s="482"/>
      <c r="D2" s="482"/>
      <c r="E2" s="482"/>
      <c r="F2" s="482"/>
      <c r="G2" s="483"/>
    </row>
    <row r="3" spans="1:7">
      <c r="A3" s="486" t="s">
        <v>543</v>
      </c>
      <c r="B3" s="487"/>
      <c r="C3" s="487"/>
      <c r="D3" s="487"/>
      <c r="E3" s="487"/>
      <c r="F3" s="487"/>
      <c r="G3" s="483"/>
    </row>
    <row r="4" spans="1:7">
      <c r="A4" s="485" t="s">
        <v>423</v>
      </c>
      <c r="B4" s="487"/>
      <c r="C4" s="487"/>
      <c r="D4" s="487"/>
      <c r="E4" s="487"/>
      <c r="F4" s="487"/>
      <c r="G4" s="483"/>
    </row>
    <row r="5" spans="1:7">
      <c r="A5" s="529"/>
      <c r="B5" s="530"/>
      <c r="C5" s="531"/>
      <c r="D5" s="531"/>
      <c r="E5" s="531"/>
    </row>
    <row r="6" spans="1:7" s="490" customFormat="1" ht="15" customHeight="1">
      <c r="A6" s="1157" t="s">
        <v>544</v>
      </c>
      <c r="B6" s="397">
        <v>2014</v>
      </c>
      <c r="C6" s="1144">
        <v>2015</v>
      </c>
      <c r="D6" s="1144"/>
      <c r="E6" s="1145" t="s">
        <v>448</v>
      </c>
      <c r="F6" s="1145"/>
      <c r="G6" s="397">
        <v>2014</v>
      </c>
    </row>
    <row r="7" spans="1:7" s="491" customFormat="1" ht="22.5" customHeight="1">
      <c r="A7" s="1157"/>
      <c r="B7" s="363" t="s">
        <v>456</v>
      </c>
      <c r="C7" s="364" t="s">
        <v>449</v>
      </c>
      <c r="D7" s="364" t="s">
        <v>429</v>
      </c>
      <c r="E7" s="364" t="s">
        <v>450</v>
      </c>
      <c r="F7" s="364" t="s">
        <v>12</v>
      </c>
      <c r="G7" s="364" t="s">
        <v>451</v>
      </c>
    </row>
    <row r="8" spans="1:7" s="491" customFormat="1" ht="3.75" customHeight="1">
      <c r="A8" s="365"/>
      <c r="B8" s="493"/>
      <c r="C8" s="494"/>
      <c r="D8" s="494"/>
      <c r="E8" s="495"/>
      <c r="F8" s="495"/>
      <c r="G8" s="366"/>
    </row>
    <row r="9" spans="1:7" s="491" customFormat="1" ht="27" customHeight="1">
      <c r="A9" s="443" t="s">
        <v>430</v>
      </c>
      <c r="B9" s="497">
        <v>66823346341.389992</v>
      </c>
      <c r="C9" s="497">
        <v>57182211049</v>
      </c>
      <c r="D9" s="497">
        <v>66057871163.270004</v>
      </c>
      <c r="E9" s="497">
        <v>8875660114.2700043</v>
      </c>
      <c r="F9" s="498">
        <v>15.521715497612291</v>
      </c>
      <c r="G9" s="498">
        <v>-3.2829669996328903</v>
      </c>
    </row>
    <row r="10" spans="1:7" s="491" customFormat="1" ht="3.75" customHeight="1">
      <c r="A10" s="508"/>
      <c r="B10" s="509"/>
      <c r="C10" s="509"/>
      <c r="D10" s="509"/>
      <c r="E10" s="509"/>
      <c r="F10" s="518"/>
      <c r="G10" s="508"/>
    </row>
    <row r="11" spans="1:7" s="514" customFormat="1" ht="23.85" customHeight="1">
      <c r="A11" s="532" t="s">
        <v>545</v>
      </c>
      <c r="B11" s="519">
        <v>2645204304.6200004</v>
      </c>
      <c r="C11" s="519">
        <v>2360892441</v>
      </c>
      <c r="D11" s="519">
        <v>3022737932.71</v>
      </c>
      <c r="E11" s="519">
        <v>661845491.71000004</v>
      </c>
      <c r="F11" s="533">
        <v>28.033699469581222</v>
      </c>
      <c r="G11" s="533">
        <v>11.801566068779351</v>
      </c>
    </row>
    <row r="12" spans="1:7" s="514" customFormat="1" ht="23.85" customHeight="1">
      <c r="A12" s="532" t="s">
        <v>546</v>
      </c>
      <c r="B12" s="519">
        <v>15596233631.789999</v>
      </c>
      <c r="C12" s="519">
        <v>18501050950.069996</v>
      </c>
      <c r="D12" s="519">
        <v>13894217552.500002</v>
      </c>
      <c r="E12" s="519">
        <v>-4606833397.569994</v>
      </c>
      <c r="F12" s="534">
        <v>-24.900387605021777</v>
      </c>
      <c r="G12" s="534">
        <v>-12.839246892622711</v>
      </c>
    </row>
    <row r="13" spans="1:7" s="514" customFormat="1" ht="23.85" customHeight="1">
      <c r="A13" s="532" t="s">
        <v>547</v>
      </c>
      <c r="B13" s="519">
        <v>34464014370.379997</v>
      </c>
      <c r="C13" s="519">
        <v>25069003890.77</v>
      </c>
      <c r="D13" s="519">
        <v>34241129446.060005</v>
      </c>
      <c r="E13" s="519">
        <v>9172125555.2900047</v>
      </c>
      <c r="F13" s="533">
        <v>36.587514985655389</v>
      </c>
      <c r="G13" s="533">
        <v>-2.7949494428247732</v>
      </c>
    </row>
    <row r="14" spans="1:7" s="514" customFormat="1" ht="23.85" customHeight="1">
      <c r="A14" s="535" t="s">
        <v>548</v>
      </c>
      <c r="B14" s="522">
        <v>14117894034.6</v>
      </c>
      <c r="C14" s="522">
        <v>11251263767.16</v>
      </c>
      <c r="D14" s="522">
        <v>14899786232</v>
      </c>
      <c r="E14" s="522">
        <v>3648522464.8400002</v>
      </c>
      <c r="F14" s="536">
        <v>32.427668041071485</v>
      </c>
      <c r="G14" s="536">
        <v>3.2563410401503319</v>
      </c>
    </row>
    <row r="16" spans="1:7">
      <c r="A16" s="481" t="s">
        <v>420</v>
      </c>
      <c r="B16" s="482"/>
      <c r="C16" s="482"/>
      <c r="D16" s="482"/>
      <c r="E16" s="482"/>
      <c r="F16" s="482"/>
      <c r="G16" s="483"/>
    </row>
    <row r="17" spans="1:7">
      <c r="A17" s="485" t="s">
        <v>421</v>
      </c>
      <c r="B17" s="482"/>
      <c r="C17" s="482"/>
      <c r="D17" s="482"/>
      <c r="E17" s="482"/>
      <c r="F17" s="482"/>
      <c r="G17" s="483"/>
    </row>
    <row r="18" spans="1:7">
      <c r="A18" s="486" t="s">
        <v>549</v>
      </c>
      <c r="B18" s="487"/>
      <c r="C18" s="487"/>
      <c r="D18" s="487"/>
      <c r="E18" s="487"/>
      <c r="F18" s="487"/>
      <c r="G18" s="483"/>
    </row>
    <row r="19" spans="1:7">
      <c r="A19" s="485" t="s">
        <v>423</v>
      </c>
      <c r="B19" s="487"/>
      <c r="C19" s="487"/>
      <c r="D19" s="487"/>
      <c r="E19" s="487"/>
      <c r="F19" s="487"/>
      <c r="G19" s="483"/>
    </row>
    <row r="20" spans="1:7">
      <c r="A20" s="529"/>
      <c r="B20" s="530"/>
      <c r="C20" s="531"/>
      <c r="D20" s="531"/>
      <c r="E20" s="531"/>
    </row>
    <row r="21" spans="1:7" s="490" customFormat="1" ht="15" customHeight="1">
      <c r="A21" s="1157" t="s">
        <v>545</v>
      </c>
      <c r="B21" s="397">
        <v>2014</v>
      </c>
      <c r="C21" s="1144">
        <v>2015</v>
      </c>
      <c r="D21" s="1144"/>
      <c r="E21" s="1145" t="s">
        <v>448</v>
      </c>
      <c r="F21" s="1145"/>
      <c r="G21" s="397">
        <v>2014</v>
      </c>
    </row>
    <row r="22" spans="1:7" s="491" customFormat="1" ht="22.5" customHeight="1">
      <c r="A22" s="1157"/>
      <c r="B22" s="363" t="s">
        <v>456</v>
      </c>
      <c r="C22" s="364" t="s">
        <v>449</v>
      </c>
      <c r="D22" s="364" t="s">
        <v>429</v>
      </c>
      <c r="E22" s="364" t="s">
        <v>450</v>
      </c>
      <c r="F22" s="364" t="s">
        <v>12</v>
      </c>
      <c r="G22" s="364" t="s">
        <v>451</v>
      </c>
    </row>
    <row r="23" spans="1:7" s="491" customFormat="1" ht="3.75" customHeight="1">
      <c r="A23" s="365"/>
      <c r="B23" s="493"/>
      <c r="C23" s="494"/>
      <c r="D23" s="494"/>
      <c r="E23" s="495"/>
      <c r="F23" s="495"/>
      <c r="G23" s="366"/>
    </row>
    <row r="24" spans="1:7" s="491" customFormat="1" ht="27" customHeight="1">
      <c r="A24" s="443" t="s">
        <v>430</v>
      </c>
      <c r="B24" s="497">
        <v>2645204304.6200004</v>
      </c>
      <c r="C24" s="497">
        <v>2360892441</v>
      </c>
      <c r="D24" s="497">
        <v>3022737932.71</v>
      </c>
      <c r="E24" s="497">
        <v>661845491.71000004</v>
      </c>
      <c r="F24" s="498">
        <v>28.033699469581222</v>
      </c>
      <c r="G24" s="399">
        <v>11.801566068779351</v>
      </c>
    </row>
    <row r="25" spans="1:7" s="491" customFormat="1" ht="3.75" customHeight="1">
      <c r="A25" s="537"/>
      <c r="B25" s="538"/>
      <c r="C25" s="539"/>
      <c r="D25" s="539"/>
      <c r="E25" s="540"/>
      <c r="F25" s="541"/>
      <c r="G25" s="511"/>
    </row>
    <row r="26" spans="1:7" s="514" customFormat="1" ht="23.85" customHeight="1">
      <c r="A26" s="466" t="s">
        <v>550</v>
      </c>
      <c r="B26" s="380">
        <v>619988780.33000004</v>
      </c>
      <c r="C26" s="380">
        <v>605000000</v>
      </c>
      <c r="D26" s="380">
        <v>695000000</v>
      </c>
      <c r="E26" s="380">
        <v>90000000</v>
      </c>
      <c r="F26" s="452">
        <v>14.876033057851245</v>
      </c>
      <c r="G26" s="452">
        <v>9.67498557930125</v>
      </c>
    </row>
    <row r="27" spans="1:7" s="514" customFormat="1" ht="23.85" customHeight="1">
      <c r="A27" s="466" t="s">
        <v>551</v>
      </c>
      <c r="B27" s="380">
        <v>75222533.349999994</v>
      </c>
      <c r="C27" s="380">
        <v>73000000</v>
      </c>
      <c r="D27" s="380">
        <v>82476656.659999996</v>
      </c>
      <c r="E27" s="380">
        <v>9476656.6599999964</v>
      </c>
      <c r="F27" s="452">
        <v>12.981721452054799</v>
      </c>
      <c r="G27" s="452">
        <v>7.2728215674521977</v>
      </c>
    </row>
    <row r="28" spans="1:7" s="514" customFormat="1" ht="23.85" customHeight="1">
      <c r="A28" s="466" t="s">
        <v>552</v>
      </c>
      <c r="B28" s="380">
        <v>166661045.59999999</v>
      </c>
      <c r="C28" s="380">
        <v>154260265</v>
      </c>
      <c r="D28" s="380">
        <v>297362855.60000002</v>
      </c>
      <c r="E28" s="380">
        <v>143102590.60000002</v>
      </c>
      <c r="F28" s="452">
        <v>92.766980920200041</v>
      </c>
      <c r="G28" s="452">
        <v>74.56582619129199</v>
      </c>
    </row>
    <row r="29" spans="1:7" s="514" customFormat="1" ht="23.85" customHeight="1">
      <c r="A29" s="466" t="s">
        <v>553</v>
      </c>
      <c r="B29" s="380">
        <v>613522021.59000003</v>
      </c>
      <c r="C29" s="380">
        <v>533161648</v>
      </c>
      <c r="D29" s="380">
        <v>614951911.41999996</v>
      </c>
      <c r="E29" s="380">
        <v>81790263.419999957</v>
      </c>
      <c r="F29" s="452">
        <v>15.340612687880338</v>
      </c>
      <c r="G29" s="452">
        <v>-1.9341918489835592</v>
      </c>
    </row>
    <row r="30" spans="1:7" s="514" customFormat="1" ht="28.5" customHeight="1">
      <c r="A30" s="466" t="s">
        <v>554</v>
      </c>
      <c r="B30" s="380">
        <v>40975667.25</v>
      </c>
      <c r="C30" s="380">
        <v>40604284</v>
      </c>
      <c r="D30" s="380">
        <v>40569427.25</v>
      </c>
      <c r="E30" s="380">
        <v>-34856.75</v>
      </c>
      <c r="F30" s="452">
        <v>-8.5845005911195926E-2</v>
      </c>
      <c r="G30" s="452">
        <v>-3.1321961222347596</v>
      </c>
    </row>
    <row r="31" spans="1:7" s="514" customFormat="1" ht="28.5" customHeight="1">
      <c r="A31" s="466" t="s">
        <v>555</v>
      </c>
      <c r="B31" s="380">
        <v>99456434.019999996</v>
      </c>
      <c r="C31" s="380">
        <v>85348785</v>
      </c>
      <c r="D31" s="380">
        <v>202211367.96000001</v>
      </c>
      <c r="E31" s="380">
        <v>116862582.96000001</v>
      </c>
      <c r="F31" s="452">
        <v>136.92354608211471</v>
      </c>
      <c r="G31" s="452">
        <v>98.920386884701344</v>
      </c>
    </row>
    <row r="32" spans="1:7" s="514" customFormat="1" ht="28.5" customHeight="1">
      <c r="A32" s="466" t="s">
        <v>556</v>
      </c>
      <c r="B32" s="380">
        <v>992514309.02999997</v>
      </c>
      <c r="C32" s="380">
        <v>830995068</v>
      </c>
      <c r="D32" s="380">
        <v>1051480834.4</v>
      </c>
      <c r="E32" s="380">
        <v>220485766.39999998</v>
      </c>
      <c r="F32" s="452">
        <v>26.532740673257521</v>
      </c>
      <c r="G32" s="452">
        <v>3.6504510028622121</v>
      </c>
    </row>
    <row r="33" spans="1:7" s="514" customFormat="1" ht="28.5" customHeight="1">
      <c r="A33" s="466" t="s">
        <v>557</v>
      </c>
      <c r="B33" s="380">
        <v>12179401.029999999</v>
      </c>
      <c r="C33" s="380">
        <v>12179401</v>
      </c>
      <c r="D33" s="380">
        <v>12546561</v>
      </c>
      <c r="E33" s="380">
        <v>367160</v>
      </c>
      <c r="F33" s="452">
        <v>3.014598172767279</v>
      </c>
      <c r="G33" s="452">
        <v>0.78720078174765717</v>
      </c>
    </row>
    <row r="34" spans="1:7" s="514" customFormat="1" ht="22.5">
      <c r="A34" s="468" t="s">
        <v>558</v>
      </c>
      <c r="B34" s="386">
        <v>24684112.420000002</v>
      </c>
      <c r="C34" s="386">
        <v>26342990</v>
      </c>
      <c r="D34" s="386">
        <v>26138318.420000002</v>
      </c>
      <c r="E34" s="386">
        <v>-204671.57999999821</v>
      </c>
      <c r="F34" s="542">
        <v>-0.77694893404279242</v>
      </c>
      <c r="G34" s="542">
        <v>3.6016662493065184</v>
      </c>
    </row>
    <row r="36" spans="1:7">
      <c r="A36" s="481" t="s">
        <v>420</v>
      </c>
      <c r="B36" s="482"/>
      <c r="C36" s="482"/>
      <c r="D36" s="482"/>
      <c r="E36" s="482"/>
      <c r="F36" s="482"/>
      <c r="G36" s="483"/>
    </row>
    <row r="37" spans="1:7">
      <c r="A37" s="485" t="s">
        <v>421</v>
      </c>
      <c r="B37" s="482"/>
      <c r="C37" s="482"/>
      <c r="D37" s="482"/>
      <c r="E37" s="482"/>
      <c r="F37" s="482"/>
      <c r="G37" s="483"/>
    </row>
    <row r="38" spans="1:7">
      <c r="A38" s="543" t="s">
        <v>559</v>
      </c>
      <c r="B38" s="487"/>
      <c r="C38" s="487"/>
      <c r="D38" s="487"/>
      <c r="E38" s="487"/>
      <c r="F38" s="487"/>
      <c r="G38" s="483"/>
    </row>
    <row r="39" spans="1:7">
      <c r="A39" s="485" t="s">
        <v>423</v>
      </c>
      <c r="B39" s="487"/>
      <c r="C39" s="487"/>
      <c r="D39" s="487"/>
      <c r="E39" s="487"/>
      <c r="F39" s="487"/>
      <c r="G39" s="483"/>
    </row>
    <row r="40" spans="1:7">
      <c r="A40" s="529"/>
      <c r="B40" s="530"/>
      <c r="C40" s="531"/>
      <c r="D40" s="531"/>
      <c r="E40" s="531"/>
    </row>
    <row r="41" spans="1:7" s="490" customFormat="1" ht="15" customHeight="1">
      <c r="A41" s="1157" t="s">
        <v>546</v>
      </c>
      <c r="B41" s="397">
        <v>2014</v>
      </c>
      <c r="C41" s="1144">
        <v>2015</v>
      </c>
      <c r="D41" s="1144"/>
      <c r="E41" s="1145" t="s">
        <v>448</v>
      </c>
      <c r="F41" s="1145"/>
      <c r="G41" s="397">
        <v>2014</v>
      </c>
    </row>
    <row r="42" spans="1:7" s="491" customFormat="1" ht="22.5" customHeight="1">
      <c r="A42" s="1157"/>
      <c r="B42" s="363" t="s">
        <v>456</v>
      </c>
      <c r="C42" s="364" t="s">
        <v>449</v>
      </c>
      <c r="D42" s="364" t="s">
        <v>429</v>
      </c>
      <c r="E42" s="364" t="s">
        <v>450</v>
      </c>
      <c r="F42" s="364" t="s">
        <v>12</v>
      </c>
      <c r="G42" s="364" t="s">
        <v>451</v>
      </c>
    </row>
    <row r="43" spans="1:7" s="491" customFormat="1" ht="3.75" customHeight="1">
      <c r="A43" s="365"/>
      <c r="B43" s="493"/>
      <c r="C43" s="494"/>
      <c r="D43" s="494"/>
      <c r="E43" s="495"/>
      <c r="F43" s="495"/>
      <c r="G43" s="366"/>
    </row>
    <row r="44" spans="1:7" s="491" customFormat="1" ht="27" customHeight="1">
      <c r="A44" s="443" t="s">
        <v>430</v>
      </c>
      <c r="B44" s="497">
        <v>15596233631.789999</v>
      </c>
      <c r="C44" s="497">
        <v>18501050950.069996</v>
      </c>
      <c r="D44" s="497">
        <v>13894217552.500002</v>
      </c>
      <c r="E44" s="497">
        <v>-4606833397.569994</v>
      </c>
      <c r="F44" s="498">
        <v>-24.900387605021777</v>
      </c>
      <c r="G44" s="399">
        <v>-12.839246892622711</v>
      </c>
    </row>
    <row r="45" spans="1:7" ht="4.5" customHeight="1">
      <c r="A45" s="544"/>
      <c r="B45" s="545"/>
      <c r="C45" s="545"/>
      <c r="D45" s="545"/>
      <c r="E45" s="545"/>
      <c r="F45" s="546"/>
      <c r="G45" s="547"/>
    </row>
    <row r="46" spans="1:7" s="514" customFormat="1" ht="23.85" customHeight="1">
      <c r="A46" s="466" t="s">
        <v>560</v>
      </c>
      <c r="B46" s="380">
        <v>150580238.41</v>
      </c>
      <c r="C46" s="380">
        <v>135550815.5</v>
      </c>
      <c r="D46" s="380">
        <v>142140598.00999999</v>
      </c>
      <c r="E46" s="380">
        <v>6589782.5099999905</v>
      </c>
      <c r="F46" s="452">
        <v>4.8614849609665356</v>
      </c>
      <c r="G46" s="452">
        <v>-7.6457747180355966</v>
      </c>
    </row>
    <row r="47" spans="1:7" s="514" customFormat="1" ht="23.85" customHeight="1">
      <c r="A47" s="466" t="s">
        <v>561</v>
      </c>
      <c r="B47" s="380">
        <v>519470901.29000002</v>
      </c>
      <c r="C47" s="380">
        <v>410228822</v>
      </c>
      <c r="D47" s="380">
        <v>543027239.48000002</v>
      </c>
      <c r="E47" s="380">
        <v>132798417.48000002</v>
      </c>
      <c r="F47" s="452">
        <v>32.371791146356856</v>
      </c>
      <c r="G47" s="452">
        <v>2.2744145007668237</v>
      </c>
    </row>
    <row r="48" spans="1:7" s="514" customFormat="1" ht="23.85" customHeight="1">
      <c r="A48" s="466" t="s">
        <v>562</v>
      </c>
      <c r="B48" s="380">
        <v>865934544.65999997</v>
      </c>
      <c r="C48" s="380">
        <v>606236674</v>
      </c>
      <c r="D48" s="380">
        <v>667500267.01999998</v>
      </c>
      <c r="E48" s="380">
        <v>61263593.019999981</v>
      </c>
      <c r="F48" s="452">
        <v>10.105557061696331</v>
      </c>
      <c r="G48" s="452">
        <v>-24.582350960356266</v>
      </c>
    </row>
    <row r="49" spans="1:7" s="514" customFormat="1" ht="23.85" customHeight="1">
      <c r="A49" s="466" t="s">
        <v>563</v>
      </c>
      <c r="B49" s="380">
        <v>1721536620.8800001</v>
      </c>
      <c r="C49" s="380">
        <v>1210074794</v>
      </c>
      <c r="D49" s="380">
        <v>1518231895.8099999</v>
      </c>
      <c r="E49" s="380">
        <v>308157101.80999994</v>
      </c>
      <c r="F49" s="452">
        <v>25.465954942451262</v>
      </c>
      <c r="G49" s="452">
        <v>-13.716360181504911</v>
      </c>
    </row>
    <row r="50" spans="1:7" s="514" customFormat="1" ht="23.85" customHeight="1">
      <c r="A50" s="466" t="s">
        <v>564</v>
      </c>
      <c r="B50" s="380">
        <v>3490047697.9899998</v>
      </c>
      <c r="C50" s="380">
        <v>2180000000</v>
      </c>
      <c r="D50" s="380">
        <v>1751888162.95</v>
      </c>
      <c r="E50" s="380">
        <v>-428111837.04999995</v>
      </c>
      <c r="F50" s="452">
        <v>-19.638157662844037</v>
      </c>
      <c r="G50" s="452">
        <v>-50.888677697347397</v>
      </c>
    </row>
    <row r="51" spans="1:7" s="514" customFormat="1" ht="28.5" customHeight="1">
      <c r="A51" s="466" t="s">
        <v>565</v>
      </c>
      <c r="B51" s="380">
        <v>1678378385.7</v>
      </c>
      <c r="C51" s="380">
        <v>202963362</v>
      </c>
      <c r="D51" s="380">
        <v>1407803347.21</v>
      </c>
      <c r="E51" s="380">
        <v>1204839985.21</v>
      </c>
      <c r="F51" s="452">
        <v>593.62437305803007</v>
      </c>
      <c r="G51" s="452">
        <v>-17.934857649894838</v>
      </c>
    </row>
    <row r="52" spans="1:7" s="514" customFormat="1" ht="28.5" customHeight="1">
      <c r="A52" s="466" t="s">
        <v>566</v>
      </c>
      <c r="B52" s="380">
        <v>653061384.84000003</v>
      </c>
      <c r="C52" s="380">
        <v>151881767</v>
      </c>
      <c r="D52" s="380">
        <v>631150348.38</v>
      </c>
      <c r="E52" s="380">
        <v>479268581.38</v>
      </c>
      <c r="F52" s="452">
        <v>315.55373027757832</v>
      </c>
      <c r="G52" s="452">
        <v>-5.4447966286393665</v>
      </c>
    </row>
    <row r="53" spans="1:7" s="514" customFormat="1" ht="23.85" customHeight="1">
      <c r="A53" s="466" t="s">
        <v>567</v>
      </c>
      <c r="B53" s="380">
        <v>126312279.61</v>
      </c>
      <c r="C53" s="380">
        <v>94416164</v>
      </c>
      <c r="D53" s="380">
        <v>139226385.88</v>
      </c>
      <c r="E53" s="380">
        <v>44810221.879999995</v>
      </c>
      <c r="F53" s="452">
        <v>47.460328805563421</v>
      </c>
      <c r="G53" s="452">
        <v>7.8406726844441437</v>
      </c>
    </row>
    <row r="54" spans="1:7" s="514" customFormat="1" ht="23.85" customHeight="1">
      <c r="A54" s="466" t="s">
        <v>568</v>
      </c>
      <c r="B54" s="380">
        <v>204663705.46000001</v>
      </c>
      <c r="C54" s="380">
        <v>124706766</v>
      </c>
      <c r="D54" s="380">
        <v>244453607.93000001</v>
      </c>
      <c r="E54" s="380">
        <v>119746841.93000001</v>
      </c>
      <c r="F54" s="452">
        <v>96.022730579028888</v>
      </c>
      <c r="G54" s="452">
        <v>16.859017429469674</v>
      </c>
    </row>
    <row r="55" spans="1:7" s="514" customFormat="1" ht="23.85" customHeight="1">
      <c r="A55" s="466" t="s">
        <v>569</v>
      </c>
      <c r="B55" s="380">
        <v>126220125.06999999</v>
      </c>
      <c r="C55" s="380">
        <v>80912322</v>
      </c>
      <c r="D55" s="380">
        <v>71317490.519999996</v>
      </c>
      <c r="E55" s="380">
        <v>-9594831.4800000042</v>
      </c>
      <c r="F55" s="452">
        <v>-11.858306921410559</v>
      </c>
      <c r="G55" s="452">
        <v>-44.719233188989982</v>
      </c>
    </row>
    <row r="56" spans="1:7" s="514" customFormat="1" ht="23.85" customHeight="1">
      <c r="A56" s="466" t="s">
        <v>570</v>
      </c>
      <c r="B56" s="380">
        <v>90783893.579999998</v>
      </c>
      <c r="C56" s="380">
        <v>80465676</v>
      </c>
      <c r="D56" s="380">
        <v>90840703.769999996</v>
      </c>
      <c r="E56" s="380">
        <v>10375027.769999996</v>
      </c>
      <c r="F56" s="452">
        <v>12.893730949330489</v>
      </c>
      <c r="G56" s="452">
        <v>-2.1009907164257413</v>
      </c>
    </row>
    <row r="57" spans="1:7" s="514" customFormat="1" ht="28.5" customHeight="1">
      <c r="A57" s="466" t="s">
        <v>571</v>
      </c>
      <c r="B57" s="380">
        <v>561427256.76999998</v>
      </c>
      <c r="C57" s="380">
        <v>203943056</v>
      </c>
      <c r="D57" s="380">
        <v>568391178.25</v>
      </c>
      <c r="E57" s="380">
        <v>364448122.25</v>
      </c>
      <c r="F57" s="452">
        <v>178.70092240355564</v>
      </c>
      <c r="G57" s="452">
        <v>-0.94863903387027904</v>
      </c>
    </row>
    <row r="58" spans="1:7" s="514" customFormat="1" ht="23.85" customHeight="1">
      <c r="A58" s="466" t="s">
        <v>572</v>
      </c>
      <c r="B58" s="380">
        <v>696566127.21000004</v>
      </c>
      <c r="C58" s="380">
        <v>414017226</v>
      </c>
      <c r="D58" s="380">
        <v>688423310.59000003</v>
      </c>
      <c r="E58" s="380">
        <v>274406084.59000003</v>
      </c>
      <c r="F58" s="452">
        <v>66.278905165651253</v>
      </c>
      <c r="G58" s="452">
        <v>-3.3059329376200282</v>
      </c>
    </row>
    <row r="59" spans="1:7" s="514" customFormat="1" ht="23.85" customHeight="1">
      <c r="A59" s="466" t="s">
        <v>573</v>
      </c>
      <c r="B59" s="380">
        <v>0</v>
      </c>
      <c r="C59" s="380">
        <v>8302427832.1700001</v>
      </c>
      <c r="D59" s="380">
        <v>0</v>
      </c>
      <c r="E59" s="380">
        <v>-8302427832.1700001</v>
      </c>
      <c r="F59" s="452">
        <v>-100</v>
      </c>
      <c r="G59" s="452" t="s">
        <v>18</v>
      </c>
    </row>
    <row r="60" spans="1:7" s="514" customFormat="1" ht="23.85" customHeight="1">
      <c r="A60" s="466" t="s">
        <v>574</v>
      </c>
      <c r="B60" s="380">
        <v>2062109644.3900001</v>
      </c>
      <c r="C60" s="380">
        <v>1838665204</v>
      </c>
      <c r="D60" s="380">
        <v>2240266839.1799998</v>
      </c>
      <c r="E60" s="380">
        <v>401601635.17999983</v>
      </c>
      <c r="F60" s="452">
        <v>21.842020739083921</v>
      </c>
      <c r="G60" s="452">
        <v>6.2905388393428581</v>
      </c>
    </row>
    <row r="61" spans="1:7" s="514" customFormat="1" ht="23.85" customHeight="1">
      <c r="A61" s="466" t="s">
        <v>575</v>
      </c>
      <c r="B61" s="380">
        <v>1454802339.54</v>
      </c>
      <c r="C61" s="380">
        <v>1299145976</v>
      </c>
      <c r="D61" s="380">
        <v>1798365386.05</v>
      </c>
      <c r="E61" s="380">
        <v>499219410.04999995</v>
      </c>
      <c r="F61" s="452">
        <v>38.426737200623876</v>
      </c>
      <c r="G61" s="452">
        <v>20.942949515809019</v>
      </c>
    </row>
    <row r="62" spans="1:7" s="514" customFormat="1" ht="28.5" customHeight="1">
      <c r="A62" s="466" t="s">
        <v>576</v>
      </c>
      <c r="B62" s="380">
        <v>265434938.96000001</v>
      </c>
      <c r="C62" s="380">
        <v>530007273.5</v>
      </c>
      <c r="D62" s="380">
        <v>300997822.10000002</v>
      </c>
      <c r="E62" s="380">
        <v>-229009451.39999998</v>
      </c>
      <c r="F62" s="452">
        <v>-43.208737474052789</v>
      </c>
      <c r="G62" s="452">
        <v>10.946058213697114</v>
      </c>
    </row>
    <row r="63" spans="1:7" s="514" customFormat="1" ht="28.5" customHeight="1">
      <c r="A63" s="466" t="s">
        <v>577</v>
      </c>
      <c r="B63" s="380">
        <v>124632151.23</v>
      </c>
      <c r="C63" s="380">
        <v>82873590</v>
      </c>
      <c r="D63" s="380">
        <v>117959080.09</v>
      </c>
      <c r="E63" s="380">
        <v>35085490.090000004</v>
      </c>
      <c r="F63" s="452">
        <v>42.336153278746593</v>
      </c>
      <c r="G63" s="452">
        <v>-7.40065868117739</v>
      </c>
    </row>
    <row r="64" spans="1:7" s="514" customFormat="1" ht="23.85" customHeight="1">
      <c r="A64" s="466" t="s">
        <v>578</v>
      </c>
      <c r="B64" s="380">
        <v>34257184.729999997</v>
      </c>
      <c r="C64" s="380">
        <v>26981474</v>
      </c>
      <c r="D64" s="380">
        <v>42617584.079999998</v>
      </c>
      <c r="E64" s="380">
        <v>15636110.079999998</v>
      </c>
      <c r="F64" s="452">
        <v>57.951281979627936</v>
      </c>
      <c r="G64" s="452">
        <v>21.71490620957988</v>
      </c>
    </row>
    <row r="65" spans="1:7" s="514" customFormat="1" ht="28.5" customHeight="1">
      <c r="A65" s="466" t="s">
        <v>579</v>
      </c>
      <c r="B65" s="380">
        <v>39654514.869999997</v>
      </c>
      <c r="C65" s="380">
        <v>26613683.98</v>
      </c>
      <c r="D65" s="380">
        <v>28510482.899999999</v>
      </c>
      <c r="E65" s="380">
        <v>1896798.9199999981</v>
      </c>
      <c r="F65" s="452">
        <v>7.1271565463294451</v>
      </c>
      <c r="G65" s="452">
        <v>-29.657379392786495</v>
      </c>
    </row>
    <row r="66" spans="1:7" s="514" customFormat="1" ht="28.5" customHeight="1">
      <c r="A66" s="466" t="s">
        <v>580</v>
      </c>
      <c r="B66" s="380">
        <v>22533083.859999999</v>
      </c>
      <c r="C66" s="380">
        <v>10378488</v>
      </c>
      <c r="D66" s="380">
        <v>42982585.090000004</v>
      </c>
      <c r="E66" s="380">
        <v>32604097.090000004</v>
      </c>
      <c r="F66" s="452">
        <v>314.15074228538879</v>
      </c>
      <c r="G66" s="452">
        <v>86.628734125700134</v>
      </c>
    </row>
    <row r="67" spans="1:7" s="514" customFormat="1" ht="28.5" customHeight="1">
      <c r="A67" s="466" t="s">
        <v>581</v>
      </c>
      <c r="B67" s="380">
        <v>9962936.7699999996</v>
      </c>
      <c r="C67" s="380">
        <v>8825477</v>
      </c>
      <c r="D67" s="380">
        <v>10552361.99</v>
      </c>
      <c r="E67" s="380">
        <v>1726884.9900000002</v>
      </c>
      <c r="F67" s="452">
        <v>19.567044251545838</v>
      </c>
      <c r="G67" s="452">
        <v>3.6260439018191732</v>
      </c>
    </row>
    <row r="68" spans="1:7" s="514" customFormat="1" ht="28.5" customHeight="1">
      <c r="A68" s="466" t="s">
        <v>582</v>
      </c>
      <c r="B68" s="380">
        <v>299364973.67000002</v>
      </c>
      <c r="C68" s="380">
        <v>299793812.92000002</v>
      </c>
      <c r="D68" s="380">
        <v>298800334.5</v>
      </c>
      <c r="E68" s="380">
        <v>-993478.42000001669</v>
      </c>
      <c r="F68" s="452">
        <v>-0.33138723255277114</v>
      </c>
      <c r="G68" s="452">
        <v>-2.346749146457654</v>
      </c>
    </row>
    <row r="69" spans="1:7" s="514" customFormat="1" ht="28.5" customHeight="1">
      <c r="A69" s="466" t="s">
        <v>583</v>
      </c>
      <c r="B69" s="380">
        <v>182729984.94999999</v>
      </c>
      <c r="C69" s="380">
        <v>101394647</v>
      </c>
      <c r="D69" s="380">
        <v>190128853.94</v>
      </c>
      <c r="E69" s="380">
        <v>88734206.939999998</v>
      </c>
      <c r="F69" s="452">
        <v>87.513699751822202</v>
      </c>
      <c r="G69" s="452">
        <v>1.7993074871987886</v>
      </c>
    </row>
    <row r="70" spans="1:7" s="514" customFormat="1" ht="28.5" customHeight="1">
      <c r="A70" s="466" t="s">
        <v>584</v>
      </c>
      <c r="B70" s="380">
        <v>10956315.93</v>
      </c>
      <c r="C70" s="380">
        <v>6973183</v>
      </c>
      <c r="D70" s="380">
        <v>9822050.5899999999</v>
      </c>
      <c r="E70" s="380">
        <v>2848867.59</v>
      </c>
      <c r="F70" s="452">
        <v>40.854622487320341</v>
      </c>
      <c r="G70" s="452">
        <v>-12.290985440990852</v>
      </c>
    </row>
    <row r="71" spans="1:7" s="514" customFormat="1" ht="28.5" customHeight="1">
      <c r="A71" s="466" t="s">
        <v>585</v>
      </c>
      <c r="B71" s="380">
        <v>96965069.340000004</v>
      </c>
      <c r="C71" s="380">
        <v>71572864</v>
      </c>
      <c r="D71" s="380">
        <v>118139988.26000001</v>
      </c>
      <c r="E71" s="380">
        <v>46567124.260000005</v>
      </c>
      <c r="F71" s="452">
        <v>65.062541384399537</v>
      </c>
      <c r="G71" s="452">
        <v>19.203284691618052</v>
      </c>
    </row>
    <row r="72" spans="1:7" s="514" customFormat="1" ht="28.5" customHeight="1">
      <c r="A72" s="468" t="s">
        <v>586</v>
      </c>
      <c r="B72" s="386">
        <v>107847332.08</v>
      </c>
      <c r="C72" s="386">
        <v>0</v>
      </c>
      <c r="D72" s="386">
        <v>230679647.93000001</v>
      </c>
      <c r="E72" s="386">
        <v>230679647.93000001</v>
      </c>
      <c r="F72" s="542" t="s">
        <v>18</v>
      </c>
      <c r="G72" s="542">
        <v>109.26976450714051</v>
      </c>
    </row>
    <row r="74" spans="1:7">
      <c r="A74" s="481" t="s">
        <v>420</v>
      </c>
      <c r="B74" s="482"/>
      <c r="C74" s="482"/>
      <c r="D74" s="482"/>
      <c r="E74" s="482"/>
      <c r="F74" s="482"/>
      <c r="G74" s="483"/>
    </row>
    <row r="75" spans="1:7">
      <c r="A75" s="485" t="s">
        <v>421</v>
      </c>
      <c r="B75" s="482"/>
      <c r="C75" s="482"/>
      <c r="D75" s="482"/>
      <c r="E75" s="482"/>
      <c r="F75" s="482"/>
      <c r="G75" s="483"/>
    </row>
    <row r="76" spans="1:7">
      <c r="A76" s="543" t="s">
        <v>587</v>
      </c>
      <c r="B76" s="487"/>
      <c r="C76" s="487"/>
      <c r="D76" s="487"/>
      <c r="E76" s="487"/>
      <c r="F76" s="487"/>
      <c r="G76" s="483"/>
    </row>
    <row r="77" spans="1:7">
      <c r="A77" s="485" t="s">
        <v>423</v>
      </c>
      <c r="B77" s="487"/>
      <c r="C77" s="487"/>
      <c r="D77" s="487"/>
      <c r="E77" s="487"/>
      <c r="F77" s="487"/>
      <c r="G77" s="483"/>
    </row>
    <row r="78" spans="1:7">
      <c r="A78" s="529"/>
      <c r="B78" s="530"/>
      <c r="C78" s="531"/>
      <c r="D78" s="531"/>
      <c r="E78" s="531"/>
    </row>
    <row r="79" spans="1:7" s="490" customFormat="1" ht="15" customHeight="1">
      <c r="A79" s="1157" t="s">
        <v>547</v>
      </c>
      <c r="B79" s="397">
        <v>2014</v>
      </c>
      <c r="C79" s="1144">
        <v>2015</v>
      </c>
      <c r="D79" s="1144"/>
      <c r="E79" s="1145" t="s">
        <v>448</v>
      </c>
      <c r="F79" s="1145"/>
      <c r="G79" s="397">
        <v>2014</v>
      </c>
    </row>
    <row r="80" spans="1:7" s="491" customFormat="1" ht="22.5" customHeight="1">
      <c r="A80" s="1157"/>
      <c r="B80" s="363" t="s">
        <v>456</v>
      </c>
      <c r="C80" s="364" t="s">
        <v>449</v>
      </c>
      <c r="D80" s="364" t="s">
        <v>429</v>
      </c>
      <c r="E80" s="364" t="s">
        <v>450</v>
      </c>
      <c r="F80" s="364" t="s">
        <v>12</v>
      </c>
      <c r="G80" s="364" t="s">
        <v>451</v>
      </c>
    </row>
    <row r="81" spans="1:7" s="491" customFormat="1" ht="3.75" customHeight="1">
      <c r="A81" s="365"/>
      <c r="B81" s="493"/>
      <c r="C81" s="494"/>
      <c r="D81" s="494"/>
      <c r="E81" s="495"/>
      <c r="F81" s="495"/>
      <c r="G81" s="366"/>
    </row>
    <row r="82" spans="1:7" s="491" customFormat="1" ht="27" customHeight="1">
      <c r="A82" s="443" t="s">
        <v>430</v>
      </c>
      <c r="B82" s="497">
        <v>34464014370.379997</v>
      </c>
      <c r="C82" s="497">
        <v>25069003890.77</v>
      </c>
      <c r="D82" s="497">
        <v>34241129446.060005</v>
      </c>
      <c r="E82" s="497">
        <v>9172125555.2900047</v>
      </c>
      <c r="F82" s="498">
        <v>36.587514985655389</v>
      </c>
      <c r="G82" s="399">
        <v>-2.7949494428247732</v>
      </c>
    </row>
    <row r="83" spans="1:7" ht="4.5" customHeight="1">
      <c r="A83" s="544"/>
      <c r="B83" s="545"/>
      <c r="C83" s="545"/>
      <c r="D83" s="545"/>
      <c r="E83" s="545"/>
      <c r="F83" s="546"/>
      <c r="G83" s="547"/>
    </row>
    <row r="84" spans="1:7" s="514" customFormat="1" ht="23.85" customHeight="1">
      <c r="A84" s="466" t="s">
        <v>588</v>
      </c>
      <c r="B84" s="380">
        <v>1852705901.21</v>
      </c>
      <c r="C84" s="380">
        <v>172668421</v>
      </c>
      <c r="D84" s="380">
        <v>1107735851.3900001</v>
      </c>
      <c r="E84" s="380">
        <v>935067430.3900001</v>
      </c>
      <c r="F84" s="452">
        <v>541.53934169004776</v>
      </c>
      <c r="G84" s="452">
        <v>-41.502630319393155</v>
      </c>
    </row>
    <row r="85" spans="1:7" s="514" customFormat="1" ht="23.85" customHeight="1">
      <c r="A85" s="466" t="s">
        <v>589</v>
      </c>
      <c r="B85" s="380">
        <v>26518539.370000001</v>
      </c>
      <c r="C85" s="380">
        <v>21788142</v>
      </c>
      <c r="D85" s="380">
        <v>25407763.219999999</v>
      </c>
      <c r="E85" s="380">
        <v>3619621.2199999988</v>
      </c>
      <c r="F85" s="452">
        <v>16.612803514866016</v>
      </c>
      <c r="G85" s="452">
        <v>-6.2603245465387261</v>
      </c>
    </row>
    <row r="86" spans="1:7" s="514" customFormat="1" ht="23.85" customHeight="1">
      <c r="A86" s="466" t="s">
        <v>590</v>
      </c>
      <c r="B86" s="380">
        <v>8352216.3099999996</v>
      </c>
      <c r="C86" s="380">
        <v>7029442</v>
      </c>
      <c r="D86" s="380">
        <v>8274718.7800000003</v>
      </c>
      <c r="E86" s="380">
        <v>1245276.7800000003</v>
      </c>
      <c r="F86" s="452">
        <v>17.715158329779229</v>
      </c>
      <c r="G86" s="452">
        <v>-3.0700204003150446</v>
      </c>
    </row>
    <row r="87" spans="1:7" s="514" customFormat="1" ht="23.85" customHeight="1">
      <c r="A87" s="466" t="s">
        <v>591</v>
      </c>
      <c r="B87" s="380">
        <v>12320367.189999999</v>
      </c>
      <c r="C87" s="380">
        <v>5478540</v>
      </c>
      <c r="D87" s="380">
        <v>13329693.960000001</v>
      </c>
      <c r="E87" s="380">
        <v>7851153.9600000009</v>
      </c>
      <c r="F87" s="452">
        <v>143.30741328894194</v>
      </c>
      <c r="G87" s="452">
        <v>5.8529921251289494</v>
      </c>
    </row>
    <row r="88" spans="1:7" s="514" customFormat="1" ht="23.85" customHeight="1">
      <c r="A88" s="466" t="s">
        <v>592</v>
      </c>
      <c r="B88" s="380">
        <v>1009500588.97</v>
      </c>
      <c r="C88" s="380">
        <v>941998331</v>
      </c>
      <c r="D88" s="380">
        <v>1049604199.91</v>
      </c>
      <c r="E88" s="380">
        <v>107605868.90999997</v>
      </c>
      <c r="F88" s="452">
        <v>11.423148573497841</v>
      </c>
      <c r="G88" s="452">
        <v>1.7245072643917325</v>
      </c>
    </row>
    <row r="89" spans="1:7" s="514" customFormat="1" ht="23.85" customHeight="1">
      <c r="A89" s="466" t="s">
        <v>593</v>
      </c>
      <c r="B89" s="380">
        <v>650933422.25999999</v>
      </c>
      <c r="C89" s="380">
        <v>629302056</v>
      </c>
      <c r="D89" s="380">
        <v>662799773.55999994</v>
      </c>
      <c r="E89" s="380">
        <v>33497717.559999943</v>
      </c>
      <c r="F89" s="452">
        <v>5.3229950928366208</v>
      </c>
      <c r="G89" s="452">
        <v>-0.37865702606421792</v>
      </c>
    </row>
    <row r="90" spans="1:7" s="514" customFormat="1" ht="28.5" customHeight="1">
      <c r="A90" s="466" t="s">
        <v>594</v>
      </c>
      <c r="B90" s="380">
        <v>115059540.52</v>
      </c>
      <c r="C90" s="380">
        <v>105425010</v>
      </c>
      <c r="D90" s="380">
        <v>125676363.15000001</v>
      </c>
      <c r="E90" s="380">
        <v>20251353.150000006</v>
      </c>
      <c r="F90" s="452">
        <v>19.209249446597155</v>
      </c>
      <c r="G90" s="452">
        <v>6.8655144624952129</v>
      </c>
    </row>
    <row r="91" spans="1:7" s="514" customFormat="1" ht="23.85" customHeight="1">
      <c r="A91" s="466" t="s">
        <v>595</v>
      </c>
      <c r="B91" s="380">
        <v>65063876.890000001</v>
      </c>
      <c r="C91" s="380">
        <v>40757123</v>
      </c>
      <c r="D91" s="380">
        <v>72538120.239999995</v>
      </c>
      <c r="E91" s="380">
        <v>31780997.239999995</v>
      </c>
      <c r="F91" s="452">
        <v>77.9765471669823</v>
      </c>
      <c r="G91" s="452">
        <v>9.076946350763933</v>
      </c>
    </row>
    <row r="92" spans="1:7" s="514" customFormat="1" ht="23.85" customHeight="1">
      <c r="A92" s="466" t="s">
        <v>596</v>
      </c>
      <c r="B92" s="380">
        <v>544452901.65999997</v>
      </c>
      <c r="C92" s="380">
        <v>66851040</v>
      </c>
      <c r="D92" s="380">
        <v>189623878.56999999</v>
      </c>
      <c r="E92" s="380">
        <v>122772838.56999999</v>
      </c>
      <c r="F92" s="452">
        <v>183.65135167680262</v>
      </c>
      <c r="G92" s="452">
        <v>-65.924728848289888</v>
      </c>
    </row>
    <row r="93" spans="1:7" s="514" customFormat="1" ht="23.85" customHeight="1">
      <c r="A93" s="466" t="s">
        <v>597</v>
      </c>
      <c r="B93" s="380">
        <v>734983267.84000003</v>
      </c>
      <c r="C93" s="380">
        <v>207864937</v>
      </c>
      <c r="D93" s="380">
        <v>610116815.60000002</v>
      </c>
      <c r="E93" s="380">
        <v>402251878.60000002</v>
      </c>
      <c r="F93" s="452">
        <v>193.51598417966949</v>
      </c>
      <c r="G93" s="452">
        <v>-18.783895617061631</v>
      </c>
    </row>
    <row r="94" spans="1:7" s="514" customFormat="1" ht="28.5" customHeight="1">
      <c r="A94" s="466" t="s">
        <v>598</v>
      </c>
      <c r="B94" s="380">
        <v>1789506.17</v>
      </c>
      <c r="C94" s="380">
        <v>1682025</v>
      </c>
      <c r="D94" s="380">
        <v>1648936.14</v>
      </c>
      <c r="E94" s="380">
        <v>-33088.860000000102</v>
      </c>
      <c r="F94" s="452">
        <v>-1.9672038168279329</v>
      </c>
      <c r="G94" s="452">
        <v>-9.8476092620537514</v>
      </c>
    </row>
    <row r="95" spans="1:7" s="514" customFormat="1" ht="28.5" customHeight="1">
      <c r="A95" s="466" t="s">
        <v>599</v>
      </c>
      <c r="B95" s="380">
        <v>2883499.67</v>
      </c>
      <c r="C95" s="380">
        <v>2697736</v>
      </c>
      <c r="D95" s="380">
        <v>2521776.04</v>
      </c>
      <c r="E95" s="380">
        <v>-175959.95999999996</v>
      </c>
      <c r="F95" s="452">
        <v>-6.5225047966146406</v>
      </c>
      <c r="G95" s="452">
        <v>-14.435578243014064</v>
      </c>
    </row>
    <row r="96" spans="1:7" s="514" customFormat="1" ht="28.5" customHeight="1">
      <c r="A96" s="466" t="s">
        <v>600</v>
      </c>
      <c r="B96" s="380">
        <v>19017535.350000001</v>
      </c>
      <c r="C96" s="380">
        <v>5421782</v>
      </c>
      <c r="D96" s="380">
        <v>23461499.289999999</v>
      </c>
      <c r="E96" s="380">
        <v>18039717.289999999</v>
      </c>
      <c r="F96" s="452">
        <v>332.72671771015507</v>
      </c>
      <c r="G96" s="452">
        <v>20.700242168835686</v>
      </c>
    </row>
    <row r="97" spans="1:7" s="514" customFormat="1" ht="28.5" customHeight="1">
      <c r="A97" s="466" t="s">
        <v>601</v>
      </c>
      <c r="B97" s="380">
        <v>12981451.77</v>
      </c>
      <c r="C97" s="380">
        <v>9734911</v>
      </c>
      <c r="D97" s="380">
        <v>13157045.27</v>
      </c>
      <c r="E97" s="380">
        <v>3422134.2699999996</v>
      </c>
      <c r="F97" s="452">
        <v>35.153215781839208</v>
      </c>
      <c r="G97" s="452">
        <v>-0.83881305848679233</v>
      </c>
    </row>
    <row r="98" spans="1:7" s="514" customFormat="1" ht="23.85" customHeight="1">
      <c r="A98" s="466" t="s">
        <v>602</v>
      </c>
      <c r="B98" s="380">
        <v>8539069.4000000004</v>
      </c>
      <c r="C98" s="380">
        <v>7823233</v>
      </c>
      <c r="D98" s="380">
        <v>2789673.41</v>
      </c>
      <c r="E98" s="380">
        <v>-5033559.59</v>
      </c>
      <c r="F98" s="452">
        <v>-64.341169309414653</v>
      </c>
      <c r="G98" s="452">
        <v>-68.036860412983273</v>
      </c>
    </row>
    <row r="99" spans="1:7" s="514" customFormat="1" ht="23.85" customHeight="1">
      <c r="A99" s="466" t="s">
        <v>603</v>
      </c>
      <c r="B99" s="380">
        <v>12354080.380000001</v>
      </c>
      <c r="C99" s="380">
        <v>4528198</v>
      </c>
      <c r="D99" s="380">
        <v>11183157</v>
      </c>
      <c r="E99" s="380">
        <v>6654959</v>
      </c>
      <c r="F99" s="452">
        <v>146.96704958572926</v>
      </c>
      <c r="G99" s="452">
        <v>-11.435309144670697</v>
      </c>
    </row>
    <row r="100" spans="1:7" s="514" customFormat="1" ht="23.85" customHeight="1">
      <c r="A100" s="466" t="s">
        <v>604</v>
      </c>
      <c r="B100" s="380">
        <v>210401275.53</v>
      </c>
      <c r="C100" s="380">
        <v>48918471</v>
      </c>
      <c r="D100" s="380">
        <v>104608487.78</v>
      </c>
      <c r="E100" s="380">
        <v>55690016.780000001</v>
      </c>
      <c r="F100" s="452">
        <v>113.84251314804996</v>
      </c>
      <c r="G100" s="452">
        <v>-51.35646062102105</v>
      </c>
    </row>
    <row r="101" spans="1:7" s="514" customFormat="1" ht="23.85" customHeight="1">
      <c r="A101" s="466" t="s">
        <v>605</v>
      </c>
      <c r="B101" s="380">
        <v>5857611.75</v>
      </c>
      <c r="C101" s="380">
        <v>5390955</v>
      </c>
      <c r="D101" s="380">
        <v>4977674.51</v>
      </c>
      <c r="E101" s="380">
        <v>-413280.49000000022</v>
      </c>
      <c r="F101" s="452">
        <v>-7.6661832643752348</v>
      </c>
      <c r="G101" s="452">
        <v>-16.859520729901035</v>
      </c>
    </row>
    <row r="102" spans="1:7" s="514" customFormat="1" ht="23.85" customHeight="1">
      <c r="A102" s="466" t="s">
        <v>606</v>
      </c>
      <c r="B102" s="380">
        <v>47832171.210000001</v>
      </c>
      <c r="C102" s="380">
        <v>18528940</v>
      </c>
      <c r="D102" s="380">
        <v>63750882.380000003</v>
      </c>
      <c r="E102" s="380">
        <v>45221942.380000003</v>
      </c>
      <c r="F102" s="452">
        <v>244.0611410042884</v>
      </c>
      <c r="G102" s="452">
        <v>30.398536446233464</v>
      </c>
    </row>
    <row r="103" spans="1:7" s="514" customFormat="1" ht="28.5" customHeight="1">
      <c r="A103" s="466" t="s">
        <v>607</v>
      </c>
      <c r="B103" s="380">
        <v>69642353.549999997</v>
      </c>
      <c r="C103" s="380">
        <v>61172497</v>
      </c>
      <c r="D103" s="380">
        <v>78785969.189999998</v>
      </c>
      <c r="E103" s="380">
        <v>17613472.189999998</v>
      </c>
      <c r="F103" s="452">
        <v>28.793122814653117</v>
      </c>
      <c r="G103" s="452">
        <v>10.683288515733196</v>
      </c>
    </row>
    <row r="104" spans="1:7" s="514" customFormat="1" ht="23.85" customHeight="1">
      <c r="A104" s="466" t="s">
        <v>608</v>
      </c>
      <c r="B104" s="380">
        <v>20289532.789999999</v>
      </c>
      <c r="C104" s="380">
        <v>19728636</v>
      </c>
      <c r="D104" s="380">
        <v>13703942.380000001</v>
      </c>
      <c r="E104" s="380">
        <v>-6024693.6199999992</v>
      </c>
      <c r="F104" s="452">
        <v>-30.537811230335436</v>
      </c>
      <c r="G104" s="452">
        <v>-33.918470107040932</v>
      </c>
    </row>
    <row r="105" spans="1:7" s="514" customFormat="1" ht="28.5" customHeight="1">
      <c r="A105" s="466" t="s">
        <v>609</v>
      </c>
      <c r="B105" s="380">
        <v>318992329.68000001</v>
      </c>
      <c r="C105" s="380">
        <v>305169919</v>
      </c>
      <c r="D105" s="380">
        <v>345728286.69999999</v>
      </c>
      <c r="E105" s="380">
        <v>40558367.699999988</v>
      </c>
      <c r="F105" s="452">
        <v>13.290421229230006</v>
      </c>
      <c r="G105" s="452">
        <v>6.0379407871651125</v>
      </c>
    </row>
    <row r="106" spans="1:7" s="514" customFormat="1" ht="23.85" customHeight="1">
      <c r="A106" s="466" t="s">
        <v>610</v>
      </c>
      <c r="B106" s="380">
        <v>41607033.340000004</v>
      </c>
      <c r="C106" s="380">
        <v>8306960</v>
      </c>
      <c r="D106" s="380">
        <v>40805612.710000001</v>
      </c>
      <c r="E106" s="380">
        <v>32498652.710000001</v>
      </c>
      <c r="F106" s="452">
        <v>391.22197181640456</v>
      </c>
      <c r="G106" s="452">
        <v>-4.0467334319691588</v>
      </c>
    </row>
    <row r="107" spans="1:7" s="514" customFormat="1" ht="28.5" customHeight="1">
      <c r="A107" s="466" t="s">
        <v>611</v>
      </c>
      <c r="B107" s="380">
        <v>49519759.5</v>
      </c>
      <c r="C107" s="380">
        <v>7761276</v>
      </c>
      <c r="D107" s="380">
        <v>160962308.72</v>
      </c>
      <c r="E107" s="380">
        <v>153201032.72</v>
      </c>
      <c r="F107" s="452">
        <v>1973.9155355382286</v>
      </c>
      <c r="G107" s="452">
        <v>218.01842143464188</v>
      </c>
    </row>
    <row r="108" spans="1:7" s="514" customFormat="1" ht="28.5" customHeight="1">
      <c r="A108" s="466" t="s">
        <v>612</v>
      </c>
      <c r="B108" s="380">
        <v>51832536.719999999</v>
      </c>
      <c r="C108" s="380">
        <v>11948153</v>
      </c>
      <c r="D108" s="380">
        <v>43919589.57</v>
      </c>
      <c r="E108" s="380">
        <v>31971436.57</v>
      </c>
      <c r="F108" s="452">
        <v>267.58476033910847</v>
      </c>
      <c r="G108" s="452">
        <v>-17.098493890694925</v>
      </c>
    </row>
    <row r="109" spans="1:7" s="514" customFormat="1" ht="23.85" customHeight="1">
      <c r="A109" s="468" t="s">
        <v>613</v>
      </c>
      <c r="B109" s="548">
        <v>265687743.41999999</v>
      </c>
      <c r="C109" s="548">
        <v>123095922</v>
      </c>
      <c r="D109" s="548">
        <v>295022330.62</v>
      </c>
      <c r="E109" s="386">
        <v>171926408.62</v>
      </c>
      <c r="F109" s="542">
        <v>139.6686468784888</v>
      </c>
      <c r="G109" s="542">
        <v>8.6400560592306164</v>
      </c>
    </row>
    <row r="110" spans="1:7" s="490" customFormat="1" ht="15" customHeight="1">
      <c r="A110" s="1157" t="s">
        <v>547</v>
      </c>
      <c r="B110" s="397">
        <v>2014</v>
      </c>
      <c r="C110" s="1144">
        <v>2015</v>
      </c>
      <c r="D110" s="1144"/>
      <c r="E110" s="1145" t="s">
        <v>448</v>
      </c>
      <c r="F110" s="1145"/>
      <c r="G110" s="397">
        <v>2014</v>
      </c>
    </row>
    <row r="111" spans="1:7" s="491" customFormat="1" ht="22.5" customHeight="1">
      <c r="A111" s="1157"/>
      <c r="B111" s="363" t="s">
        <v>456</v>
      </c>
      <c r="C111" s="364" t="s">
        <v>449</v>
      </c>
      <c r="D111" s="364" t="s">
        <v>429</v>
      </c>
      <c r="E111" s="364" t="s">
        <v>450</v>
      </c>
      <c r="F111" s="364" t="s">
        <v>12</v>
      </c>
      <c r="G111" s="364" t="s">
        <v>451</v>
      </c>
    </row>
    <row r="112" spans="1:7" s="514" customFormat="1" ht="28.5" customHeight="1">
      <c r="A112" s="466" t="s">
        <v>614</v>
      </c>
      <c r="B112" s="549">
        <v>20706886339.25</v>
      </c>
      <c r="C112" s="549">
        <v>17788055471</v>
      </c>
      <c r="D112" s="549">
        <v>22095312021.540001</v>
      </c>
      <c r="E112" s="380">
        <v>4307256550.5400009</v>
      </c>
      <c r="F112" s="452">
        <v>24.214319308606562</v>
      </c>
      <c r="G112" s="452">
        <v>4.3979452345413819</v>
      </c>
    </row>
    <row r="113" spans="1:7" s="514" customFormat="1" ht="23.85" customHeight="1">
      <c r="A113" s="466" t="s">
        <v>615</v>
      </c>
      <c r="B113" s="549">
        <v>10092159.699999999</v>
      </c>
      <c r="C113" s="549">
        <v>6518982</v>
      </c>
      <c r="D113" s="549">
        <v>26623271.789999999</v>
      </c>
      <c r="E113" s="380">
        <v>20104289.789999999</v>
      </c>
      <c r="F113" s="452">
        <v>308.39615433820802</v>
      </c>
      <c r="G113" s="452">
        <v>158.0975745085837</v>
      </c>
    </row>
    <row r="114" spans="1:7" s="514" customFormat="1" ht="28.5" customHeight="1">
      <c r="A114" s="466" t="s">
        <v>616</v>
      </c>
      <c r="B114" s="549">
        <v>700456250.42999995</v>
      </c>
      <c r="C114" s="549">
        <v>24861179</v>
      </c>
      <c r="D114" s="549">
        <v>288762167.89999998</v>
      </c>
      <c r="E114" s="380">
        <v>263900988.89999998</v>
      </c>
      <c r="F114" s="452">
        <v>1061.4982857409939</v>
      </c>
      <c r="G114" s="452">
        <v>-59.666501843493371</v>
      </c>
    </row>
    <row r="115" spans="1:7" s="514" customFormat="1" ht="23.85" customHeight="1">
      <c r="A115" s="466" t="s">
        <v>617</v>
      </c>
      <c r="B115" s="549">
        <v>19110029.34</v>
      </c>
      <c r="C115" s="549">
        <v>10965315.800000001</v>
      </c>
      <c r="D115" s="549">
        <v>22744570.440000001</v>
      </c>
      <c r="E115" s="380">
        <v>11779254.640000001</v>
      </c>
      <c r="F115" s="452">
        <v>107.42284905282889</v>
      </c>
      <c r="G115" s="452">
        <v>16.445576924834569</v>
      </c>
    </row>
    <row r="116" spans="1:7" s="514" customFormat="1" ht="23.85" customHeight="1">
      <c r="A116" s="466" t="s">
        <v>618</v>
      </c>
      <c r="B116" s="549">
        <v>21347870.190000001</v>
      </c>
      <c r="C116" s="549">
        <v>9671096</v>
      </c>
      <c r="D116" s="549">
        <v>13080450.880000001</v>
      </c>
      <c r="E116" s="380">
        <v>3409354.8800000008</v>
      </c>
      <c r="F116" s="452">
        <v>35.253035229926382</v>
      </c>
      <c r="G116" s="452">
        <v>-40.051989782133113</v>
      </c>
    </row>
    <row r="117" spans="1:7" s="514" customFormat="1" ht="28.5" customHeight="1">
      <c r="A117" s="466" t="s">
        <v>619</v>
      </c>
      <c r="B117" s="549">
        <v>15001633.68</v>
      </c>
      <c r="C117" s="549">
        <v>22201286</v>
      </c>
      <c r="D117" s="549">
        <v>18527388.899999999</v>
      </c>
      <c r="E117" s="380">
        <v>-3673897.1000000015</v>
      </c>
      <c r="F117" s="452">
        <v>-16.548127437302512</v>
      </c>
      <c r="G117" s="452">
        <v>20.832085997878963</v>
      </c>
    </row>
    <row r="118" spans="1:7" s="514" customFormat="1" ht="23.85" customHeight="1">
      <c r="A118" s="466" t="s">
        <v>620</v>
      </c>
      <c r="B118" s="549">
        <v>69976395.120000005</v>
      </c>
      <c r="C118" s="549">
        <v>53860849</v>
      </c>
      <c r="D118" s="549">
        <v>58928813.590000004</v>
      </c>
      <c r="E118" s="380">
        <v>5067964.5900000036</v>
      </c>
      <c r="F118" s="452">
        <v>9.4093663284067475</v>
      </c>
      <c r="G118" s="452">
        <v>-17.608436650098085</v>
      </c>
    </row>
    <row r="119" spans="1:7" s="514" customFormat="1" ht="23.85" customHeight="1">
      <c r="A119" s="466" t="s">
        <v>621</v>
      </c>
      <c r="B119" s="549">
        <v>4204774587.52</v>
      </c>
      <c r="C119" s="549">
        <v>3233406205</v>
      </c>
      <c r="D119" s="549">
        <v>3925134379.1599998</v>
      </c>
      <c r="E119" s="380">
        <v>691728174.15999985</v>
      </c>
      <c r="F119" s="452">
        <v>21.393172719540814</v>
      </c>
      <c r="G119" s="452">
        <v>-8.6689558964889102</v>
      </c>
    </row>
    <row r="120" spans="1:7" s="514" customFormat="1" ht="23.85" customHeight="1">
      <c r="A120" s="466" t="s">
        <v>622</v>
      </c>
      <c r="B120" s="549">
        <v>12052394.9</v>
      </c>
      <c r="C120" s="549">
        <v>10776500</v>
      </c>
      <c r="D120" s="549">
        <v>13153849.65</v>
      </c>
      <c r="E120" s="380">
        <v>2377349.6500000004</v>
      </c>
      <c r="F120" s="452">
        <v>22.06049877047279</v>
      </c>
      <c r="G120" s="452">
        <v>6.7790695569440231</v>
      </c>
    </row>
    <row r="121" spans="1:7" s="514" customFormat="1" ht="23.85" customHeight="1">
      <c r="A121" s="466" t="s">
        <v>623</v>
      </c>
      <c r="B121" s="549">
        <v>31610627.670000002</v>
      </c>
      <c r="C121" s="549">
        <v>21928071</v>
      </c>
      <c r="D121" s="549">
        <v>32074756.600000001</v>
      </c>
      <c r="E121" s="380">
        <v>10146685.600000001</v>
      </c>
      <c r="F121" s="452">
        <v>46.272586403063002</v>
      </c>
      <c r="G121" s="452">
        <v>-0.72569354216366833</v>
      </c>
    </row>
    <row r="122" spans="1:7" s="514" customFormat="1" ht="23.85" customHeight="1">
      <c r="A122" s="466" t="s">
        <v>624</v>
      </c>
      <c r="B122" s="549">
        <v>10820100.939999999</v>
      </c>
      <c r="C122" s="549">
        <v>9146690</v>
      </c>
      <c r="D122" s="549">
        <v>12426391.5</v>
      </c>
      <c r="E122" s="380">
        <v>3279701.5</v>
      </c>
      <c r="F122" s="452">
        <v>35.85670335389085</v>
      </c>
      <c r="G122" s="452">
        <v>12.362225274506429</v>
      </c>
    </row>
    <row r="123" spans="1:7" s="514" customFormat="1" ht="23.85" customHeight="1">
      <c r="A123" s="466" t="s">
        <v>625</v>
      </c>
      <c r="B123" s="549">
        <v>38134888.369999997</v>
      </c>
      <c r="C123" s="549">
        <v>25375375</v>
      </c>
      <c r="D123" s="549">
        <v>33604327.460000001</v>
      </c>
      <c r="E123" s="380">
        <v>8228952.4600000009</v>
      </c>
      <c r="F123" s="452">
        <v>32.428890055811991</v>
      </c>
      <c r="G123" s="452">
        <v>-13.785693257910893</v>
      </c>
    </row>
    <row r="124" spans="1:7" s="514" customFormat="1" ht="23.85" customHeight="1">
      <c r="A124" s="466" t="s">
        <v>626</v>
      </c>
      <c r="B124" s="549">
        <v>86636591.260000005</v>
      </c>
      <c r="C124" s="549">
        <v>60685026</v>
      </c>
      <c r="D124" s="549">
        <v>95489839.840000004</v>
      </c>
      <c r="E124" s="380">
        <v>34804813.840000004</v>
      </c>
      <c r="F124" s="452">
        <v>57.35321566806283</v>
      </c>
      <c r="G124" s="452">
        <v>7.8356648102874118</v>
      </c>
    </row>
    <row r="125" spans="1:7" s="514" customFormat="1" ht="23.85" customHeight="1">
      <c r="A125" s="466" t="s">
        <v>627</v>
      </c>
      <c r="B125" s="549">
        <v>105858626.53</v>
      </c>
      <c r="C125" s="549">
        <v>68423829</v>
      </c>
      <c r="D125" s="549">
        <v>96706249.769999996</v>
      </c>
      <c r="E125" s="380">
        <v>28282420.769999996</v>
      </c>
      <c r="F125" s="452">
        <v>41.33416849559822</v>
      </c>
      <c r="G125" s="452">
        <v>-10.62112197456716</v>
      </c>
    </row>
    <row r="126" spans="1:7" s="514" customFormat="1" ht="23.85" customHeight="1">
      <c r="A126" s="466" t="s">
        <v>628</v>
      </c>
      <c r="B126" s="549">
        <v>208934721.13999999</v>
      </c>
      <c r="C126" s="549">
        <v>158295082</v>
      </c>
      <c r="D126" s="549">
        <v>204864265.63999999</v>
      </c>
      <c r="E126" s="380">
        <v>46569183.639999986</v>
      </c>
      <c r="F126" s="452">
        <v>29.419223295894938</v>
      </c>
      <c r="G126" s="452">
        <v>-4.0682857459690069</v>
      </c>
    </row>
    <row r="127" spans="1:7" s="514" customFormat="1" ht="23.85" customHeight="1">
      <c r="A127" s="466" t="s">
        <v>629</v>
      </c>
      <c r="B127" s="549">
        <v>113867693.76000001</v>
      </c>
      <c r="C127" s="549">
        <v>74825157</v>
      </c>
      <c r="D127" s="549">
        <v>128858644.04000001</v>
      </c>
      <c r="E127" s="380">
        <v>54033487.040000007</v>
      </c>
      <c r="F127" s="452">
        <v>72.212995209619152</v>
      </c>
      <c r="G127" s="452">
        <v>10.718359954096755</v>
      </c>
    </row>
    <row r="128" spans="1:7" s="514" customFormat="1" ht="23.85" customHeight="1">
      <c r="A128" s="466" t="s">
        <v>630</v>
      </c>
      <c r="B128" s="549">
        <v>168314950.88999999</v>
      </c>
      <c r="C128" s="549">
        <v>131419105</v>
      </c>
      <c r="D128" s="549">
        <v>181714487.78999999</v>
      </c>
      <c r="E128" s="380">
        <v>50295382.789999992</v>
      </c>
      <c r="F128" s="452">
        <v>38.270982586588161</v>
      </c>
      <c r="G128" s="452">
        <v>5.6266415143327464</v>
      </c>
    </row>
    <row r="129" spans="1:7" s="514" customFormat="1" ht="28.5" customHeight="1">
      <c r="A129" s="466" t="s">
        <v>631</v>
      </c>
      <c r="B129" s="549">
        <v>77385563.060000002</v>
      </c>
      <c r="C129" s="549">
        <v>29540261</v>
      </c>
      <c r="D129" s="549">
        <v>47370628.770000003</v>
      </c>
      <c r="E129" s="380">
        <v>17830367.770000003</v>
      </c>
      <c r="F129" s="452">
        <v>60.359547161753255</v>
      </c>
      <c r="G129" s="452">
        <v>-40.109792997527684</v>
      </c>
    </row>
    <row r="130" spans="1:7" s="514" customFormat="1" ht="23.85" customHeight="1">
      <c r="A130" s="466" t="s">
        <v>632</v>
      </c>
      <c r="B130" s="549">
        <v>15088510.92</v>
      </c>
      <c r="C130" s="549">
        <v>18040695</v>
      </c>
      <c r="D130" s="549">
        <v>16364490.35</v>
      </c>
      <c r="E130" s="380">
        <v>-1676204.6500000004</v>
      </c>
      <c r="F130" s="452">
        <v>-9.2912421056949341</v>
      </c>
      <c r="G130" s="452">
        <v>6.1115637063380746</v>
      </c>
    </row>
    <row r="131" spans="1:7" s="514" customFormat="1" ht="28.5" customHeight="1">
      <c r="A131" s="466" t="s">
        <v>633</v>
      </c>
      <c r="B131" s="549">
        <v>19564681.079999998</v>
      </c>
      <c r="C131" s="549">
        <v>15852340.949999999</v>
      </c>
      <c r="D131" s="549">
        <v>0</v>
      </c>
      <c r="E131" s="380">
        <v>-15852340.949999999</v>
      </c>
      <c r="F131" s="452">
        <v>-100</v>
      </c>
      <c r="G131" s="452">
        <v>-100</v>
      </c>
    </row>
    <row r="132" spans="1:7" s="514" customFormat="1" ht="28.5" customHeight="1">
      <c r="A132" s="466" t="s">
        <v>634</v>
      </c>
      <c r="B132" s="549">
        <v>11191757.57</v>
      </c>
      <c r="C132" s="549">
        <v>9494984</v>
      </c>
      <c r="D132" s="549">
        <v>11770793.66</v>
      </c>
      <c r="E132" s="380">
        <v>2275809.66</v>
      </c>
      <c r="F132" s="452">
        <v>23.968546550473391</v>
      </c>
      <c r="G132" s="452">
        <v>2.8996894924613059</v>
      </c>
    </row>
    <row r="133" spans="1:7" s="514" customFormat="1" ht="23.85" customHeight="1">
      <c r="A133" s="466" t="s">
        <v>635</v>
      </c>
      <c r="B133" s="549">
        <v>49388018.829999998</v>
      </c>
      <c r="C133" s="549">
        <v>18346376</v>
      </c>
      <c r="D133" s="549">
        <v>27444868.219999999</v>
      </c>
      <c r="E133" s="380">
        <v>9098492.2199999988</v>
      </c>
      <c r="F133" s="452">
        <v>49.592858120862672</v>
      </c>
      <c r="G133" s="452">
        <v>-45.631649566628361</v>
      </c>
    </row>
    <row r="134" spans="1:7" s="514" customFormat="1" ht="28.5" customHeight="1">
      <c r="A134" s="466" t="s">
        <v>636</v>
      </c>
      <c r="B134" s="549">
        <v>1036520653.49</v>
      </c>
      <c r="C134" s="549">
        <v>239983241</v>
      </c>
      <c r="D134" s="549">
        <v>1003593375.8099999</v>
      </c>
      <c r="E134" s="380">
        <v>763610134.80999994</v>
      </c>
      <c r="F134" s="452">
        <v>318.19310866378373</v>
      </c>
      <c r="G134" s="452">
        <v>-5.270239862858233</v>
      </c>
    </row>
    <row r="135" spans="1:7" s="514" customFormat="1" ht="28.5" customHeight="1">
      <c r="A135" s="466" t="s">
        <v>637</v>
      </c>
      <c r="B135" s="549">
        <v>272546764.37</v>
      </c>
      <c r="C135" s="549">
        <v>170332278</v>
      </c>
      <c r="D135" s="549">
        <v>272360379.20999998</v>
      </c>
      <c r="E135" s="380">
        <v>102028101.20999998</v>
      </c>
      <c r="F135" s="452">
        <v>59.899452063924116</v>
      </c>
      <c r="G135" s="452">
        <v>-2.2291228724059948</v>
      </c>
    </row>
    <row r="136" spans="1:7" s="514" customFormat="1" ht="23.85" customHeight="1">
      <c r="A136" s="466" t="s">
        <v>638</v>
      </c>
      <c r="B136" s="549">
        <v>35164819.109999999</v>
      </c>
      <c r="C136" s="549">
        <v>2926698.02</v>
      </c>
      <c r="D136" s="549">
        <v>34511755.170000002</v>
      </c>
      <c r="E136" s="380">
        <v>31585057.150000002</v>
      </c>
      <c r="F136" s="452">
        <v>1079.2045142395662</v>
      </c>
      <c r="G136" s="452">
        <v>-3.9792108671117177</v>
      </c>
    </row>
    <row r="137" spans="1:7" s="514" customFormat="1" ht="23.85" customHeight="1">
      <c r="A137" s="466" t="s">
        <v>639</v>
      </c>
      <c r="B137" s="549">
        <v>3232402.02</v>
      </c>
      <c r="C137" s="549">
        <v>0</v>
      </c>
      <c r="D137" s="549">
        <v>11770366.640000001</v>
      </c>
      <c r="E137" s="380">
        <v>11770366.640000001</v>
      </c>
      <c r="F137" s="452" t="s">
        <v>18</v>
      </c>
      <c r="G137" s="452">
        <v>256.2634205187673</v>
      </c>
    </row>
    <row r="138" spans="1:7" s="514" customFormat="1" ht="23.85" customHeight="1">
      <c r="A138" s="466" t="s">
        <v>640</v>
      </c>
      <c r="B138" s="549">
        <v>0</v>
      </c>
      <c r="C138" s="549">
        <v>0</v>
      </c>
      <c r="D138" s="549">
        <v>442462658.61000001</v>
      </c>
      <c r="E138" s="380">
        <v>442462658.61000001</v>
      </c>
      <c r="F138" s="452" t="s">
        <v>18</v>
      </c>
      <c r="G138" s="452" t="s">
        <v>18</v>
      </c>
    </row>
    <row r="139" spans="1:7" s="514" customFormat="1" ht="23.85" customHeight="1">
      <c r="A139" s="466" t="s">
        <v>641</v>
      </c>
      <c r="B139" s="549">
        <v>126859113.16</v>
      </c>
      <c r="C139" s="549">
        <v>3841945</v>
      </c>
      <c r="D139" s="549">
        <v>40119030.789999999</v>
      </c>
      <c r="E139" s="380">
        <v>36277085.789999999</v>
      </c>
      <c r="F139" s="452">
        <v>944.23750964680653</v>
      </c>
      <c r="G139" s="452">
        <v>-69.058926795537914</v>
      </c>
    </row>
    <row r="140" spans="1:7" s="514" customFormat="1" ht="28.5" customHeight="1">
      <c r="A140" s="466" t="s">
        <v>642</v>
      </c>
      <c r="B140" s="549">
        <v>120094399.06</v>
      </c>
      <c r="C140" s="549">
        <v>7071229</v>
      </c>
      <c r="D140" s="549">
        <v>8599896.0399999991</v>
      </c>
      <c r="E140" s="380">
        <v>1528667.0399999991</v>
      </c>
      <c r="F140" s="452">
        <v>21.618123808463835</v>
      </c>
      <c r="G140" s="452">
        <v>-92.993888258224032</v>
      </c>
    </row>
    <row r="141" spans="1:7" s="514" customFormat="1" ht="23.85" customHeight="1">
      <c r="A141" s="468" t="s">
        <v>643</v>
      </c>
      <c r="B141" s="548">
        <v>13981700.57</v>
      </c>
      <c r="C141" s="548">
        <v>2083953</v>
      </c>
      <c r="D141" s="548">
        <v>4620976.21</v>
      </c>
      <c r="E141" s="386">
        <v>2537023.21</v>
      </c>
      <c r="F141" s="542">
        <v>121.74090346567317</v>
      </c>
      <c r="G141" s="542">
        <v>-67.664442930862776</v>
      </c>
    </row>
    <row r="143" spans="1:7">
      <c r="A143" s="481" t="s">
        <v>420</v>
      </c>
      <c r="B143" s="482"/>
      <c r="C143" s="482"/>
      <c r="D143" s="482"/>
      <c r="E143" s="482"/>
      <c r="F143" s="482"/>
      <c r="G143" s="483"/>
    </row>
    <row r="144" spans="1:7">
      <c r="A144" s="485" t="s">
        <v>421</v>
      </c>
      <c r="B144" s="482"/>
      <c r="C144" s="482"/>
      <c r="D144" s="482"/>
      <c r="E144" s="482"/>
      <c r="F144" s="482"/>
      <c r="G144" s="483"/>
    </row>
    <row r="145" spans="1:7">
      <c r="A145" s="543" t="s">
        <v>644</v>
      </c>
      <c r="B145" s="487"/>
      <c r="C145" s="487"/>
      <c r="D145" s="487"/>
      <c r="E145" s="487"/>
      <c r="F145" s="487"/>
      <c r="G145" s="483"/>
    </row>
    <row r="146" spans="1:7">
      <c r="A146" s="485" t="s">
        <v>423</v>
      </c>
      <c r="B146" s="487"/>
      <c r="C146" s="487"/>
      <c r="D146" s="487"/>
      <c r="E146" s="487"/>
      <c r="F146" s="487"/>
      <c r="G146" s="483"/>
    </row>
    <row r="147" spans="1:7">
      <c r="A147" s="529"/>
      <c r="B147" s="530"/>
      <c r="C147" s="531"/>
      <c r="D147" s="531"/>
      <c r="E147" s="531"/>
    </row>
    <row r="148" spans="1:7" s="490" customFormat="1" ht="15" customHeight="1">
      <c r="A148" s="1157" t="s">
        <v>548</v>
      </c>
      <c r="B148" s="397">
        <v>2014</v>
      </c>
      <c r="C148" s="1144">
        <v>2015</v>
      </c>
      <c r="D148" s="1144"/>
      <c r="E148" s="1145" t="s">
        <v>448</v>
      </c>
      <c r="F148" s="1145"/>
      <c r="G148" s="397">
        <v>2014</v>
      </c>
    </row>
    <row r="149" spans="1:7" s="491" customFormat="1" ht="22.5" customHeight="1">
      <c r="A149" s="1157"/>
      <c r="B149" s="363" t="s">
        <v>456</v>
      </c>
      <c r="C149" s="364" t="s">
        <v>449</v>
      </c>
      <c r="D149" s="364" t="s">
        <v>429</v>
      </c>
      <c r="E149" s="364" t="s">
        <v>450</v>
      </c>
      <c r="F149" s="364" t="s">
        <v>12</v>
      </c>
      <c r="G149" s="364" t="s">
        <v>451</v>
      </c>
    </row>
    <row r="150" spans="1:7" s="491" customFormat="1" ht="3.75" customHeight="1">
      <c r="A150" s="365"/>
      <c r="B150" s="493"/>
      <c r="C150" s="494"/>
      <c r="D150" s="494"/>
      <c r="E150" s="495"/>
      <c r="F150" s="495"/>
      <c r="G150" s="366"/>
    </row>
    <row r="151" spans="1:7" s="491" customFormat="1" ht="27" customHeight="1">
      <c r="A151" s="443" t="s">
        <v>430</v>
      </c>
      <c r="B151" s="497">
        <v>14117894034.6</v>
      </c>
      <c r="C151" s="497">
        <v>11251263767.16</v>
      </c>
      <c r="D151" s="497">
        <v>14899786232</v>
      </c>
      <c r="E151" s="497">
        <v>3648522464.8400002</v>
      </c>
      <c r="F151" s="498">
        <v>32.427668041071485</v>
      </c>
      <c r="G151" s="399">
        <v>3.2563410401503319</v>
      </c>
    </row>
    <row r="152" spans="1:7" ht="4.5" customHeight="1">
      <c r="A152" s="544"/>
      <c r="B152" s="545"/>
      <c r="C152" s="545"/>
      <c r="D152" s="545"/>
      <c r="E152" s="545"/>
      <c r="F152" s="546"/>
      <c r="G152" s="547"/>
    </row>
    <row r="153" spans="1:7" s="514" customFormat="1" ht="30" customHeight="1">
      <c r="A153" s="466" t="s">
        <v>645</v>
      </c>
      <c r="B153" s="380">
        <v>4245786467.3400002</v>
      </c>
      <c r="C153" s="380">
        <v>4216850376</v>
      </c>
      <c r="D153" s="380">
        <v>4581085113</v>
      </c>
      <c r="E153" s="380">
        <v>364234737</v>
      </c>
      <c r="F153" s="452">
        <v>8.6376016344574253</v>
      </c>
      <c r="G153" s="452">
        <v>5.5642396485890799</v>
      </c>
    </row>
    <row r="154" spans="1:7" s="514" customFormat="1" ht="30" customHeight="1">
      <c r="A154" s="466" t="s">
        <v>646</v>
      </c>
      <c r="B154" s="380">
        <v>4965994000</v>
      </c>
      <c r="C154" s="380">
        <v>4996095993</v>
      </c>
      <c r="D154" s="380">
        <v>5003775681</v>
      </c>
      <c r="E154" s="380">
        <v>7679688</v>
      </c>
      <c r="F154" s="452">
        <v>0.15371377993457713</v>
      </c>
      <c r="G154" s="452">
        <v>-1.4178573255483542</v>
      </c>
    </row>
    <row r="155" spans="1:7" s="514" customFormat="1" ht="30" customHeight="1">
      <c r="A155" s="466" t="s">
        <v>647</v>
      </c>
      <c r="B155" s="380">
        <v>1944037392</v>
      </c>
      <c r="C155" s="380">
        <v>1952053214</v>
      </c>
      <c r="D155" s="380">
        <v>1953440938</v>
      </c>
      <c r="E155" s="380">
        <v>1387724</v>
      </c>
      <c r="F155" s="452">
        <v>7.1090480015982394E-2</v>
      </c>
      <c r="G155" s="452">
        <v>-1.6889617473216987</v>
      </c>
    </row>
    <row r="156" spans="1:7" s="514" customFormat="1" ht="30" customHeight="1">
      <c r="A156" s="466" t="s">
        <v>648</v>
      </c>
      <c r="B156" s="380">
        <v>52720407.729999997</v>
      </c>
      <c r="C156" s="380">
        <v>86264184.159999996</v>
      </c>
      <c r="D156" s="380">
        <v>36978278</v>
      </c>
      <c r="E156" s="380">
        <v>-49285906.159999996</v>
      </c>
      <c r="F156" s="452">
        <v>-57.133683741315053</v>
      </c>
      <c r="G156" s="452">
        <v>-31.376236135957498</v>
      </c>
    </row>
    <row r="157" spans="1:7" s="514" customFormat="1" ht="30" customHeight="1">
      <c r="A157" s="468" t="s">
        <v>649</v>
      </c>
      <c r="B157" s="386">
        <v>2909355767.5300007</v>
      </c>
      <c r="C157" s="386"/>
      <c r="D157" s="386">
        <v>3324506222</v>
      </c>
      <c r="E157" s="386">
        <v>3324506222</v>
      </c>
      <c r="F157" s="542" t="s">
        <v>18</v>
      </c>
      <c r="G157" s="542">
        <v>11.798745430707115</v>
      </c>
    </row>
    <row r="163" spans="2:4">
      <c r="B163" s="550"/>
      <c r="C163" s="550"/>
      <c r="D163" s="550"/>
    </row>
  </sheetData>
  <mergeCells count="18">
    <mergeCell ref="A110:A111"/>
    <mergeCell ref="C110:D110"/>
    <mergeCell ref="E110:F110"/>
    <mergeCell ref="A148:A149"/>
    <mergeCell ref="C148:D148"/>
    <mergeCell ref="E148:F148"/>
    <mergeCell ref="A41:A42"/>
    <mergeCell ref="C41:D41"/>
    <mergeCell ref="E41:F41"/>
    <mergeCell ref="A79:A80"/>
    <mergeCell ref="C79:D79"/>
    <mergeCell ref="E79:F79"/>
    <mergeCell ref="A6:A7"/>
    <mergeCell ref="C6:D6"/>
    <mergeCell ref="E6:F6"/>
    <mergeCell ref="A21:A22"/>
    <mergeCell ref="C21:D21"/>
    <mergeCell ref="E21:F21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82"/>
  <sheetViews>
    <sheetView showGridLines="0" topLeftCell="A7" workbookViewId="0">
      <selection activeCell="B33" sqref="B33"/>
    </sheetView>
  </sheetViews>
  <sheetFormatPr baseColWidth="10" defaultRowHeight="11.25"/>
  <cols>
    <col min="1" max="1" width="4.28515625" style="552" customWidth="1"/>
    <col min="2" max="2" width="49.140625" style="552" customWidth="1"/>
    <col min="3" max="6" width="15.28515625" style="552" customWidth="1"/>
    <col min="7" max="7" width="12.28515625" style="552" bestFit="1" customWidth="1"/>
    <col min="8" max="16384" width="11.42578125" style="552"/>
  </cols>
  <sheetData>
    <row r="1" spans="2:9" ht="12">
      <c r="B1" s="1162" t="s">
        <v>650</v>
      </c>
      <c r="C1" s="1162"/>
      <c r="D1" s="1162"/>
      <c r="E1" s="1162"/>
      <c r="F1" s="1162"/>
      <c r="G1" s="551"/>
    </row>
    <row r="2" spans="2:9" ht="12">
      <c r="B2" s="1162" t="s">
        <v>649</v>
      </c>
      <c r="C2" s="1162"/>
      <c r="D2" s="1162"/>
      <c r="E2" s="1162"/>
      <c r="F2" s="1162"/>
      <c r="G2" s="551"/>
    </row>
    <row r="3" spans="2:9" ht="12">
      <c r="B3" s="1163" t="s">
        <v>1</v>
      </c>
      <c r="C3" s="1163"/>
      <c r="D3" s="1163"/>
      <c r="E3" s="1163"/>
      <c r="F3" s="1163"/>
      <c r="G3" s="553"/>
    </row>
    <row r="4" spans="2:9" ht="12">
      <c r="B4" s="1164" t="s">
        <v>651</v>
      </c>
      <c r="C4" s="1164"/>
      <c r="D4" s="1164"/>
      <c r="E4" s="1164"/>
      <c r="F4" s="1164"/>
      <c r="G4" s="554"/>
    </row>
    <row r="5" spans="2:9">
      <c r="B5" s="555"/>
      <c r="C5" s="556"/>
      <c r="D5" s="557"/>
      <c r="E5" s="557"/>
      <c r="F5" s="557"/>
      <c r="G5" s="557"/>
    </row>
    <row r="6" spans="2:9" s="559" customFormat="1">
      <c r="B6" s="558" t="s">
        <v>3</v>
      </c>
      <c r="C6" s="558" t="s">
        <v>652</v>
      </c>
      <c r="D6" s="558" t="s">
        <v>653</v>
      </c>
      <c r="E6" s="558" t="s">
        <v>654</v>
      </c>
      <c r="F6" s="558" t="s">
        <v>14</v>
      </c>
    </row>
    <row r="7" spans="2:9">
      <c r="B7" s="560"/>
      <c r="C7" s="560"/>
      <c r="D7" s="560"/>
      <c r="E7" s="560"/>
      <c r="F7" s="560"/>
    </row>
    <row r="8" spans="2:9" s="564" customFormat="1">
      <c r="B8" s="561" t="s">
        <v>14</v>
      </c>
      <c r="C8" s="562">
        <f>SUM(C10,C13,C30,C62,C66,C70)</f>
        <v>2158886551.6399999</v>
      </c>
      <c r="D8" s="562">
        <f>SUM(D10,D13,D30,D62,D66,D70)</f>
        <v>1730966354.1599998</v>
      </c>
      <c r="E8" s="562">
        <f>SUM(E10,E13,E30,E62,E66,E70)</f>
        <v>5439208457.6599998</v>
      </c>
      <c r="F8" s="562">
        <f>SUM(F10,F13,F30,F62,F66,F70)</f>
        <v>9329061363.4599991</v>
      </c>
      <c r="G8" s="563"/>
      <c r="I8" s="563"/>
    </row>
    <row r="9" spans="2:9" s="564" customFormat="1">
      <c r="B9" s="565"/>
      <c r="C9" s="566"/>
      <c r="D9" s="566"/>
      <c r="E9" s="566"/>
      <c r="F9" s="566"/>
    </row>
    <row r="10" spans="2:9" s="564" customFormat="1">
      <c r="B10" s="567" t="s">
        <v>655</v>
      </c>
      <c r="C10" s="562">
        <f>SUM(C11)</f>
        <v>76840741.519999996</v>
      </c>
      <c r="D10" s="562">
        <f t="shared" ref="D10" si="0">SUM(D11)</f>
        <v>0</v>
      </c>
      <c r="E10" s="562">
        <f>SUM(E11)</f>
        <v>34750526.950000003</v>
      </c>
      <c r="F10" s="562">
        <f>F11</f>
        <v>111591268.47</v>
      </c>
    </row>
    <row r="11" spans="2:9" s="564" customFormat="1">
      <c r="B11" s="568" t="s">
        <v>552</v>
      </c>
      <c r="C11" s="569">
        <v>76840741.519999996</v>
      </c>
      <c r="D11" s="569">
        <v>0</v>
      </c>
      <c r="E11" s="569">
        <v>34750526.950000003</v>
      </c>
      <c r="F11" s="566">
        <f>E11+D11+C11</f>
        <v>111591268.47</v>
      </c>
    </row>
    <row r="12" spans="2:9" s="564" customFormat="1">
      <c r="B12" s="570"/>
      <c r="C12" s="571"/>
      <c r="D12" s="571"/>
      <c r="E12" s="571"/>
      <c r="F12" s="566"/>
      <c r="H12" s="563"/>
    </row>
    <row r="13" spans="2:9">
      <c r="B13" s="572" t="s">
        <v>656</v>
      </c>
      <c r="C13" s="573">
        <f>SUM(C14:C29)</f>
        <v>908686858.31999993</v>
      </c>
      <c r="D13" s="573">
        <f>SUM(D14:D29)</f>
        <v>444760669.55000001</v>
      </c>
      <c r="E13" s="573">
        <f>SUM(E14:E29)</f>
        <v>1736201369.78</v>
      </c>
      <c r="F13" s="573">
        <f>SUM(F14:F29)</f>
        <v>3089648897.6499996</v>
      </c>
    </row>
    <row r="14" spans="2:9" s="564" customFormat="1">
      <c r="B14" s="568" t="s">
        <v>561</v>
      </c>
      <c r="C14" s="569">
        <v>0</v>
      </c>
      <c r="D14" s="569">
        <v>0</v>
      </c>
      <c r="E14" s="569">
        <v>730366.9</v>
      </c>
      <c r="F14" s="566">
        <f>E14+D14+C14</f>
        <v>730366.9</v>
      </c>
    </row>
    <row r="15" spans="2:9" s="564" customFormat="1">
      <c r="B15" s="568" t="s">
        <v>657</v>
      </c>
      <c r="C15" s="569">
        <v>731051.37</v>
      </c>
      <c r="D15" s="569">
        <v>1251746.82</v>
      </c>
      <c r="E15" s="569">
        <v>0</v>
      </c>
      <c r="F15" s="566">
        <f t="shared" ref="F15:F28" si="1">E15+D15+C15</f>
        <v>1982798.19</v>
      </c>
    </row>
    <row r="16" spans="2:9" s="564" customFormat="1">
      <c r="B16" s="568" t="s">
        <v>563</v>
      </c>
      <c r="C16" s="569">
        <v>17557515.879999999</v>
      </c>
      <c r="D16" s="569">
        <v>40458252.090000004</v>
      </c>
      <c r="E16" s="569">
        <v>18757547.329999998</v>
      </c>
      <c r="F16" s="566">
        <f t="shared" si="1"/>
        <v>76773315.299999997</v>
      </c>
    </row>
    <row r="17" spans="2:6" s="564" customFormat="1">
      <c r="B17" s="568" t="s">
        <v>564</v>
      </c>
      <c r="C17" s="569">
        <v>0</v>
      </c>
      <c r="D17" s="569">
        <v>0</v>
      </c>
      <c r="E17" s="569">
        <v>42256769.939999998</v>
      </c>
      <c r="F17" s="566">
        <f t="shared" si="1"/>
        <v>42256769.939999998</v>
      </c>
    </row>
    <row r="18" spans="2:6" s="564" customFormat="1" ht="22.5">
      <c r="B18" s="568" t="s">
        <v>565</v>
      </c>
      <c r="C18" s="569">
        <v>212655194.00999999</v>
      </c>
      <c r="D18" s="569">
        <v>161289091.12</v>
      </c>
      <c r="E18" s="569">
        <v>781598380.46000004</v>
      </c>
      <c r="F18" s="566">
        <f t="shared" si="1"/>
        <v>1155542665.5900002</v>
      </c>
    </row>
    <row r="19" spans="2:6" s="564" customFormat="1">
      <c r="B19" s="568" t="s">
        <v>658</v>
      </c>
      <c r="C19" s="569">
        <v>122571992.69</v>
      </c>
      <c r="D19" s="569">
        <v>20083620.82</v>
      </c>
      <c r="E19" s="569">
        <v>305827403.49000001</v>
      </c>
      <c r="F19" s="566">
        <f t="shared" si="1"/>
        <v>448483017</v>
      </c>
    </row>
    <row r="20" spans="2:6" s="564" customFormat="1">
      <c r="B20" s="568" t="s">
        <v>567</v>
      </c>
      <c r="C20" s="569">
        <v>20080000</v>
      </c>
      <c r="D20" s="569">
        <v>0</v>
      </c>
      <c r="E20" s="569">
        <v>0</v>
      </c>
      <c r="F20" s="566">
        <f t="shared" si="1"/>
        <v>20080000</v>
      </c>
    </row>
    <row r="21" spans="2:6" s="564" customFormat="1">
      <c r="B21" s="568" t="s">
        <v>568</v>
      </c>
      <c r="C21" s="569">
        <v>45530374.43</v>
      </c>
      <c r="D21" s="569">
        <v>0</v>
      </c>
      <c r="E21" s="569">
        <v>38129449.909999996</v>
      </c>
      <c r="F21" s="566">
        <f t="shared" si="1"/>
        <v>83659824.340000004</v>
      </c>
    </row>
    <row r="22" spans="2:6" s="564" customFormat="1">
      <c r="B22" s="568" t="s">
        <v>659</v>
      </c>
      <c r="C22" s="569">
        <v>3470886.75</v>
      </c>
      <c r="D22" s="569">
        <v>0</v>
      </c>
      <c r="E22" s="569">
        <v>0</v>
      </c>
      <c r="F22" s="566">
        <f t="shared" si="1"/>
        <v>3470886.75</v>
      </c>
    </row>
    <row r="23" spans="2:6" s="564" customFormat="1" ht="22.5">
      <c r="B23" s="568" t="s">
        <v>660</v>
      </c>
      <c r="C23" s="569">
        <v>180843792.27000001</v>
      </c>
      <c r="D23" s="569">
        <v>9808355</v>
      </c>
      <c r="E23" s="569">
        <v>147530641.15000001</v>
      </c>
      <c r="F23" s="566">
        <f t="shared" si="1"/>
        <v>338182788.42000002</v>
      </c>
    </row>
    <row r="24" spans="2:6" s="564" customFormat="1">
      <c r="B24" s="568" t="s">
        <v>572</v>
      </c>
      <c r="C24" s="569">
        <v>0</v>
      </c>
      <c r="D24" s="569">
        <v>0</v>
      </c>
      <c r="E24" s="569">
        <v>924885.24</v>
      </c>
      <c r="F24" s="566">
        <f t="shared" si="1"/>
        <v>924885.24</v>
      </c>
    </row>
    <row r="25" spans="2:6" s="564" customFormat="1">
      <c r="B25" s="568" t="s">
        <v>574</v>
      </c>
      <c r="C25" s="569">
        <v>198925746</v>
      </c>
      <c r="D25" s="569">
        <v>63779074.899999999</v>
      </c>
      <c r="E25" s="569">
        <v>136297896.49000001</v>
      </c>
      <c r="F25" s="566">
        <f t="shared" si="1"/>
        <v>399002717.38999999</v>
      </c>
    </row>
    <row r="26" spans="2:6" s="564" customFormat="1">
      <c r="B26" s="568" t="s">
        <v>661</v>
      </c>
      <c r="C26" s="569">
        <v>67005476.5</v>
      </c>
      <c r="D26" s="569">
        <v>3993178.8</v>
      </c>
      <c r="E26" s="569">
        <v>239630215.28999999</v>
      </c>
      <c r="F26" s="566">
        <f t="shared" si="1"/>
        <v>310628870.59000003</v>
      </c>
    </row>
    <row r="27" spans="2:6" s="564" customFormat="1" ht="22.5">
      <c r="B27" s="568" t="s">
        <v>662</v>
      </c>
      <c r="C27" s="569">
        <v>2000000</v>
      </c>
      <c r="D27" s="569">
        <v>0</v>
      </c>
      <c r="E27" s="569">
        <v>0</v>
      </c>
      <c r="F27" s="566">
        <f t="shared" si="1"/>
        <v>2000000</v>
      </c>
    </row>
    <row r="28" spans="2:6" s="564" customFormat="1" ht="22.5">
      <c r="B28" s="568" t="s">
        <v>663</v>
      </c>
      <c r="C28" s="569">
        <v>37314828.420000002</v>
      </c>
      <c r="D28" s="569">
        <v>144097350</v>
      </c>
      <c r="E28" s="569">
        <v>24517813.579999998</v>
      </c>
      <c r="F28" s="566">
        <f t="shared" si="1"/>
        <v>205929992</v>
      </c>
    </row>
    <row r="29" spans="2:6" s="564" customFormat="1">
      <c r="B29" s="568"/>
      <c r="C29" s="569"/>
      <c r="D29" s="569"/>
      <c r="E29" s="569"/>
      <c r="F29" s="566"/>
    </row>
    <row r="30" spans="2:6" s="564" customFormat="1">
      <c r="B30" s="572" t="s">
        <v>664</v>
      </c>
      <c r="C30" s="562">
        <f>SUM(C31:C60)</f>
        <v>858360409.11999989</v>
      </c>
      <c r="D30" s="562">
        <f>SUM(D31:D60)</f>
        <v>885427937.11999989</v>
      </c>
      <c r="E30" s="562">
        <f>SUM(E31:E60)</f>
        <v>1006639620.2600002</v>
      </c>
      <c r="F30" s="562">
        <f>SUM(F31:F60)</f>
        <v>2750427966.5</v>
      </c>
    </row>
    <row r="31" spans="2:6" s="564" customFormat="1">
      <c r="B31" s="568" t="s">
        <v>588</v>
      </c>
      <c r="C31" s="569">
        <v>518555694.27999997</v>
      </c>
      <c r="D31" s="569">
        <v>80306625.189999998</v>
      </c>
      <c r="E31" s="569">
        <v>316105011.66000003</v>
      </c>
      <c r="F31" s="566">
        <f>E31+D31+C31</f>
        <v>914967331.13</v>
      </c>
    </row>
    <row r="32" spans="2:6" s="564" customFormat="1">
      <c r="B32" s="574" t="s">
        <v>590</v>
      </c>
      <c r="C32" s="569">
        <v>370911.15</v>
      </c>
      <c r="D32" s="569">
        <v>0</v>
      </c>
      <c r="E32" s="569">
        <v>0</v>
      </c>
      <c r="F32" s="566">
        <f t="shared" ref="F32:F60" si="2">E32+D32+C32</f>
        <v>370911.15</v>
      </c>
    </row>
    <row r="33" spans="2:6" s="564" customFormat="1">
      <c r="B33" s="568" t="s">
        <v>665</v>
      </c>
      <c r="C33" s="569">
        <v>1232569.45</v>
      </c>
      <c r="D33" s="569">
        <v>0</v>
      </c>
      <c r="E33" s="569">
        <v>6145259.9699999997</v>
      </c>
      <c r="F33" s="566">
        <f t="shared" si="2"/>
        <v>7377829.4199999999</v>
      </c>
    </row>
    <row r="34" spans="2:6" s="564" customFormat="1">
      <c r="B34" s="574" t="s">
        <v>666</v>
      </c>
      <c r="C34" s="569">
        <v>649267.13</v>
      </c>
      <c r="D34" s="569">
        <v>0</v>
      </c>
      <c r="E34" s="569">
        <v>325289.48</v>
      </c>
      <c r="F34" s="566">
        <f t="shared" si="2"/>
        <v>974556.61</v>
      </c>
    </row>
    <row r="35" spans="2:6" s="564" customFormat="1">
      <c r="B35" s="568" t="s">
        <v>667</v>
      </c>
      <c r="C35" s="569">
        <v>18777859.620000001</v>
      </c>
      <c r="D35" s="569">
        <v>0</v>
      </c>
      <c r="E35" s="569">
        <v>24098238.66</v>
      </c>
      <c r="F35" s="566">
        <f t="shared" si="2"/>
        <v>42876098.280000001</v>
      </c>
    </row>
    <row r="36" spans="2:6" s="564" customFormat="1">
      <c r="B36" s="568" t="s">
        <v>668</v>
      </c>
      <c r="C36" s="569">
        <v>68930034.950000003</v>
      </c>
      <c r="D36" s="569">
        <v>24445194.25</v>
      </c>
      <c r="E36" s="569">
        <v>10931466.289999999</v>
      </c>
      <c r="F36" s="566">
        <f t="shared" si="2"/>
        <v>104306695.49000001</v>
      </c>
    </row>
    <row r="37" spans="2:6" s="564" customFormat="1">
      <c r="B37" s="568" t="s">
        <v>669</v>
      </c>
      <c r="C37" s="569">
        <v>61318071.380000003</v>
      </c>
      <c r="D37" s="569">
        <v>39409863.439999998</v>
      </c>
      <c r="E37" s="569">
        <v>254753173.72999999</v>
      </c>
      <c r="F37" s="566">
        <f t="shared" si="2"/>
        <v>355481108.54999995</v>
      </c>
    </row>
    <row r="38" spans="2:6" s="564" customFormat="1">
      <c r="B38" s="568" t="s">
        <v>670</v>
      </c>
      <c r="C38" s="569">
        <v>40523761.010000005</v>
      </c>
      <c r="D38" s="569">
        <v>0</v>
      </c>
      <c r="E38" s="569">
        <v>0</v>
      </c>
      <c r="F38" s="566">
        <f t="shared" si="2"/>
        <v>40523761.010000005</v>
      </c>
    </row>
    <row r="39" spans="2:6" s="564" customFormat="1">
      <c r="B39" s="574" t="s">
        <v>671</v>
      </c>
      <c r="C39" s="569">
        <v>0</v>
      </c>
      <c r="D39" s="569">
        <v>0</v>
      </c>
      <c r="E39" s="569">
        <v>13078228</v>
      </c>
      <c r="F39" s="566">
        <f t="shared" si="2"/>
        <v>13078228</v>
      </c>
    </row>
    <row r="40" spans="2:6" s="564" customFormat="1">
      <c r="B40" s="568" t="s">
        <v>610</v>
      </c>
      <c r="C40" s="569">
        <v>0</v>
      </c>
      <c r="D40" s="569">
        <v>0</v>
      </c>
      <c r="E40" s="569">
        <v>30567409.5</v>
      </c>
      <c r="F40" s="566">
        <f t="shared" si="2"/>
        <v>30567409.5</v>
      </c>
    </row>
    <row r="41" spans="2:6" s="564" customFormat="1">
      <c r="B41" s="568" t="s">
        <v>611</v>
      </c>
      <c r="C41" s="569">
        <v>9450084.6799999997</v>
      </c>
      <c r="D41" s="569">
        <v>9299925.4199999999</v>
      </c>
      <c r="E41" s="569">
        <v>134125850.34</v>
      </c>
      <c r="F41" s="566">
        <f t="shared" si="2"/>
        <v>152875860.44</v>
      </c>
    </row>
    <row r="42" spans="2:6" s="564" customFormat="1" ht="22.5">
      <c r="B42" s="568" t="s">
        <v>672</v>
      </c>
      <c r="C42" s="569">
        <v>0</v>
      </c>
      <c r="D42" s="569">
        <v>0</v>
      </c>
      <c r="E42" s="569">
        <v>13796058.1</v>
      </c>
      <c r="F42" s="566">
        <f t="shared" si="2"/>
        <v>13796058.1</v>
      </c>
    </row>
    <row r="43" spans="2:6" s="564" customFormat="1">
      <c r="B43" s="568" t="s">
        <v>673</v>
      </c>
      <c r="C43" s="569">
        <v>40014150</v>
      </c>
      <c r="D43" s="569">
        <v>0</v>
      </c>
      <c r="E43" s="569">
        <v>0</v>
      </c>
      <c r="F43" s="566">
        <f t="shared" si="2"/>
        <v>40014150</v>
      </c>
    </row>
    <row r="44" spans="2:6" s="564" customFormat="1">
      <c r="B44" s="574" t="s">
        <v>674</v>
      </c>
      <c r="C44" s="569">
        <v>1298953.69</v>
      </c>
      <c r="D44" s="569">
        <v>0</v>
      </c>
      <c r="E44" s="569">
        <v>0</v>
      </c>
      <c r="F44" s="566">
        <f t="shared" si="2"/>
        <v>1298953.69</v>
      </c>
    </row>
    <row r="45" spans="2:6" s="564" customFormat="1">
      <c r="B45" s="574" t="s">
        <v>675</v>
      </c>
      <c r="C45" s="569">
        <v>27163482.5</v>
      </c>
      <c r="D45" s="569">
        <v>152852973.11000001</v>
      </c>
      <c r="E45" s="569">
        <v>70219576.480000004</v>
      </c>
      <c r="F45" s="566">
        <f t="shared" si="2"/>
        <v>250236032.09000003</v>
      </c>
    </row>
    <row r="46" spans="2:6" s="564" customFormat="1">
      <c r="B46" s="568" t="s">
        <v>676</v>
      </c>
      <c r="C46" s="569">
        <v>0</v>
      </c>
      <c r="D46" s="569">
        <v>0</v>
      </c>
      <c r="E46" s="569">
        <v>10912978</v>
      </c>
      <c r="F46" s="566">
        <f t="shared" si="2"/>
        <v>10912978</v>
      </c>
    </row>
    <row r="47" spans="2:6" s="564" customFormat="1">
      <c r="B47" s="568" t="s">
        <v>677</v>
      </c>
      <c r="C47" s="569">
        <v>1161747.78</v>
      </c>
      <c r="D47" s="569">
        <v>0</v>
      </c>
      <c r="E47" s="569">
        <v>997979.48</v>
      </c>
      <c r="F47" s="566">
        <f t="shared" si="2"/>
        <v>2159727.2599999998</v>
      </c>
    </row>
    <row r="48" spans="2:6" s="564" customFormat="1">
      <c r="B48" s="568" t="s">
        <v>621</v>
      </c>
      <c r="C48" s="569">
        <v>29775724.489999998</v>
      </c>
      <c r="D48" s="569">
        <v>15103883.050000001</v>
      </c>
      <c r="E48" s="569">
        <v>64614165.210000001</v>
      </c>
      <c r="F48" s="566">
        <f t="shared" si="2"/>
        <v>109493772.75</v>
      </c>
    </row>
    <row r="49" spans="2:6" s="564" customFormat="1">
      <c r="B49" s="568" t="s">
        <v>623</v>
      </c>
      <c r="C49" s="569">
        <v>0</v>
      </c>
      <c r="D49" s="569">
        <v>417381</v>
      </c>
      <c r="E49" s="569">
        <v>0</v>
      </c>
      <c r="F49" s="566">
        <f t="shared" si="2"/>
        <v>417381</v>
      </c>
    </row>
    <row r="50" spans="2:6" s="564" customFormat="1">
      <c r="B50" s="574" t="s">
        <v>678</v>
      </c>
      <c r="C50" s="569">
        <v>0</v>
      </c>
      <c r="D50" s="569">
        <v>349031</v>
      </c>
      <c r="E50" s="569">
        <v>0</v>
      </c>
      <c r="F50" s="566">
        <f t="shared" si="2"/>
        <v>349031</v>
      </c>
    </row>
    <row r="51" spans="2:6" s="564" customFormat="1">
      <c r="B51" s="574" t="s">
        <v>626</v>
      </c>
      <c r="C51" s="569">
        <v>5519328.9000000004</v>
      </c>
      <c r="D51" s="569">
        <v>3172262</v>
      </c>
      <c r="E51" s="569">
        <v>1054196</v>
      </c>
      <c r="F51" s="566">
        <f t="shared" si="2"/>
        <v>9745786.9000000004</v>
      </c>
    </row>
    <row r="52" spans="2:6" s="564" customFormat="1">
      <c r="B52" s="575" t="s">
        <v>627</v>
      </c>
      <c r="C52" s="576">
        <v>0</v>
      </c>
      <c r="D52" s="576">
        <v>2454594</v>
      </c>
      <c r="E52" s="576">
        <v>1239868</v>
      </c>
      <c r="F52" s="577">
        <f t="shared" si="2"/>
        <v>3694462</v>
      </c>
    </row>
    <row r="53" spans="2:6" s="564" customFormat="1">
      <c r="B53" s="574" t="s">
        <v>628</v>
      </c>
      <c r="C53" s="569">
        <v>0</v>
      </c>
      <c r="D53" s="569">
        <v>5985414.8399999999</v>
      </c>
      <c r="E53" s="569">
        <v>83494.259999999995</v>
      </c>
      <c r="F53" s="566">
        <f t="shared" si="2"/>
        <v>6068909.0999999996</v>
      </c>
    </row>
    <row r="54" spans="2:6" s="564" customFormat="1">
      <c r="B54" s="568" t="s">
        <v>629</v>
      </c>
      <c r="C54" s="569">
        <v>0</v>
      </c>
      <c r="D54" s="569">
        <v>2443773</v>
      </c>
      <c r="E54" s="569">
        <v>0</v>
      </c>
      <c r="F54" s="566">
        <f t="shared" si="2"/>
        <v>2443773</v>
      </c>
    </row>
    <row r="55" spans="2:6" s="564" customFormat="1">
      <c r="B55" s="568" t="s">
        <v>679</v>
      </c>
      <c r="C55" s="569">
        <v>0</v>
      </c>
      <c r="D55" s="569">
        <v>3191337.04</v>
      </c>
      <c r="E55" s="569">
        <v>0</v>
      </c>
      <c r="F55" s="566">
        <f t="shared" si="2"/>
        <v>3191337.04</v>
      </c>
    </row>
    <row r="56" spans="2:6" s="564" customFormat="1">
      <c r="B56" s="574" t="s">
        <v>680</v>
      </c>
      <c r="C56" s="569">
        <v>0</v>
      </c>
      <c r="D56" s="569">
        <v>0</v>
      </c>
      <c r="E56" s="569">
        <v>7603342.8200000003</v>
      </c>
      <c r="F56" s="566">
        <f t="shared" si="2"/>
        <v>7603342.8200000003</v>
      </c>
    </row>
    <row r="57" spans="2:6" s="564" customFormat="1">
      <c r="B57" s="568" t="s">
        <v>635</v>
      </c>
      <c r="C57" s="569">
        <v>1546479.24</v>
      </c>
      <c r="D57" s="569">
        <v>0</v>
      </c>
      <c r="E57" s="569">
        <v>1842200</v>
      </c>
      <c r="F57" s="566">
        <f t="shared" si="2"/>
        <v>3388679.24</v>
      </c>
    </row>
    <row r="58" spans="2:6" s="564" customFormat="1">
      <c r="B58" s="574" t="s">
        <v>636</v>
      </c>
      <c r="C58" s="569">
        <v>0</v>
      </c>
      <c r="D58" s="569">
        <v>540780873.80999994</v>
      </c>
      <c r="E58" s="569">
        <v>15644821</v>
      </c>
      <c r="F58" s="566">
        <f t="shared" si="2"/>
        <v>556425694.80999994</v>
      </c>
    </row>
    <row r="59" spans="2:6" s="564" customFormat="1">
      <c r="B59" s="568" t="s">
        <v>681</v>
      </c>
      <c r="C59" s="569">
        <v>9815373.1100000013</v>
      </c>
      <c r="D59" s="569">
        <v>5214805.97</v>
      </c>
      <c r="E59" s="569">
        <v>21429306.120000001</v>
      </c>
      <c r="F59" s="566">
        <f t="shared" si="2"/>
        <v>36459485.200000003</v>
      </c>
    </row>
    <row r="60" spans="2:6" s="564" customFormat="1">
      <c r="B60" s="568" t="s">
        <v>638</v>
      </c>
      <c r="C60" s="569">
        <v>22256915.760000002</v>
      </c>
      <c r="D60" s="569">
        <v>0</v>
      </c>
      <c r="E60" s="569">
        <v>7071707.1600000001</v>
      </c>
      <c r="F60" s="566">
        <f t="shared" si="2"/>
        <v>29328622.920000002</v>
      </c>
    </row>
    <row r="61" spans="2:6" s="564" customFormat="1">
      <c r="B61" s="578"/>
      <c r="C61" s="566"/>
      <c r="D61" s="566"/>
      <c r="E61" s="566"/>
      <c r="F61" s="566"/>
    </row>
    <row r="62" spans="2:6" s="564" customFormat="1">
      <c r="B62" s="572" t="s">
        <v>682</v>
      </c>
      <c r="C62" s="562">
        <f>SUM(C63:C64)</f>
        <v>28084000.120000001</v>
      </c>
      <c r="D62" s="562">
        <f>SUM(D63:D64)</f>
        <v>0</v>
      </c>
      <c r="E62" s="562">
        <f>SUM(E63:E64)</f>
        <v>0</v>
      </c>
      <c r="F62" s="562">
        <f>SUM(F63:F64)</f>
        <v>28084000.120000001</v>
      </c>
    </row>
    <row r="63" spans="2:6" s="564" customFormat="1" ht="22.5">
      <c r="B63" s="568" t="s">
        <v>683</v>
      </c>
      <c r="C63" s="569">
        <v>26084000.120000001</v>
      </c>
      <c r="D63" s="569">
        <v>0</v>
      </c>
      <c r="E63" s="569">
        <v>0</v>
      </c>
      <c r="F63" s="566">
        <f>E63+D63+C63</f>
        <v>26084000.120000001</v>
      </c>
    </row>
    <row r="64" spans="2:6" s="564" customFormat="1" ht="22.5">
      <c r="B64" s="568" t="s">
        <v>642</v>
      </c>
      <c r="C64" s="569">
        <v>2000000</v>
      </c>
      <c r="D64" s="569">
        <v>0</v>
      </c>
      <c r="E64" s="569">
        <v>0</v>
      </c>
      <c r="F64" s="566">
        <f t="shared" ref="F64" si="3">E64+D64+C64</f>
        <v>2000000</v>
      </c>
    </row>
    <row r="65" spans="2:6" s="564" customFormat="1">
      <c r="B65" s="578"/>
      <c r="C65" s="566"/>
      <c r="D65" s="566"/>
      <c r="E65" s="566"/>
      <c r="F65" s="566"/>
    </row>
    <row r="66" spans="2:6" s="564" customFormat="1">
      <c r="B66" s="572" t="s">
        <v>684</v>
      </c>
      <c r="C66" s="562">
        <f>SUM(C67:C68)</f>
        <v>749999.69</v>
      </c>
      <c r="D66" s="562">
        <f t="shared" ref="D66" si="4">SUM(D67:D68)</f>
        <v>14652485.050000001</v>
      </c>
      <c r="E66" s="562">
        <f>SUM(E67:E68)</f>
        <v>9400523.6899999995</v>
      </c>
      <c r="F66" s="562">
        <f>F67+F68</f>
        <v>24803008.430000003</v>
      </c>
    </row>
    <row r="67" spans="2:6" s="564" customFormat="1" ht="22.5">
      <c r="B67" s="568" t="s">
        <v>685</v>
      </c>
      <c r="C67" s="569">
        <v>499999.69</v>
      </c>
      <c r="D67" s="569">
        <v>0</v>
      </c>
      <c r="E67" s="569">
        <v>0</v>
      </c>
      <c r="F67" s="566">
        <f>E67+D67+C67</f>
        <v>499999.69</v>
      </c>
    </row>
    <row r="68" spans="2:6" s="564" customFormat="1">
      <c r="B68" s="574" t="s">
        <v>686</v>
      </c>
      <c r="C68" s="569">
        <v>250000</v>
      </c>
      <c r="D68" s="569">
        <v>14652485.050000001</v>
      </c>
      <c r="E68" s="569">
        <v>9400523.6899999995</v>
      </c>
      <c r="F68" s="566">
        <f>E68+D68+C68</f>
        <v>24303008.740000002</v>
      </c>
    </row>
    <row r="69" spans="2:6" s="564" customFormat="1">
      <c r="B69" s="578"/>
      <c r="C69" s="566"/>
      <c r="D69" s="566"/>
      <c r="E69" s="566"/>
      <c r="F69" s="566"/>
    </row>
    <row r="70" spans="2:6" s="564" customFormat="1">
      <c r="B70" s="572" t="s">
        <v>548</v>
      </c>
      <c r="C70" s="562">
        <f>SUM(C71)</f>
        <v>286164542.87</v>
      </c>
      <c r="D70" s="562">
        <f t="shared" ref="D70" si="5">SUM(D71)</f>
        <v>386125262.44</v>
      </c>
      <c r="E70" s="562">
        <f>SUM(E71)</f>
        <v>2652216416.98</v>
      </c>
      <c r="F70" s="562">
        <f>F71</f>
        <v>3324506222.29</v>
      </c>
    </row>
    <row r="71" spans="2:6" s="564" customFormat="1">
      <c r="B71" s="579" t="s">
        <v>687</v>
      </c>
      <c r="C71" s="580">
        <v>286164542.87</v>
      </c>
      <c r="D71" s="580">
        <v>386125262.44</v>
      </c>
      <c r="E71" s="580">
        <v>2652216416.98</v>
      </c>
      <c r="F71" s="581">
        <f>E71+D71+C71</f>
        <v>3324506222.29</v>
      </c>
    </row>
    <row r="72" spans="2:6">
      <c r="B72" s="582"/>
    </row>
    <row r="73" spans="2:6">
      <c r="B73" s="582"/>
    </row>
    <row r="74" spans="2:6">
      <c r="B74" s="582"/>
    </row>
    <row r="75" spans="2:6">
      <c r="B75" s="582"/>
    </row>
    <row r="76" spans="2:6">
      <c r="B76" s="582"/>
    </row>
    <row r="77" spans="2:6">
      <c r="B77" s="582"/>
    </row>
    <row r="78" spans="2:6">
      <c r="B78" s="582"/>
    </row>
    <row r="79" spans="2:6">
      <c r="B79" s="582"/>
    </row>
    <row r="80" spans="2:6">
      <c r="B80" s="582"/>
    </row>
    <row r="81" spans="2:2">
      <c r="B81" s="582"/>
    </row>
    <row r="82" spans="2:2">
      <c r="B82" s="582"/>
    </row>
  </sheetData>
  <mergeCells count="4">
    <mergeCell ref="B1:F1"/>
    <mergeCell ref="B2:F2"/>
    <mergeCell ref="B3:F3"/>
    <mergeCell ref="B4:F4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41"/>
  <sheetViews>
    <sheetView showGridLines="0" workbookViewId="0">
      <selection activeCell="B17" sqref="B17"/>
    </sheetView>
  </sheetViews>
  <sheetFormatPr baseColWidth="10" defaultRowHeight="15"/>
  <cols>
    <col min="1" max="1" width="27.85546875" style="631" customWidth="1"/>
    <col min="2" max="5" width="12.7109375" style="583" customWidth="1"/>
    <col min="6" max="6" width="7.85546875" style="583" customWidth="1"/>
    <col min="7" max="7" width="6.42578125" style="583" customWidth="1"/>
    <col min="8" max="8" width="12.7109375" style="583" bestFit="1" customWidth="1"/>
    <col min="9" max="9" width="20" style="583" customWidth="1"/>
    <col min="10" max="10" width="16.5703125" style="612" bestFit="1" customWidth="1"/>
    <col min="11" max="16384" width="11.42578125" style="583"/>
  </cols>
  <sheetData>
    <row r="1" spans="1:8" s="583" customFormat="1" ht="12.75">
      <c r="A1" s="1165" t="s">
        <v>650</v>
      </c>
      <c r="B1" s="1165"/>
      <c r="C1" s="1165"/>
      <c r="D1" s="1165"/>
      <c r="E1" s="1165"/>
      <c r="F1" s="1165"/>
      <c r="G1" s="1165"/>
    </row>
    <row r="2" spans="1:8" s="583" customFormat="1" ht="12.75">
      <c r="A2" s="1165" t="s">
        <v>688</v>
      </c>
      <c r="B2" s="1165"/>
      <c r="C2" s="1165"/>
      <c r="D2" s="1165"/>
      <c r="E2" s="1165"/>
      <c r="F2" s="1165"/>
      <c r="G2" s="1165"/>
    </row>
    <row r="3" spans="1:8" s="583" customFormat="1" ht="12.75">
      <c r="A3" s="1166" t="s">
        <v>1</v>
      </c>
      <c r="B3" s="1166"/>
      <c r="C3" s="1166"/>
      <c r="D3" s="1166"/>
      <c r="E3" s="1166"/>
      <c r="F3" s="1166"/>
      <c r="G3" s="1166"/>
    </row>
    <row r="4" spans="1:8" s="583" customFormat="1" ht="12.75">
      <c r="A4" s="1167" t="s">
        <v>2</v>
      </c>
      <c r="B4" s="1167"/>
      <c r="C4" s="1167"/>
      <c r="D4" s="1167"/>
      <c r="E4" s="1167"/>
      <c r="F4" s="1167"/>
      <c r="G4" s="1167"/>
    </row>
    <row r="5" spans="1:8" s="583" customFormat="1" ht="12.75">
      <c r="A5" s="584"/>
      <c r="B5" s="585"/>
      <c r="C5" s="585"/>
      <c r="D5" s="585"/>
      <c r="E5" s="585"/>
      <c r="F5" s="586"/>
      <c r="G5" s="586"/>
    </row>
    <row r="6" spans="1:8" s="587" customFormat="1" ht="12.75" customHeight="1">
      <c r="A6" s="1094" t="s">
        <v>3</v>
      </c>
      <c r="B6" s="1094" t="s">
        <v>689</v>
      </c>
      <c r="C6" s="1171" t="s">
        <v>690</v>
      </c>
      <c r="D6" s="1172"/>
      <c r="E6" s="1171" t="s">
        <v>5</v>
      </c>
      <c r="F6" s="1171"/>
      <c r="G6" s="1171"/>
    </row>
    <row r="7" spans="1:8" s="587" customFormat="1" ht="21.75" customHeight="1">
      <c r="A7" s="1168"/>
      <c r="B7" s="1170"/>
      <c r="C7" s="1173" t="s">
        <v>7</v>
      </c>
      <c r="D7" s="1174"/>
      <c r="E7" s="1175" t="s">
        <v>691</v>
      </c>
      <c r="F7" s="1176"/>
      <c r="G7" s="1094" t="s">
        <v>692</v>
      </c>
    </row>
    <row r="8" spans="1:8" s="587" customFormat="1" ht="12.75">
      <c r="A8" s="1169"/>
      <c r="B8" s="1095"/>
      <c r="C8" s="588" t="s">
        <v>693</v>
      </c>
      <c r="D8" s="589" t="s">
        <v>694</v>
      </c>
      <c r="E8" s="589" t="s">
        <v>11</v>
      </c>
      <c r="F8" s="589" t="s">
        <v>12</v>
      </c>
      <c r="G8" s="1135"/>
    </row>
    <row r="9" spans="1:8" s="583" customFormat="1" ht="12.75">
      <c r="A9" s="590" t="s">
        <v>14</v>
      </c>
      <c r="B9" s="591">
        <f>B11+B13+B15+B19+B21+B27+B29+B31</f>
        <v>29516158116</v>
      </c>
      <c r="C9" s="591">
        <f>C11+C13+C15+C19+C21+C27+C29+C31</f>
        <v>31266099613</v>
      </c>
      <c r="D9" s="591">
        <f>D11+D13+D15+D19+D21+D27+D29+D31</f>
        <v>33996140849</v>
      </c>
      <c r="E9" s="592">
        <f>D9-C9</f>
        <v>2730041236</v>
      </c>
      <c r="F9" s="593">
        <f>(D9*100/C9)-100</f>
        <v>8.7316335257400937</v>
      </c>
      <c r="G9" s="594">
        <f>(D9/1.0221)/B9*100-100</f>
        <v>12.687671089484184</v>
      </c>
      <c r="H9" s="595"/>
    </row>
    <row r="10" spans="1:8" s="583" customFormat="1" ht="12.75">
      <c r="A10" s="596"/>
      <c r="B10" s="597"/>
      <c r="C10" s="597"/>
      <c r="D10" s="597"/>
      <c r="E10" s="598"/>
      <c r="F10" s="599"/>
      <c r="G10" s="600"/>
    </row>
    <row r="11" spans="1:8" s="583" customFormat="1" ht="12.75">
      <c r="A11" s="596" t="s">
        <v>695</v>
      </c>
      <c r="B11" s="601">
        <v>15248699880</v>
      </c>
      <c r="C11" s="601">
        <v>17788055471</v>
      </c>
      <c r="D11" s="601">
        <v>20894476396</v>
      </c>
      <c r="E11" s="602">
        <f>D11-C11</f>
        <v>3106420925</v>
      </c>
      <c r="F11" s="603">
        <f>(D11*100/C11)-100</f>
        <v>17.46352168771017</v>
      </c>
      <c r="G11" s="604">
        <f t="shared" ref="G11:G31" si="0">(D11/1.0221)/B11*100-100</f>
        <v>34.061874416532362</v>
      </c>
    </row>
    <row r="12" spans="1:8" s="583" customFormat="1" ht="12.75">
      <c r="A12" s="596"/>
      <c r="B12" s="601"/>
      <c r="C12" s="601"/>
      <c r="D12" s="601"/>
      <c r="E12" s="602"/>
      <c r="F12" s="599"/>
      <c r="G12" s="605"/>
    </row>
    <row r="13" spans="1:8" s="583" customFormat="1" ht="12.75">
      <c r="A13" s="596" t="s">
        <v>696</v>
      </c>
      <c r="B13" s="601">
        <v>3098299653</v>
      </c>
      <c r="C13" s="601">
        <v>3229261205</v>
      </c>
      <c r="D13" s="601">
        <v>3534897723</v>
      </c>
      <c r="E13" s="602">
        <f>D13-C13</f>
        <v>305636518</v>
      </c>
      <c r="F13" s="599">
        <f>(D13*100/C13)-100</f>
        <v>9.4645957263156788</v>
      </c>
      <c r="G13" s="27">
        <f t="shared" si="0"/>
        <v>11.624633504139624</v>
      </c>
    </row>
    <row r="14" spans="1:8" s="583" customFormat="1" ht="12.75">
      <c r="A14" s="596"/>
      <c r="B14" s="601"/>
      <c r="C14" s="601"/>
      <c r="D14" s="601"/>
      <c r="E14" s="602"/>
      <c r="F14" s="599"/>
      <c r="G14" s="605"/>
    </row>
    <row r="15" spans="1:8" s="583" customFormat="1" ht="12.75">
      <c r="A15" s="606" t="s">
        <v>697</v>
      </c>
      <c r="B15" s="607">
        <f>B16+B17</f>
        <v>5906539605</v>
      </c>
      <c r="C15" s="607">
        <f>C16+C17</f>
        <v>5685228183</v>
      </c>
      <c r="D15" s="607">
        <f>D16+D17</f>
        <v>5425565792</v>
      </c>
      <c r="E15" s="608">
        <f>D15-C15</f>
        <v>-259662391</v>
      </c>
      <c r="F15" s="609">
        <f>(D15*100/C15)-100</f>
        <v>-4.5673169597034615</v>
      </c>
      <c r="G15" s="610">
        <f t="shared" si="0"/>
        <v>-10.129216986161154</v>
      </c>
      <c r="H15" s="595"/>
    </row>
    <row r="16" spans="1:8" s="583" customFormat="1" ht="12.75">
      <c r="A16" s="596" t="s">
        <v>698</v>
      </c>
      <c r="B16" s="601">
        <v>4965994000</v>
      </c>
      <c r="C16" s="611">
        <v>4996095993</v>
      </c>
      <c r="D16" s="601">
        <v>5003775681</v>
      </c>
      <c r="E16" s="602">
        <f>D16-C16</f>
        <v>7679688</v>
      </c>
      <c r="F16" s="599">
        <f>(D16*100/C16)-100</f>
        <v>0.15371377993457713</v>
      </c>
      <c r="G16" s="27">
        <f t="shared" si="0"/>
        <v>-1.4178573255483542</v>
      </c>
    </row>
    <row r="17" spans="1:10" ht="12.75">
      <c r="A17" s="596" t="s">
        <v>699</v>
      </c>
      <c r="B17" s="601">
        <v>940545605</v>
      </c>
      <c r="C17" s="611">
        <v>689132190</v>
      </c>
      <c r="D17" s="601">
        <v>421790111</v>
      </c>
      <c r="E17" s="602">
        <f>D17-C17</f>
        <v>-267342079</v>
      </c>
      <c r="F17" s="599">
        <f>(D17*100/C17)-100</f>
        <v>-38.794019910751814</v>
      </c>
      <c r="G17" s="27">
        <f t="shared" si="0"/>
        <v>-56.124392102039927</v>
      </c>
      <c r="I17" s="595"/>
      <c r="J17" s="583"/>
    </row>
    <row r="18" spans="1:10" s="612" customFormat="1">
      <c r="A18" s="596"/>
      <c r="B18" s="601"/>
      <c r="C18" s="611"/>
      <c r="D18" s="601"/>
      <c r="E18" s="602"/>
      <c r="F18" s="599"/>
      <c r="G18" s="605"/>
      <c r="H18" s="583"/>
      <c r="I18" s="583"/>
    </row>
    <row r="19" spans="1:10" s="612" customFormat="1" ht="34.5">
      <c r="A19" s="596" t="s">
        <v>700</v>
      </c>
      <c r="B19" s="613">
        <v>1944037392</v>
      </c>
      <c r="C19" s="614">
        <v>1952053214</v>
      </c>
      <c r="D19" s="613">
        <v>1953440938</v>
      </c>
      <c r="E19" s="602">
        <f>D19-C19</f>
        <v>1387724</v>
      </c>
      <c r="F19" s="599">
        <f>(D19*100/C19)-100</f>
        <v>7.1090480015982394E-2</v>
      </c>
      <c r="G19" s="27">
        <f t="shared" si="0"/>
        <v>-1.6889617473216987</v>
      </c>
      <c r="H19" s="583"/>
      <c r="I19" s="583"/>
    </row>
    <row r="20" spans="1:10" s="612" customFormat="1">
      <c r="A20" s="596"/>
      <c r="B20" s="601"/>
      <c r="C20" s="601"/>
      <c r="D20" s="601"/>
      <c r="E20" s="602"/>
      <c r="F20" s="599"/>
      <c r="G20" s="605"/>
      <c r="H20" s="583"/>
      <c r="I20" s="583"/>
    </row>
    <row r="21" spans="1:10" s="612" customFormat="1">
      <c r="A21" s="606" t="s">
        <v>701</v>
      </c>
      <c r="B21" s="607">
        <f>B22+B23+B24+B25</f>
        <v>1187713246</v>
      </c>
      <c r="C21" s="607">
        <f>C22+C23+C24+C25</f>
        <v>986511276</v>
      </c>
      <c r="D21" s="607">
        <f>D22+D23+D24+D25</f>
        <v>716682833</v>
      </c>
      <c r="E21" s="608">
        <f>D21-C21</f>
        <v>-269828443</v>
      </c>
      <c r="F21" s="615">
        <f>(D21*100/C21)-100</f>
        <v>-27.351784978482087</v>
      </c>
      <c r="G21" s="610">
        <f t="shared" si="0"/>
        <v>-40.963308163494752</v>
      </c>
      <c r="H21" s="583"/>
      <c r="I21" s="583"/>
    </row>
    <row r="22" spans="1:10" s="612" customFormat="1">
      <c r="A22" s="596" t="s">
        <v>702</v>
      </c>
      <c r="B22" s="601">
        <v>539200528</v>
      </c>
      <c r="C22" s="601">
        <v>535257362</v>
      </c>
      <c r="D22" s="601">
        <v>540780874</v>
      </c>
      <c r="E22" s="602">
        <f>D22-C22</f>
        <v>5523512</v>
      </c>
      <c r="F22" s="616">
        <f>(D22*100/C22)-100</f>
        <v>1.0319357363645167</v>
      </c>
      <c r="G22" s="27">
        <f t="shared" si="0"/>
        <v>-1.8754617078874247</v>
      </c>
      <c r="H22" s="583"/>
    </row>
    <row r="23" spans="1:10" s="612" customFormat="1">
      <c r="A23" s="596" t="s">
        <v>703</v>
      </c>
      <c r="B23" s="601">
        <v>504290751</v>
      </c>
      <c r="C23" s="601">
        <v>339943115</v>
      </c>
      <c r="D23" s="601">
        <v>119273894</v>
      </c>
      <c r="E23" s="602">
        <f>D23-C23</f>
        <v>-220669221</v>
      </c>
      <c r="F23" s="616">
        <f>(D23*100/C23)-100</f>
        <v>-64.913572672298415</v>
      </c>
      <c r="G23" s="27">
        <f t="shared" si="0"/>
        <v>-76.859592271948912</v>
      </c>
      <c r="H23" s="583"/>
      <c r="I23" s="583"/>
    </row>
    <row r="24" spans="1:10" s="612" customFormat="1">
      <c r="A24" s="596" t="s">
        <v>704</v>
      </c>
      <c r="B24" s="601">
        <v>144221967</v>
      </c>
      <c r="C24" s="597">
        <v>92956989</v>
      </c>
      <c r="D24" s="601">
        <v>54285800</v>
      </c>
      <c r="E24" s="602">
        <f>D24-C24</f>
        <v>-38671189</v>
      </c>
      <c r="F24" s="616">
        <f>(D24*100/C24)-100</f>
        <v>-41.601163523056883</v>
      </c>
      <c r="G24" s="27">
        <f t="shared" si="0"/>
        <v>-63.173415694870762</v>
      </c>
      <c r="H24" s="583"/>
      <c r="I24" s="583"/>
    </row>
    <row r="25" spans="1:10" s="612" customFormat="1">
      <c r="A25" s="596" t="s">
        <v>705</v>
      </c>
      <c r="B25" s="601"/>
      <c r="C25" s="597">
        <v>18353810</v>
      </c>
      <c r="D25" s="601">
        <v>2342265</v>
      </c>
      <c r="E25" s="602">
        <f>D25-C25</f>
        <v>-16011545</v>
      </c>
      <c r="F25" s="616">
        <f>(D25*100/C25)-100</f>
        <v>-87.238262791213373</v>
      </c>
      <c r="G25" s="27" t="s">
        <v>18</v>
      </c>
      <c r="H25" s="583"/>
      <c r="I25" s="583"/>
    </row>
    <row r="26" spans="1:10" s="612" customFormat="1">
      <c r="A26" s="596"/>
      <c r="B26" s="601"/>
      <c r="C26" s="597"/>
      <c r="D26" s="601"/>
      <c r="E26" s="602"/>
      <c r="F26" s="599"/>
      <c r="G26" s="27"/>
      <c r="H26" s="583"/>
      <c r="I26" s="583"/>
    </row>
    <row r="27" spans="1:10" s="612" customFormat="1">
      <c r="A27" s="596" t="s">
        <v>706</v>
      </c>
      <c r="B27" s="601">
        <v>132189886</v>
      </c>
      <c r="C27" s="597">
        <v>123095922</v>
      </c>
      <c r="D27" s="601">
        <v>125435288</v>
      </c>
      <c r="E27" s="602">
        <f>D27-C27</f>
        <v>2339366</v>
      </c>
      <c r="F27" s="599">
        <f>(D27*100/C27)-100</f>
        <v>1.9004415109706088</v>
      </c>
      <c r="G27" s="27">
        <f t="shared" si="0"/>
        <v>-7.1614999894544837</v>
      </c>
      <c r="H27" s="583"/>
      <c r="I27" s="583"/>
    </row>
    <row r="28" spans="1:10" s="612" customFormat="1">
      <c r="A28" s="596"/>
      <c r="B28" s="601"/>
      <c r="C28" s="597"/>
      <c r="D28" s="601"/>
      <c r="E28" s="602"/>
      <c r="F28" s="599"/>
      <c r="G28" s="27"/>
      <c r="H28" s="583"/>
      <c r="I28" s="583"/>
    </row>
    <row r="29" spans="1:10" s="612" customFormat="1" ht="23.25">
      <c r="A29" s="596" t="s">
        <v>707</v>
      </c>
      <c r="B29" s="613">
        <v>459771256</v>
      </c>
      <c r="C29" s="617">
        <v>284143862</v>
      </c>
      <c r="D29" s="613">
        <v>185807349</v>
      </c>
      <c r="E29" s="602">
        <f>D29-C29</f>
        <v>-98336513</v>
      </c>
      <c r="F29" s="599">
        <f>(D29*100/C29)-100</f>
        <v>-34.608001843798405</v>
      </c>
      <c r="G29" s="27">
        <f t="shared" si="0"/>
        <v>-60.460817815750623</v>
      </c>
      <c r="H29" s="583"/>
      <c r="I29" s="583"/>
    </row>
    <row r="30" spans="1:10" s="612" customFormat="1">
      <c r="A30" s="596"/>
      <c r="B30" s="613"/>
      <c r="C30" s="617"/>
      <c r="D30" s="613"/>
      <c r="E30" s="602"/>
      <c r="F30" s="599"/>
      <c r="G30" s="27"/>
      <c r="H30" s="583"/>
      <c r="I30" s="583"/>
    </row>
    <row r="31" spans="1:10" s="612" customFormat="1" ht="30" customHeight="1">
      <c r="A31" s="596" t="s">
        <v>708</v>
      </c>
      <c r="B31" s="613">
        <v>1538907198</v>
      </c>
      <c r="C31" s="617">
        <v>1217750480</v>
      </c>
      <c r="D31" s="613">
        <v>1159834530</v>
      </c>
      <c r="E31" s="602">
        <f>D31-C31</f>
        <v>-57915950</v>
      </c>
      <c r="F31" s="599">
        <f>(D31*100/C31)-100</f>
        <v>-4.75597841685925</v>
      </c>
      <c r="G31" s="27">
        <f t="shared" si="0"/>
        <v>-26.262193409611712</v>
      </c>
      <c r="H31" s="583"/>
      <c r="I31" s="583"/>
    </row>
    <row r="32" spans="1:10" s="612" customFormat="1">
      <c r="A32" s="618"/>
      <c r="B32" s="619"/>
      <c r="C32" s="619"/>
      <c r="D32" s="619"/>
      <c r="E32" s="620"/>
      <c r="F32" s="621"/>
      <c r="G32" s="622"/>
      <c r="H32" s="583"/>
      <c r="I32" s="583"/>
    </row>
    <row r="33" spans="1:10" s="612" customFormat="1">
      <c r="A33" s="623" t="s">
        <v>33</v>
      </c>
      <c r="B33" s="623"/>
      <c r="C33" s="623"/>
      <c r="D33" s="623"/>
      <c r="E33" s="623"/>
      <c r="F33" s="624"/>
      <c r="G33" s="624"/>
      <c r="H33" s="583"/>
      <c r="I33" s="583"/>
    </row>
    <row r="34" spans="1:10" s="612" customFormat="1">
      <c r="A34" s="625"/>
      <c r="B34" s="626"/>
      <c r="C34" s="626"/>
      <c r="D34" s="626"/>
      <c r="E34" s="626"/>
      <c r="F34" s="627"/>
      <c r="G34" s="628"/>
      <c r="H34" s="583"/>
      <c r="I34" s="583"/>
    </row>
    <row r="37" spans="1:10" ht="12.75">
      <c r="A37" s="629"/>
      <c r="B37" s="630"/>
      <c r="C37" s="630"/>
      <c r="D37" s="630"/>
      <c r="E37" s="630"/>
      <c r="J37" s="583"/>
    </row>
    <row r="41" spans="1:10" ht="12.75">
      <c r="F41" s="632"/>
      <c r="J41" s="583"/>
    </row>
  </sheetData>
  <mergeCells count="11">
    <mergeCell ref="G7:G8"/>
    <mergeCell ref="A1:G1"/>
    <mergeCell ref="A2:G2"/>
    <mergeCell ref="A3:G3"/>
    <mergeCell ref="A4:G4"/>
    <mergeCell ref="A6:A8"/>
    <mergeCell ref="B6:B8"/>
    <mergeCell ref="C6:D6"/>
    <mergeCell ref="E6:G6"/>
    <mergeCell ref="C7:D7"/>
    <mergeCell ref="E7:F7"/>
  </mergeCells>
  <pageMargins left="0.75" right="0.4" top="1" bottom="1" header="0" footer="0"/>
  <pageSetup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G17"/>
  <sheetViews>
    <sheetView showGridLines="0" workbookViewId="0">
      <selection sqref="A1:D1"/>
    </sheetView>
  </sheetViews>
  <sheetFormatPr baseColWidth="10" defaultRowHeight="12.75"/>
  <cols>
    <col min="1" max="1" width="35.85546875" style="633" customWidth="1"/>
    <col min="2" max="2" width="17" style="633" customWidth="1"/>
    <col min="3" max="3" width="16" style="633" customWidth="1"/>
    <col min="4" max="4" width="11" style="655" customWidth="1"/>
    <col min="5" max="6" width="11.42578125" style="633"/>
    <col min="7" max="7" width="12" style="633" bestFit="1" customWidth="1"/>
    <col min="8" max="16384" width="11.42578125" style="633"/>
  </cols>
  <sheetData>
    <row r="1" spans="1:7">
      <c r="A1" s="1162" t="s">
        <v>709</v>
      </c>
      <c r="B1" s="1162"/>
      <c r="C1" s="1162"/>
      <c r="D1" s="1162"/>
    </row>
    <row r="2" spans="1:7">
      <c r="A2" s="1163" t="str">
        <f>[5]FONDOS!A3</f>
        <v>DEL 1 DE ENERO AL 31 DE DICIEMBRE DE 2015</v>
      </c>
      <c r="B2" s="1163"/>
      <c r="C2" s="1163"/>
      <c r="D2" s="1163"/>
    </row>
    <row r="3" spans="1:7">
      <c r="A3" s="1164" t="s">
        <v>2</v>
      </c>
      <c r="B3" s="1164"/>
      <c r="C3" s="1164"/>
      <c r="D3" s="1164"/>
    </row>
    <row r="4" spans="1:7">
      <c r="A4" s="634"/>
      <c r="B4" s="634"/>
      <c r="C4" s="635"/>
      <c r="D4" s="636"/>
    </row>
    <row r="5" spans="1:7">
      <c r="A5" s="1177" t="s">
        <v>3</v>
      </c>
      <c r="B5" s="637" t="s">
        <v>710</v>
      </c>
      <c r="C5" s="638" t="s">
        <v>694</v>
      </c>
      <c r="D5" s="1177" t="s">
        <v>711</v>
      </c>
    </row>
    <row r="6" spans="1:7">
      <c r="A6" s="1178"/>
      <c r="B6" s="637">
        <v>2014</v>
      </c>
      <c r="C6" s="639">
        <v>2015</v>
      </c>
      <c r="D6" s="1179"/>
    </row>
    <row r="7" spans="1:7">
      <c r="A7" s="640" t="s">
        <v>14</v>
      </c>
      <c r="B7" s="641">
        <f>B9+B14</f>
        <v>15245699880</v>
      </c>
      <c r="C7" s="641">
        <f>C9+C14</f>
        <v>20894476396</v>
      </c>
      <c r="D7" s="642">
        <f>(C7*100/B7)-100</f>
        <v>37.051605111355514</v>
      </c>
    </row>
    <row r="8" spans="1:7">
      <c r="A8" s="643"/>
      <c r="B8" s="644"/>
      <c r="C8" s="644"/>
      <c r="D8" s="610"/>
    </row>
    <row r="9" spans="1:7">
      <c r="A9" s="640" t="s">
        <v>712</v>
      </c>
      <c r="B9" s="645">
        <f>SUM(B10:B12)</f>
        <v>15185553127</v>
      </c>
      <c r="C9" s="645">
        <f>SUM(C10:C12)</f>
        <v>20894476396</v>
      </c>
      <c r="D9" s="642">
        <f>(C9*100/B9)-100</f>
        <v>37.594437431781813</v>
      </c>
    </row>
    <row r="10" spans="1:7">
      <c r="A10" s="646" t="s">
        <v>433</v>
      </c>
      <c r="B10" s="647">
        <v>14705841549</v>
      </c>
      <c r="C10" s="647">
        <v>20323110498</v>
      </c>
      <c r="D10" s="605">
        <f>(C10*100/B10)-100</f>
        <v>38.197534838677598</v>
      </c>
    </row>
    <row r="11" spans="1:7">
      <c r="A11" s="646" t="s">
        <v>434</v>
      </c>
      <c r="B11" s="647">
        <v>132877681</v>
      </c>
      <c r="C11" s="647">
        <v>155919678</v>
      </c>
      <c r="D11" s="605">
        <f>(C11*100/B11)-100</f>
        <v>17.340757926080911</v>
      </c>
    </row>
    <row r="12" spans="1:7">
      <c r="A12" s="646" t="s">
        <v>435</v>
      </c>
      <c r="B12" s="647">
        <v>346833897</v>
      </c>
      <c r="C12" s="647">
        <v>415446220</v>
      </c>
      <c r="D12" s="605">
        <f>(C12*100/B12)-100</f>
        <v>19.782473279997774</v>
      </c>
      <c r="F12" s="648"/>
      <c r="G12" s="648"/>
    </row>
    <row r="13" spans="1:7">
      <c r="A13" s="643"/>
      <c r="B13" s="644"/>
      <c r="C13" s="644"/>
      <c r="D13" s="610"/>
    </row>
    <row r="14" spans="1:7">
      <c r="A14" s="640" t="s">
        <v>713</v>
      </c>
      <c r="B14" s="645">
        <f>SUM(B15:B15)</f>
        <v>60146753</v>
      </c>
      <c r="C14" s="645">
        <f>SUM(C15:C15)</f>
        <v>0</v>
      </c>
      <c r="D14" s="642">
        <f>(C14*100/B14)-100</f>
        <v>-100</v>
      </c>
    </row>
    <row r="15" spans="1:7">
      <c r="A15" s="646" t="s">
        <v>714</v>
      </c>
      <c r="B15" s="647">
        <v>60146753</v>
      </c>
      <c r="C15" s="647"/>
      <c r="D15" s="605">
        <f>(C15*100/B15)-100</f>
        <v>-100</v>
      </c>
    </row>
    <row r="16" spans="1:7">
      <c r="A16" s="649"/>
      <c r="B16" s="650"/>
      <c r="C16" s="650"/>
      <c r="D16" s="651"/>
    </row>
    <row r="17" spans="1:4">
      <c r="A17" s="652"/>
      <c r="B17" s="652"/>
      <c r="C17" s="653"/>
      <c r="D17" s="654"/>
    </row>
  </sheetData>
  <mergeCells count="5">
    <mergeCell ref="A1:D1"/>
    <mergeCell ref="A2:D2"/>
    <mergeCell ref="A3:D3"/>
    <mergeCell ref="A5:A6"/>
    <mergeCell ref="D5:D6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18"/>
  <sheetViews>
    <sheetView showGridLines="0" topLeftCell="A4" workbookViewId="0">
      <selection activeCell="A25" sqref="A25"/>
    </sheetView>
  </sheetViews>
  <sheetFormatPr baseColWidth="10" defaultRowHeight="12.75"/>
  <cols>
    <col min="1" max="1" width="35.85546875" style="633" customWidth="1"/>
    <col min="2" max="2" width="17" style="633" customWidth="1"/>
    <col min="3" max="3" width="16" style="633" customWidth="1"/>
    <col min="4" max="4" width="11" style="655" customWidth="1"/>
    <col min="5" max="16384" width="11.42578125" style="633"/>
  </cols>
  <sheetData>
    <row r="1" spans="1:6">
      <c r="A1" s="1162" t="s">
        <v>715</v>
      </c>
      <c r="B1" s="1162"/>
      <c r="C1" s="1162"/>
      <c r="D1" s="1162"/>
    </row>
    <row r="2" spans="1:6">
      <c r="A2" s="1163" t="str">
        <f>'[5]F. EDUCACION BASICA'!A2:D2</f>
        <v>DEL 1 DE ENERO AL 31 DE DICIEMBRE DE 2015</v>
      </c>
      <c r="B2" s="1163"/>
      <c r="C2" s="1163"/>
      <c r="D2" s="1163"/>
    </row>
    <row r="3" spans="1:6">
      <c r="A3" s="1164" t="s">
        <v>2</v>
      </c>
      <c r="B3" s="1164"/>
      <c r="C3" s="1164"/>
      <c r="D3" s="1164"/>
    </row>
    <row r="4" spans="1:6">
      <c r="A4" s="634"/>
      <c r="B4" s="634"/>
      <c r="C4" s="635"/>
      <c r="D4" s="636"/>
    </row>
    <row r="5" spans="1:6">
      <c r="A5" s="1177" t="s">
        <v>3</v>
      </c>
      <c r="B5" s="637" t="s">
        <v>716</v>
      </c>
      <c r="C5" s="637" t="s">
        <v>694</v>
      </c>
      <c r="D5" s="1177" t="s">
        <v>717</v>
      </c>
    </row>
    <row r="6" spans="1:6">
      <c r="A6" s="1178"/>
      <c r="B6" s="637">
        <v>2014</v>
      </c>
      <c r="C6" s="639">
        <v>2015</v>
      </c>
      <c r="D6" s="1180"/>
    </row>
    <row r="7" spans="1:6">
      <c r="A7" s="640" t="s">
        <v>14</v>
      </c>
      <c r="B7" s="656">
        <f>B9+B14</f>
        <v>3098299653</v>
      </c>
      <c r="C7" s="641">
        <f>C9+C14</f>
        <v>3534897723</v>
      </c>
      <c r="D7" s="642">
        <f>(C7*100/B7)-100</f>
        <v>14.091537904581116</v>
      </c>
    </row>
    <row r="8" spans="1:6">
      <c r="A8" s="643"/>
      <c r="B8" s="657"/>
      <c r="C8" s="644"/>
      <c r="D8" s="610"/>
    </row>
    <row r="9" spans="1:6">
      <c r="A9" s="640" t="s">
        <v>712</v>
      </c>
      <c r="B9" s="658">
        <f>SUM(B10:B12)</f>
        <v>3090036674</v>
      </c>
      <c r="C9" s="645">
        <f>SUM(C10:C12)</f>
        <v>3485377952</v>
      </c>
      <c r="D9" s="642">
        <f>(C9*100/B9)-100</f>
        <v>12.794064268766022</v>
      </c>
    </row>
    <row r="10" spans="1:6">
      <c r="A10" s="646" t="s">
        <v>433</v>
      </c>
      <c r="B10" s="647">
        <v>2233774332</v>
      </c>
      <c r="C10" s="647">
        <v>2323411028</v>
      </c>
      <c r="D10" s="605">
        <f>(C10*100/B10)-100</f>
        <v>4.0127910288835693</v>
      </c>
    </row>
    <row r="11" spans="1:6">
      <c r="A11" s="646" t="s">
        <v>434</v>
      </c>
      <c r="B11" s="647">
        <v>172086497</v>
      </c>
      <c r="C11" s="647">
        <v>158583895</v>
      </c>
      <c r="D11" s="605">
        <f>(C11*100/B11)-100</f>
        <v>-7.846404125478827</v>
      </c>
    </row>
    <row r="12" spans="1:6">
      <c r="A12" s="646" t="s">
        <v>435</v>
      </c>
      <c r="B12" s="647">
        <v>684175845</v>
      </c>
      <c r="C12" s="647">
        <v>1003383029</v>
      </c>
      <c r="D12" s="605">
        <f>(C12*100/B12)-100</f>
        <v>46.655722550391999</v>
      </c>
      <c r="F12" s="648"/>
    </row>
    <row r="13" spans="1:6">
      <c r="A13" s="643"/>
      <c r="B13" s="657"/>
      <c r="C13" s="644"/>
      <c r="D13" s="610"/>
    </row>
    <row r="14" spans="1:6">
      <c r="A14" s="640" t="s">
        <v>713</v>
      </c>
      <c r="B14" s="658">
        <f>SUM(B15:B16)</f>
        <v>8262979</v>
      </c>
      <c r="C14" s="645">
        <f>SUM(C15:C16)</f>
        <v>49519771</v>
      </c>
      <c r="D14" s="642">
        <f>(C14*100/B14)-100</f>
        <v>499.29682745169748</v>
      </c>
    </row>
    <row r="15" spans="1:6">
      <c r="A15" s="646" t="s">
        <v>718</v>
      </c>
      <c r="B15" s="647">
        <v>8208339</v>
      </c>
      <c r="C15" s="647">
        <v>41915888</v>
      </c>
      <c r="D15" s="605">
        <f>(C15*100/B15)-100</f>
        <v>410.65005965275071</v>
      </c>
    </row>
    <row r="16" spans="1:6">
      <c r="A16" s="646" t="s">
        <v>719</v>
      </c>
      <c r="B16" s="647">
        <v>54640</v>
      </c>
      <c r="C16" s="647">
        <v>7603883</v>
      </c>
      <c r="D16" s="605">
        <f>(C16*100/B16)-100</f>
        <v>13816.330527086384</v>
      </c>
    </row>
    <row r="17" spans="1:4">
      <c r="A17" s="659"/>
      <c r="B17" s="660"/>
      <c r="C17" s="660"/>
      <c r="D17" s="661"/>
    </row>
    <row r="18" spans="1:4">
      <c r="A18" s="652" t="s">
        <v>720</v>
      </c>
      <c r="B18" s="652"/>
      <c r="C18" s="653"/>
      <c r="D18" s="654"/>
    </row>
  </sheetData>
  <mergeCells count="5">
    <mergeCell ref="A1:D1"/>
    <mergeCell ref="A2:D2"/>
    <mergeCell ref="A3:D3"/>
    <mergeCell ref="A5:A6"/>
    <mergeCell ref="D5:D6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23"/>
  <sheetViews>
    <sheetView showGridLines="0" zoomScale="130" zoomScaleNormal="130" workbookViewId="0">
      <selection activeCell="A20" sqref="A20"/>
    </sheetView>
  </sheetViews>
  <sheetFormatPr baseColWidth="10" defaultRowHeight="12.75"/>
  <cols>
    <col min="1" max="1" width="35.85546875" style="633" customWidth="1"/>
    <col min="2" max="2" width="17" style="633" customWidth="1"/>
    <col min="3" max="3" width="16" style="633" customWidth="1"/>
    <col min="4" max="4" width="11" style="655" customWidth="1"/>
    <col min="5" max="5" width="11.42578125" style="633"/>
    <col min="6" max="6" width="12.7109375" style="633" bestFit="1" customWidth="1"/>
    <col min="7" max="16384" width="11.42578125" style="633"/>
  </cols>
  <sheetData>
    <row r="1" spans="1:6">
      <c r="A1" s="1162" t="s">
        <v>721</v>
      </c>
      <c r="B1" s="1162"/>
      <c r="C1" s="1162"/>
      <c r="D1" s="1162"/>
    </row>
    <row r="2" spans="1:6">
      <c r="A2" s="1162" t="s">
        <v>722</v>
      </c>
      <c r="B2" s="1162"/>
      <c r="C2" s="1162"/>
      <c r="D2" s="1162"/>
    </row>
    <row r="3" spans="1:6">
      <c r="A3" s="1163" t="str">
        <f>'[5]F. SALUD'!A2:D2</f>
        <v>DEL 1 DE ENERO AL 31 DE DICIEMBRE DE 2015</v>
      </c>
      <c r="B3" s="1163"/>
      <c r="C3" s="1163"/>
      <c r="D3" s="1163"/>
    </row>
    <row r="4" spans="1:6">
      <c r="A4" s="1164" t="s">
        <v>723</v>
      </c>
      <c r="B4" s="1164"/>
      <c r="C4" s="1164"/>
      <c r="D4" s="1164"/>
    </row>
    <row r="5" spans="1:6">
      <c r="A5" s="634"/>
      <c r="B5" s="634"/>
      <c r="C5" s="635"/>
      <c r="D5" s="636"/>
    </row>
    <row r="6" spans="1:6">
      <c r="A6" s="1177" t="s">
        <v>3</v>
      </c>
      <c r="B6" s="637" t="s">
        <v>716</v>
      </c>
      <c r="C6" s="637" t="s">
        <v>694</v>
      </c>
      <c r="D6" s="1177" t="s">
        <v>717</v>
      </c>
    </row>
    <row r="7" spans="1:6">
      <c r="A7" s="1178"/>
      <c r="B7" s="637">
        <v>2014</v>
      </c>
      <c r="C7" s="639">
        <v>2015</v>
      </c>
      <c r="D7" s="1180"/>
    </row>
    <row r="8" spans="1:6">
      <c r="A8" s="640" t="s">
        <v>14</v>
      </c>
      <c r="B8" s="656">
        <f>B10+B12</f>
        <v>5846503265</v>
      </c>
      <c r="C8" s="656">
        <f>C10+C12</f>
        <v>5425565792</v>
      </c>
      <c r="D8" s="642">
        <f>(C8*100/B8)-100</f>
        <v>-7.1998159227915863</v>
      </c>
    </row>
    <row r="9" spans="1:6">
      <c r="A9" s="643"/>
      <c r="B9" s="657"/>
      <c r="C9" s="644"/>
      <c r="D9" s="610"/>
      <c r="F9" s="662"/>
    </row>
    <row r="10" spans="1:6">
      <c r="A10" s="646" t="s">
        <v>724</v>
      </c>
      <c r="B10" s="647">
        <v>4965994000</v>
      </c>
      <c r="C10" s="647">
        <v>5003775681</v>
      </c>
      <c r="D10" s="605">
        <f>(C10*100/B10)-100</f>
        <v>0.76080802755701882</v>
      </c>
    </row>
    <row r="11" spans="1:6">
      <c r="A11" s="646"/>
      <c r="B11" s="663"/>
      <c r="C11" s="647"/>
      <c r="D11" s="605"/>
    </row>
    <row r="12" spans="1:6">
      <c r="A12" s="646" t="s">
        <v>725</v>
      </c>
      <c r="B12" s="664">
        <f>B13+B15</f>
        <v>880509265</v>
      </c>
      <c r="C12" s="664">
        <f>SUM(C13:C15)</f>
        <v>421790111</v>
      </c>
      <c r="D12" s="605">
        <f>(C12*100/B12)-100</f>
        <v>-52.097027508279538</v>
      </c>
      <c r="F12" s="648"/>
    </row>
    <row r="13" spans="1:6">
      <c r="A13" s="646" t="s">
        <v>726</v>
      </c>
      <c r="B13" s="647">
        <v>837668470</v>
      </c>
      <c r="C13" s="647">
        <v>383650696</v>
      </c>
      <c r="D13" s="605">
        <f>(C13*100/B13)-100</f>
        <v>-54.200174682473126</v>
      </c>
      <c r="F13" s="648"/>
    </row>
    <row r="14" spans="1:6">
      <c r="A14" s="646" t="s">
        <v>727</v>
      </c>
      <c r="B14" s="647">
        <v>60036340</v>
      </c>
      <c r="C14" s="647"/>
      <c r="D14" s="605"/>
      <c r="F14" s="648"/>
    </row>
    <row r="15" spans="1:6">
      <c r="A15" s="646" t="s">
        <v>728</v>
      </c>
      <c r="B15" s="647">
        <v>42840795</v>
      </c>
      <c r="C15" s="647">
        <v>38139415</v>
      </c>
      <c r="D15" s="605">
        <f>(C15*100/B15)-100</f>
        <v>-10.974072726708272</v>
      </c>
      <c r="E15" s="648"/>
      <c r="F15" s="648"/>
    </row>
    <row r="16" spans="1:6">
      <c r="A16" s="659"/>
      <c r="B16" s="660"/>
      <c r="C16" s="660"/>
      <c r="D16" s="661"/>
    </row>
    <row r="17" spans="1:4">
      <c r="A17" s="652" t="s">
        <v>720</v>
      </c>
      <c r="B17" s="652"/>
      <c r="C17" s="653"/>
      <c r="D17" s="654"/>
    </row>
    <row r="23" spans="1:4">
      <c r="B23" s="648"/>
    </row>
  </sheetData>
  <mergeCells count="6">
    <mergeCell ref="A1:D1"/>
    <mergeCell ref="A2:D2"/>
    <mergeCell ref="A3:D3"/>
    <mergeCell ref="A4:D4"/>
    <mergeCell ref="A6:A7"/>
    <mergeCell ref="D6:D7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15"/>
  <sheetViews>
    <sheetView showGridLines="0" workbookViewId="0">
      <selection activeCell="A2" sqref="A2:D2"/>
    </sheetView>
  </sheetViews>
  <sheetFormatPr baseColWidth="10" defaultRowHeight="12.75"/>
  <cols>
    <col min="1" max="1" width="35.85546875" style="633" customWidth="1"/>
    <col min="2" max="2" width="17" style="633" customWidth="1"/>
    <col min="3" max="3" width="16" style="633" customWidth="1"/>
    <col min="4" max="4" width="11" style="655" customWidth="1"/>
    <col min="5" max="16384" width="11.42578125" style="633"/>
  </cols>
  <sheetData>
    <row r="1" spans="1:6">
      <c r="A1" s="1162" t="s">
        <v>729</v>
      </c>
      <c r="B1" s="1162"/>
      <c r="C1" s="1162"/>
      <c r="D1" s="1162"/>
    </row>
    <row r="2" spans="1:6">
      <c r="A2" s="1162" t="s">
        <v>730</v>
      </c>
      <c r="B2" s="1162"/>
      <c r="C2" s="1162"/>
      <c r="D2" s="1162"/>
    </row>
    <row r="3" spans="1:6">
      <c r="A3" s="1162" t="s">
        <v>731</v>
      </c>
      <c r="B3" s="1162"/>
      <c r="C3" s="1162"/>
      <c r="D3" s="1162"/>
    </row>
    <row r="4" spans="1:6">
      <c r="A4" s="1163" t="str">
        <f>'[5]F. INFRAESTRUCTURA'!A3:D3</f>
        <v>DEL 1 DE ENERO AL 31 DE DICIEMBRE DE 2015</v>
      </c>
      <c r="B4" s="1163"/>
      <c r="C4" s="1163"/>
      <c r="D4" s="1163"/>
    </row>
    <row r="5" spans="1:6">
      <c r="A5" s="1164" t="s">
        <v>2</v>
      </c>
      <c r="B5" s="1164"/>
      <c r="C5" s="1164"/>
      <c r="D5" s="1164"/>
    </row>
    <row r="6" spans="1:6">
      <c r="A6" s="634"/>
      <c r="B6" s="634"/>
      <c r="C6" s="635"/>
      <c r="D6" s="636"/>
    </row>
    <row r="7" spans="1:6">
      <c r="A7" s="1177" t="s">
        <v>3</v>
      </c>
      <c r="B7" s="637" t="s">
        <v>716</v>
      </c>
      <c r="C7" s="637" t="s">
        <v>694</v>
      </c>
      <c r="D7" s="1177" t="s">
        <v>717</v>
      </c>
    </row>
    <row r="8" spans="1:6">
      <c r="A8" s="1183"/>
      <c r="B8" s="637">
        <v>2014</v>
      </c>
      <c r="C8" s="639">
        <v>2015</v>
      </c>
      <c r="D8" s="1184"/>
    </row>
    <row r="9" spans="1:6">
      <c r="A9" s="640" t="s">
        <v>14</v>
      </c>
      <c r="B9" s="656">
        <f>B11+B13</f>
        <v>1944037392</v>
      </c>
      <c r="C9" s="656">
        <f>C11+C13</f>
        <v>1953440938</v>
      </c>
      <c r="D9" s="610">
        <f>D11+D13</f>
        <v>0.48371219806249144</v>
      </c>
    </row>
    <row r="10" spans="1:6">
      <c r="A10" s="643"/>
      <c r="B10" s="657"/>
      <c r="C10" s="644"/>
      <c r="D10" s="610"/>
    </row>
    <row r="11" spans="1:6">
      <c r="A11" s="1181" t="s">
        <v>732</v>
      </c>
      <c r="B11" s="647">
        <v>1944037392</v>
      </c>
      <c r="C11" s="647">
        <v>1953440938</v>
      </c>
      <c r="D11" s="605">
        <f>(C11*100/B11)-100</f>
        <v>0.48371219806249144</v>
      </c>
    </row>
    <row r="12" spans="1:6">
      <c r="A12" s="1182"/>
      <c r="B12" s="663"/>
      <c r="C12" s="647"/>
      <c r="D12" s="605"/>
    </row>
    <row r="13" spans="1:6">
      <c r="A13" s="1182"/>
      <c r="B13" s="663"/>
      <c r="C13" s="647"/>
      <c r="D13" s="605"/>
      <c r="F13" s="648"/>
    </row>
    <row r="14" spans="1:6">
      <c r="A14" s="665"/>
      <c r="B14" s="666"/>
      <c r="C14" s="666"/>
      <c r="D14" s="667"/>
    </row>
    <row r="15" spans="1:6">
      <c r="A15" s="652"/>
      <c r="B15" s="652"/>
      <c r="C15" s="653"/>
      <c r="D15" s="654"/>
    </row>
  </sheetData>
  <mergeCells count="8">
    <mergeCell ref="A11:A13"/>
    <mergeCell ref="A1:D1"/>
    <mergeCell ref="A2:D2"/>
    <mergeCell ref="A3:D3"/>
    <mergeCell ref="A4:D4"/>
    <mergeCell ref="A5:D5"/>
    <mergeCell ref="A7:A8"/>
    <mergeCell ref="D7:D8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7"/>
  <sheetViews>
    <sheetView showGridLines="0" workbookViewId="0">
      <selection sqref="A1:D1"/>
    </sheetView>
  </sheetViews>
  <sheetFormatPr baseColWidth="10" defaultRowHeight="12.75"/>
  <cols>
    <col min="1" max="1" width="35.85546875" style="633" customWidth="1"/>
    <col min="2" max="2" width="17" style="633" customWidth="1"/>
    <col min="3" max="3" width="16" style="633" customWidth="1"/>
    <col min="4" max="4" width="11" style="655" customWidth="1"/>
    <col min="5" max="16384" width="11.42578125" style="633"/>
  </cols>
  <sheetData>
    <row r="1" spans="1:6">
      <c r="A1" s="1162" t="s">
        <v>733</v>
      </c>
      <c r="B1" s="1162"/>
      <c r="C1" s="1162"/>
      <c r="D1" s="1162"/>
    </row>
    <row r="2" spans="1:6">
      <c r="A2" s="1163" t="str">
        <f>'[5]F. fortalecimiento a mpios y df'!A4:D4</f>
        <v>DEL 1 DE ENERO AL 31 DE DICIEMBRE DE 2015</v>
      </c>
      <c r="B2" s="1163"/>
      <c r="C2" s="1163"/>
      <c r="D2" s="1163"/>
    </row>
    <row r="3" spans="1:6">
      <c r="A3" s="1164" t="s">
        <v>2</v>
      </c>
      <c r="B3" s="1164"/>
      <c r="C3" s="1164"/>
      <c r="D3" s="1164"/>
    </row>
    <row r="4" spans="1:6">
      <c r="A4" s="634"/>
      <c r="B4" s="634"/>
      <c r="C4" s="635"/>
      <c r="D4" s="636"/>
    </row>
    <row r="5" spans="1:6">
      <c r="A5" s="1177" t="s">
        <v>3</v>
      </c>
      <c r="B5" s="637" t="s">
        <v>716</v>
      </c>
      <c r="C5" s="637" t="s">
        <v>694</v>
      </c>
      <c r="D5" s="1177" t="s">
        <v>717</v>
      </c>
    </row>
    <row r="6" spans="1:6">
      <c r="A6" s="1185"/>
      <c r="B6" s="637">
        <v>2014</v>
      </c>
      <c r="C6" s="639">
        <v>2015</v>
      </c>
      <c r="D6" s="1186"/>
    </row>
    <row r="7" spans="1:6">
      <c r="A7" s="640" t="s">
        <v>14</v>
      </c>
      <c r="B7" s="656">
        <f>SUM(B9:B13)</f>
        <v>1187713246</v>
      </c>
      <c r="C7" s="656">
        <f>SUM(C9:C15)</f>
        <v>716682833</v>
      </c>
      <c r="D7" s="610">
        <f>(C7*100/B7)-100</f>
        <v>-39.658597273907979</v>
      </c>
    </row>
    <row r="8" spans="1:6">
      <c r="A8" s="643"/>
      <c r="B8" s="657"/>
      <c r="C8" s="644"/>
      <c r="D8" s="610"/>
    </row>
    <row r="9" spans="1:6" ht="12.75" customHeight="1">
      <c r="A9" s="668" t="s">
        <v>734</v>
      </c>
      <c r="B9" s="663">
        <v>539200528</v>
      </c>
      <c r="C9" s="663">
        <v>540780874</v>
      </c>
      <c r="D9" s="605">
        <f>(C9*100/B9)-100</f>
        <v>0.29309058836827262</v>
      </c>
    </row>
    <row r="10" spans="1:6" ht="12.75" customHeight="1">
      <c r="A10" s="669"/>
      <c r="B10" s="663"/>
      <c r="C10" s="663"/>
      <c r="D10" s="605"/>
    </row>
    <row r="11" spans="1:6" ht="12.75" customHeight="1">
      <c r="A11" s="668" t="s">
        <v>735</v>
      </c>
      <c r="B11" s="663">
        <v>504290751</v>
      </c>
      <c r="C11" s="663">
        <v>119273894</v>
      </c>
      <c r="D11" s="605">
        <f>(C11*100/B11)-100</f>
        <v>-76.348189261158979</v>
      </c>
    </row>
    <row r="12" spans="1:6" ht="12.75" customHeight="1">
      <c r="A12" s="668"/>
      <c r="B12" s="663"/>
      <c r="C12" s="663"/>
      <c r="D12" s="605"/>
      <c r="F12" s="648"/>
    </row>
    <row r="13" spans="1:6">
      <c r="A13" s="668" t="s">
        <v>736</v>
      </c>
      <c r="B13" s="663">
        <v>144221967</v>
      </c>
      <c r="C13" s="663">
        <v>55458702</v>
      </c>
      <c r="D13" s="605">
        <f>(C13*100/B13)-100</f>
        <v>-61.546286496009309</v>
      </c>
    </row>
    <row r="14" spans="1:6">
      <c r="A14" s="668"/>
      <c r="B14" s="663"/>
      <c r="C14" s="663"/>
      <c r="D14" s="605"/>
    </row>
    <row r="15" spans="1:6">
      <c r="A15" s="668" t="s">
        <v>737</v>
      </c>
      <c r="B15" s="663"/>
      <c r="C15" s="663">
        <v>1169363</v>
      </c>
      <c r="D15" s="605" t="s">
        <v>18</v>
      </c>
    </row>
    <row r="16" spans="1:6">
      <c r="A16" s="670"/>
      <c r="B16" s="671"/>
      <c r="C16" s="671"/>
      <c r="D16" s="672"/>
    </row>
    <row r="17" spans="1:4">
      <c r="A17" s="652"/>
      <c r="B17" s="652"/>
      <c r="C17" s="653"/>
      <c r="D17" s="654"/>
    </row>
  </sheetData>
  <mergeCells count="5">
    <mergeCell ref="A1:D1"/>
    <mergeCell ref="A2:D2"/>
    <mergeCell ref="A3:D3"/>
    <mergeCell ref="A5:A6"/>
    <mergeCell ref="D5:D6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19"/>
  <sheetViews>
    <sheetView showGridLines="0" workbookViewId="0">
      <selection activeCell="B29" sqref="B29"/>
    </sheetView>
  </sheetViews>
  <sheetFormatPr baseColWidth="10" defaultRowHeight="12.75"/>
  <cols>
    <col min="1" max="1" width="27.5703125" style="633" customWidth="1"/>
    <col min="2" max="2" width="17" style="633" customWidth="1"/>
    <col min="3" max="3" width="16" style="633" customWidth="1"/>
    <col min="4" max="4" width="11" style="655" customWidth="1"/>
    <col min="5" max="16384" width="11.42578125" style="633"/>
  </cols>
  <sheetData>
    <row r="1" spans="1:6">
      <c r="A1" s="1162" t="s">
        <v>738</v>
      </c>
      <c r="B1" s="1162"/>
      <c r="C1" s="1162"/>
      <c r="D1" s="1162"/>
    </row>
    <row r="2" spans="1:6">
      <c r="A2" s="1163" t="str">
        <f>'[5]F. APORTACIONES MULTIPLES'!A2:D2</f>
        <v>DEL 1 DE ENERO AL 31 DE DICIEMBRE DE 2015</v>
      </c>
      <c r="B2" s="1163"/>
      <c r="C2" s="1163"/>
      <c r="D2" s="1163"/>
    </row>
    <row r="3" spans="1:6">
      <c r="A3" s="1164" t="s">
        <v>2</v>
      </c>
      <c r="B3" s="1164"/>
      <c r="C3" s="1164"/>
      <c r="D3" s="1164"/>
    </row>
    <row r="4" spans="1:6">
      <c r="A4" s="634"/>
      <c r="B4" s="634"/>
      <c r="C4" s="635"/>
      <c r="D4" s="636"/>
    </row>
    <row r="5" spans="1:6">
      <c r="A5" s="1177" t="s">
        <v>3</v>
      </c>
      <c r="B5" s="637" t="s">
        <v>716</v>
      </c>
      <c r="C5" s="637" t="s">
        <v>694</v>
      </c>
      <c r="D5" s="1177" t="s">
        <v>717</v>
      </c>
    </row>
    <row r="6" spans="1:6">
      <c r="A6" s="1187"/>
      <c r="B6" s="637">
        <v>2014</v>
      </c>
      <c r="C6" s="639">
        <v>2015</v>
      </c>
      <c r="D6" s="1188"/>
    </row>
    <row r="7" spans="1:6">
      <c r="A7" s="640" t="s">
        <v>14</v>
      </c>
      <c r="B7" s="656">
        <f>SUM(B9:B15)</f>
        <v>125239570</v>
      </c>
      <c r="C7" s="656">
        <f>SUM(C9:C17)</f>
        <v>125435289</v>
      </c>
      <c r="D7" s="610">
        <f>(C7*100/B7)-100</f>
        <v>0.15627568826690208</v>
      </c>
    </row>
    <row r="8" spans="1:6">
      <c r="A8" s="643"/>
      <c r="B8" s="657"/>
      <c r="C8" s="644"/>
      <c r="D8" s="610"/>
    </row>
    <row r="9" spans="1:6" ht="12.75" customHeight="1">
      <c r="A9" s="668" t="s">
        <v>433</v>
      </c>
      <c r="B9" s="663">
        <v>68539661</v>
      </c>
      <c r="C9" s="663">
        <v>69300388</v>
      </c>
      <c r="D9" s="605">
        <f>(C9*100/B9)-100</f>
        <v>1.1099077364855958</v>
      </c>
    </row>
    <row r="10" spans="1:6" ht="12.75" customHeight="1">
      <c r="A10" s="669"/>
      <c r="B10" s="663"/>
      <c r="C10" s="663"/>
      <c r="D10" s="605"/>
    </row>
    <row r="11" spans="1:6" ht="12.75" customHeight="1">
      <c r="A11" s="668" t="s">
        <v>434</v>
      </c>
      <c r="B11" s="663">
        <v>9695706</v>
      </c>
      <c r="C11" s="663">
        <v>11297715</v>
      </c>
      <c r="D11" s="605">
        <f>(C11*100/B11)-100</f>
        <v>16.522871052401953</v>
      </c>
    </row>
    <row r="12" spans="1:6" ht="12.75" customHeight="1">
      <c r="A12" s="668"/>
      <c r="B12" s="663"/>
      <c r="C12" s="663"/>
      <c r="D12" s="605"/>
    </row>
    <row r="13" spans="1:6" ht="12.75" customHeight="1">
      <c r="A13" s="668" t="s">
        <v>435</v>
      </c>
      <c r="B13" s="663">
        <v>45001230</v>
      </c>
      <c r="C13" s="663">
        <v>18473699</v>
      </c>
      <c r="D13" s="605">
        <f>(C13*100/B13)-100</f>
        <v>-58.948457631046971</v>
      </c>
    </row>
    <row r="14" spans="1:6" ht="12.75" customHeight="1">
      <c r="A14" s="668"/>
      <c r="B14" s="663"/>
      <c r="C14" s="663"/>
      <c r="D14" s="605"/>
      <c r="F14" s="648"/>
    </row>
    <row r="15" spans="1:6">
      <c r="A15" s="668" t="s">
        <v>739</v>
      </c>
      <c r="B15" s="663">
        <v>2002973</v>
      </c>
      <c r="C15" s="663">
        <v>26363487</v>
      </c>
      <c r="D15" s="605">
        <f>(C15*100/B15)-100</f>
        <v>1216.2177922518176</v>
      </c>
    </row>
    <row r="16" spans="1:6">
      <c r="A16" s="668"/>
      <c r="B16" s="663"/>
      <c r="C16" s="663"/>
      <c r="D16" s="605"/>
    </row>
    <row r="17" spans="1:4">
      <c r="A17" s="668" t="s">
        <v>740</v>
      </c>
      <c r="B17" s="663">
        <v>6950316</v>
      </c>
      <c r="C17" s="663"/>
      <c r="D17" s="605" t="s">
        <v>741</v>
      </c>
    </row>
    <row r="18" spans="1:4">
      <c r="A18" s="673"/>
      <c r="B18" s="674"/>
      <c r="C18" s="674"/>
      <c r="D18" s="675"/>
    </row>
    <row r="19" spans="1:4">
      <c r="A19" s="652" t="s">
        <v>720</v>
      </c>
      <c r="B19" s="652"/>
      <c r="C19" s="653"/>
      <c r="D19" s="654"/>
    </row>
  </sheetData>
  <mergeCells count="5">
    <mergeCell ref="A1:D1"/>
    <mergeCell ref="A2:D2"/>
    <mergeCell ref="A3:D3"/>
    <mergeCell ref="A5:A6"/>
    <mergeCell ref="D5:D6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I34"/>
  <sheetViews>
    <sheetView showGridLines="0" workbookViewId="0">
      <selection activeCell="B16" sqref="B16"/>
    </sheetView>
  </sheetViews>
  <sheetFormatPr baseColWidth="10" defaultRowHeight="12.75"/>
  <cols>
    <col min="1" max="1" width="35" style="2" customWidth="1"/>
    <col min="2" max="2" width="12.28515625" style="2" customWidth="1"/>
    <col min="3" max="3" width="10.7109375" style="2" customWidth="1"/>
    <col min="4" max="4" width="12.42578125" style="2" customWidth="1"/>
    <col min="5" max="5" width="10.7109375" style="2" customWidth="1"/>
    <col min="6" max="6" width="10.140625" style="2" customWidth="1"/>
    <col min="7" max="7" width="8.5703125" style="2" customWidth="1"/>
    <col min="8" max="13" width="11.42578125" style="2"/>
    <col min="14" max="14" width="37.28515625" style="2" customWidth="1"/>
    <col min="15" max="21" width="11.42578125" style="2"/>
    <col min="22" max="22" width="36.140625" style="2" customWidth="1"/>
    <col min="23" max="29" width="11.42578125" style="2"/>
    <col min="30" max="30" width="39.28515625" style="2" customWidth="1"/>
    <col min="31" max="253" width="11.42578125" style="2"/>
    <col min="254" max="254" width="35" style="2" customWidth="1"/>
    <col min="255" max="255" width="12.28515625" style="2" customWidth="1"/>
    <col min="256" max="256" width="10.7109375" style="2" customWidth="1"/>
    <col min="257" max="257" width="10" style="2" customWidth="1"/>
    <col min="258" max="258" width="10.7109375" style="2" customWidth="1"/>
    <col min="259" max="260" width="8" style="2" customWidth="1"/>
    <col min="261" max="261" width="11.42578125" style="2"/>
    <col min="262" max="262" width="32.28515625" style="2" customWidth="1"/>
    <col min="263" max="269" width="11.42578125" style="2"/>
    <col min="270" max="270" width="37.28515625" style="2" customWidth="1"/>
    <col min="271" max="277" width="11.42578125" style="2"/>
    <col min="278" max="278" width="36.140625" style="2" customWidth="1"/>
    <col min="279" max="285" width="11.42578125" style="2"/>
    <col min="286" max="286" width="39.28515625" style="2" customWidth="1"/>
    <col min="287" max="509" width="11.42578125" style="2"/>
    <col min="510" max="510" width="35" style="2" customWidth="1"/>
    <col min="511" max="511" width="12.28515625" style="2" customWidth="1"/>
    <col min="512" max="512" width="10.7109375" style="2" customWidth="1"/>
    <col min="513" max="513" width="10" style="2" customWidth="1"/>
    <col min="514" max="514" width="10.7109375" style="2" customWidth="1"/>
    <col min="515" max="516" width="8" style="2" customWidth="1"/>
    <col min="517" max="517" width="11.42578125" style="2"/>
    <col min="518" max="518" width="32.28515625" style="2" customWidth="1"/>
    <col min="519" max="525" width="11.42578125" style="2"/>
    <col min="526" max="526" width="37.28515625" style="2" customWidth="1"/>
    <col min="527" max="533" width="11.42578125" style="2"/>
    <col min="534" max="534" width="36.140625" style="2" customWidth="1"/>
    <col min="535" max="541" width="11.42578125" style="2"/>
    <col min="542" max="542" width="39.28515625" style="2" customWidth="1"/>
    <col min="543" max="765" width="11.42578125" style="2"/>
    <col min="766" max="766" width="35" style="2" customWidth="1"/>
    <col min="767" max="767" width="12.28515625" style="2" customWidth="1"/>
    <col min="768" max="768" width="10.7109375" style="2" customWidth="1"/>
    <col min="769" max="769" width="10" style="2" customWidth="1"/>
    <col min="770" max="770" width="10.7109375" style="2" customWidth="1"/>
    <col min="771" max="772" width="8" style="2" customWidth="1"/>
    <col min="773" max="773" width="11.42578125" style="2"/>
    <col min="774" max="774" width="32.28515625" style="2" customWidth="1"/>
    <col min="775" max="781" width="11.42578125" style="2"/>
    <col min="782" max="782" width="37.28515625" style="2" customWidth="1"/>
    <col min="783" max="789" width="11.42578125" style="2"/>
    <col min="790" max="790" width="36.140625" style="2" customWidth="1"/>
    <col min="791" max="797" width="11.42578125" style="2"/>
    <col min="798" max="798" width="39.28515625" style="2" customWidth="1"/>
    <col min="799" max="1021" width="11.42578125" style="2"/>
    <col min="1022" max="1022" width="35" style="2" customWidth="1"/>
    <col min="1023" max="1023" width="12.28515625" style="2" customWidth="1"/>
    <col min="1024" max="1024" width="10.7109375" style="2" customWidth="1"/>
    <col min="1025" max="1025" width="10" style="2" customWidth="1"/>
    <col min="1026" max="1026" width="10.7109375" style="2" customWidth="1"/>
    <col min="1027" max="1028" width="8" style="2" customWidth="1"/>
    <col min="1029" max="1029" width="11.42578125" style="2"/>
    <col min="1030" max="1030" width="32.28515625" style="2" customWidth="1"/>
    <col min="1031" max="1037" width="11.42578125" style="2"/>
    <col min="1038" max="1038" width="37.28515625" style="2" customWidth="1"/>
    <col min="1039" max="1045" width="11.42578125" style="2"/>
    <col min="1046" max="1046" width="36.140625" style="2" customWidth="1"/>
    <col min="1047" max="1053" width="11.42578125" style="2"/>
    <col min="1054" max="1054" width="39.28515625" style="2" customWidth="1"/>
    <col min="1055" max="1277" width="11.42578125" style="2"/>
    <col min="1278" max="1278" width="35" style="2" customWidth="1"/>
    <col min="1279" max="1279" width="12.28515625" style="2" customWidth="1"/>
    <col min="1280" max="1280" width="10.7109375" style="2" customWidth="1"/>
    <col min="1281" max="1281" width="10" style="2" customWidth="1"/>
    <col min="1282" max="1282" width="10.7109375" style="2" customWidth="1"/>
    <col min="1283" max="1284" width="8" style="2" customWidth="1"/>
    <col min="1285" max="1285" width="11.42578125" style="2"/>
    <col min="1286" max="1286" width="32.28515625" style="2" customWidth="1"/>
    <col min="1287" max="1293" width="11.42578125" style="2"/>
    <col min="1294" max="1294" width="37.28515625" style="2" customWidth="1"/>
    <col min="1295" max="1301" width="11.42578125" style="2"/>
    <col min="1302" max="1302" width="36.140625" style="2" customWidth="1"/>
    <col min="1303" max="1309" width="11.42578125" style="2"/>
    <col min="1310" max="1310" width="39.28515625" style="2" customWidth="1"/>
    <col min="1311" max="1533" width="11.42578125" style="2"/>
    <col min="1534" max="1534" width="35" style="2" customWidth="1"/>
    <col min="1535" max="1535" width="12.28515625" style="2" customWidth="1"/>
    <col min="1536" max="1536" width="10.7109375" style="2" customWidth="1"/>
    <col min="1537" max="1537" width="10" style="2" customWidth="1"/>
    <col min="1538" max="1538" width="10.7109375" style="2" customWidth="1"/>
    <col min="1539" max="1540" width="8" style="2" customWidth="1"/>
    <col min="1541" max="1541" width="11.42578125" style="2"/>
    <col min="1542" max="1542" width="32.28515625" style="2" customWidth="1"/>
    <col min="1543" max="1549" width="11.42578125" style="2"/>
    <col min="1550" max="1550" width="37.28515625" style="2" customWidth="1"/>
    <col min="1551" max="1557" width="11.42578125" style="2"/>
    <col min="1558" max="1558" width="36.140625" style="2" customWidth="1"/>
    <col min="1559" max="1565" width="11.42578125" style="2"/>
    <col min="1566" max="1566" width="39.28515625" style="2" customWidth="1"/>
    <col min="1567" max="1789" width="11.42578125" style="2"/>
    <col min="1790" max="1790" width="35" style="2" customWidth="1"/>
    <col min="1791" max="1791" width="12.28515625" style="2" customWidth="1"/>
    <col min="1792" max="1792" width="10.7109375" style="2" customWidth="1"/>
    <col min="1793" max="1793" width="10" style="2" customWidth="1"/>
    <col min="1794" max="1794" width="10.7109375" style="2" customWidth="1"/>
    <col min="1795" max="1796" width="8" style="2" customWidth="1"/>
    <col min="1797" max="1797" width="11.42578125" style="2"/>
    <col min="1798" max="1798" width="32.28515625" style="2" customWidth="1"/>
    <col min="1799" max="1805" width="11.42578125" style="2"/>
    <col min="1806" max="1806" width="37.28515625" style="2" customWidth="1"/>
    <col min="1807" max="1813" width="11.42578125" style="2"/>
    <col min="1814" max="1814" width="36.140625" style="2" customWidth="1"/>
    <col min="1815" max="1821" width="11.42578125" style="2"/>
    <col min="1822" max="1822" width="39.28515625" style="2" customWidth="1"/>
    <col min="1823" max="2045" width="11.42578125" style="2"/>
    <col min="2046" max="2046" width="35" style="2" customWidth="1"/>
    <col min="2047" max="2047" width="12.28515625" style="2" customWidth="1"/>
    <col min="2048" max="2048" width="10.7109375" style="2" customWidth="1"/>
    <col min="2049" max="2049" width="10" style="2" customWidth="1"/>
    <col min="2050" max="2050" width="10.7109375" style="2" customWidth="1"/>
    <col min="2051" max="2052" width="8" style="2" customWidth="1"/>
    <col min="2053" max="2053" width="11.42578125" style="2"/>
    <col min="2054" max="2054" width="32.28515625" style="2" customWidth="1"/>
    <col min="2055" max="2061" width="11.42578125" style="2"/>
    <col min="2062" max="2062" width="37.28515625" style="2" customWidth="1"/>
    <col min="2063" max="2069" width="11.42578125" style="2"/>
    <col min="2070" max="2070" width="36.140625" style="2" customWidth="1"/>
    <col min="2071" max="2077" width="11.42578125" style="2"/>
    <col min="2078" max="2078" width="39.28515625" style="2" customWidth="1"/>
    <col min="2079" max="2301" width="11.42578125" style="2"/>
    <col min="2302" max="2302" width="35" style="2" customWidth="1"/>
    <col min="2303" max="2303" width="12.28515625" style="2" customWidth="1"/>
    <col min="2304" max="2304" width="10.7109375" style="2" customWidth="1"/>
    <col min="2305" max="2305" width="10" style="2" customWidth="1"/>
    <col min="2306" max="2306" width="10.7109375" style="2" customWidth="1"/>
    <col min="2307" max="2308" width="8" style="2" customWidth="1"/>
    <col min="2309" max="2309" width="11.42578125" style="2"/>
    <col min="2310" max="2310" width="32.28515625" style="2" customWidth="1"/>
    <col min="2311" max="2317" width="11.42578125" style="2"/>
    <col min="2318" max="2318" width="37.28515625" style="2" customWidth="1"/>
    <col min="2319" max="2325" width="11.42578125" style="2"/>
    <col min="2326" max="2326" width="36.140625" style="2" customWidth="1"/>
    <col min="2327" max="2333" width="11.42578125" style="2"/>
    <col min="2334" max="2334" width="39.28515625" style="2" customWidth="1"/>
    <col min="2335" max="2557" width="11.42578125" style="2"/>
    <col min="2558" max="2558" width="35" style="2" customWidth="1"/>
    <col min="2559" max="2559" width="12.28515625" style="2" customWidth="1"/>
    <col min="2560" max="2560" width="10.7109375" style="2" customWidth="1"/>
    <col min="2561" max="2561" width="10" style="2" customWidth="1"/>
    <col min="2562" max="2562" width="10.7109375" style="2" customWidth="1"/>
    <col min="2563" max="2564" width="8" style="2" customWidth="1"/>
    <col min="2565" max="2565" width="11.42578125" style="2"/>
    <col min="2566" max="2566" width="32.28515625" style="2" customWidth="1"/>
    <col min="2567" max="2573" width="11.42578125" style="2"/>
    <col min="2574" max="2574" width="37.28515625" style="2" customWidth="1"/>
    <col min="2575" max="2581" width="11.42578125" style="2"/>
    <col min="2582" max="2582" width="36.140625" style="2" customWidth="1"/>
    <col min="2583" max="2589" width="11.42578125" style="2"/>
    <col min="2590" max="2590" width="39.28515625" style="2" customWidth="1"/>
    <col min="2591" max="2813" width="11.42578125" style="2"/>
    <col min="2814" max="2814" width="35" style="2" customWidth="1"/>
    <col min="2815" max="2815" width="12.28515625" style="2" customWidth="1"/>
    <col min="2816" max="2816" width="10.7109375" style="2" customWidth="1"/>
    <col min="2817" max="2817" width="10" style="2" customWidth="1"/>
    <col min="2818" max="2818" width="10.7109375" style="2" customWidth="1"/>
    <col min="2819" max="2820" width="8" style="2" customWidth="1"/>
    <col min="2821" max="2821" width="11.42578125" style="2"/>
    <col min="2822" max="2822" width="32.28515625" style="2" customWidth="1"/>
    <col min="2823" max="2829" width="11.42578125" style="2"/>
    <col min="2830" max="2830" width="37.28515625" style="2" customWidth="1"/>
    <col min="2831" max="2837" width="11.42578125" style="2"/>
    <col min="2838" max="2838" width="36.140625" style="2" customWidth="1"/>
    <col min="2839" max="2845" width="11.42578125" style="2"/>
    <col min="2846" max="2846" width="39.28515625" style="2" customWidth="1"/>
    <col min="2847" max="3069" width="11.42578125" style="2"/>
    <col min="3070" max="3070" width="35" style="2" customWidth="1"/>
    <col min="3071" max="3071" width="12.28515625" style="2" customWidth="1"/>
    <col min="3072" max="3072" width="10.7109375" style="2" customWidth="1"/>
    <col min="3073" max="3073" width="10" style="2" customWidth="1"/>
    <col min="3074" max="3074" width="10.7109375" style="2" customWidth="1"/>
    <col min="3075" max="3076" width="8" style="2" customWidth="1"/>
    <col min="3077" max="3077" width="11.42578125" style="2"/>
    <col min="3078" max="3078" width="32.28515625" style="2" customWidth="1"/>
    <col min="3079" max="3085" width="11.42578125" style="2"/>
    <col min="3086" max="3086" width="37.28515625" style="2" customWidth="1"/>
    <col min="3087" max="3093" width="11.42578125" style="2"/>
    <col min="3094" max="3094" width="36.140625" style="2" customWidth="1"/>
    <col min="3095" max="3101" width="11.42578125" style="2"/>
    <col min="3102" max="3102" width="39.28515625" style="2" customWidth="1"/>
    <col min="3103" max="3325" width="11.42578125" style="2"/>
    <col min="3326" max="3326" width="35" style="2" customWidth="1"/>
    <col min="3327" max="3327" width="12.28515625" style="2" customWidth="1"/>
    <col min="3328" max="3328" width="10.7109375" style="2" customWidth="1"/>
    <col min="3329" max="3329" width="10" style="2" customWidth="1"/>
    <col min="3330" max="3330" width="10.7109375" style="2" customWidth="1"/>
    <col min="3331" max="3332" width="8" style="2" customWidth="1"/>
    <col min="3333" max="3333" width="11.42578125" style="2"/>
    <col min="3334" max="3334" width="32.28515625" style="2" customWidth="1"/>
    <col min="3335" max="3341" width="11.42578125" style="2"/>
    <col min="3342" max="3342" width="37.28515625" style="2" customWidth="1"/>
    <col min="3343" max="3349" width="11.42578125" style="2"/>
    <col min="3350" max="3350" width="36.140625" style="2" customWidth="1"/>
    <col min="3351" max="3357" width="11.42578125" style="2"/>
    <col min="3358" max="3358" width="39.28515625" style="2" customWidth="1"/>
    <col min="3359" max="3581" width="11.42578125" style="2"/>
    <col min="3582" max="3582" width="35" style="2" customWidth="1"/>
    <col min="3583" max="3583" width="12.28515625" style="2" customWidth="1"/>
    <col min="3584" max="3584" width="10.7109375" style="2" customWidth="1"/>
    <col min="3585" max="3585" width="10" style="2" customWidth="1"/>
    <col min="3586" max="3586" width="10.7109375" style="2" customWidth="1"/>
    <col min="3587" max="3588" width="8" style="2" customWidth="1"/>
    <col min="3589" max="3589" width="11.42578125" style="2"/>
    <col min="3590" max="3590" width="32.28515625" style="2" customWidth="1"/>
    <col min="3591" max="3597" width="11.42578125" style="2"/>
    <col min="3598" max="3598" width="37.28515625" style="2" customWidth="1"/>
    <col min="3599" max="3605" width="11.42578125" style="2"/>
    <col min="3606" max="3606" width="36.140625" style="2" customWidth="1"/>
    <col min="3607" max="3613" width="11.42578125" style="2"/>
    <col min="3614" max="3614" width="39.28515625" style="2" customWidth="1"/>
    <col min="3615" max="3837" width="11.42578125" style="2"/>
    <col min="3838" max="3838" width="35" style="2" customWidth="1"/>
    <col min="3839" max="3839" width="12.28515625" style="2" customWidth="1"/>
    <col min="3840" max="3840" width="10.7109375" style="2" customWidth="1"/>
    <col min="3841" max="3841" width="10" style="2" customWidth="1"/>
    <col min="3842" max="3842" width="10.7109375" style="2" customWidth="1"/>
    <col min="3843" max="3844" width="8" style="2" customWidth="1"/>
    <col min="3845" max="3845" width="11.42578125" style="2"/>
    <col min="3846" max="3846" width="32.28515625" style="2" customWidth="1"/>
    <col min="3847" max="3853" width="11.42578125" style="2"/>
    <col min="3854" max="3854" width="37.28515625" style="2" customWidth="1"/>
    <col min="3855" max="3861" width="11.42578125" style="2"/>
    <col min="3862" max="3862" width="36.140625" style="2" customWidth="1"/>
    <col min="3863" max="3869" width="11.42578125" style="2"/>
    <col min="3870" max="3870" width="39.28515625" style="2" customWidth="1"/>
    <col min="3871" max="4093" width="11.42578125" style="2"/>
    <col min="4094" max="4094" width="35" style="2" customWidth="1"/>
    <col min="4095" max="4095" width="12.28515625" style="2" customWidth="1"/>
    <col min="4096" max="4096" width="10.7109375" style="2" customWidth="1"/>
    <col min="4097" max="4097" width="10" style="2" customWidth="1"/>
    <col min="4098" max="4098" width="10.7109375" style="2" customWidth="1"/>
    <col min="4099" max="4100" width="8" style="2" customWidth="1"/>
    <col min="4101" max="4101" width="11.42578125" style="2"/>
    <col min="4102" max="4102" width="32.28515625" style="2" customWidth="1"/>
    <col min="4103" max="4109" width="11.42578125" style="2"/>
    <col min="4110" max="4110" width="37.28515625" style="2" customWidth="1"/>
    <col min="4111" max="4117" width="11.42578125" style="2"/>
    <col min="4118" max="4118" width="36.140625" style="2" customWidth="1"/>
    <col min="4119" max="4125" width="11.42578125" style="2"/>
    <col min="4126" max="4126" width="39.28515625" style="2" customWidth="1"/>
    <col min="4127" max="4349" width="11.42578125" style="2"/>
    <col min="4350" max="4350" width="35" style="2" customWidth="1"/>
    <col min="4351" max="4351" width="12.28515625" style="2" customWidth="1"/>
    <col min="4352" max="4352" width="10.7109375" style="2" customWidth="1"/>
    <col min="4353" max="4353" width="10" style="2" customWidth="1"/>
    <col min="4354" max="4354" width="10.7109375" style="2" customWidth="1"/>
    <col min="4355" max="4356" width="8" style="2" customWidth="1"/>
    <col min="4357" max="4357" width="11.42578125" style="2"/>
    <col min="4358" max="4358" width="32.28515625" style="2" customWidth="1"/>
    <col min="4359" max="4365" width="11.42578125" style="2"/>
    <col min="4366" max="4366" width="37.28515625" style="2" customWidth="1"/>
    <col min="4367" max="4373" width="11.42578125" style="2"/>
    <col min="4374" max="4374" width="36.140625" style="2" customWidth="1"/>
    <col min="4375" max="4381" width="11.42578125" style="2"/>
    <col min="4382" max="4382" width="39.28515625" style="2" customWidth="1"/>
    <col min="4383" max="4605" width="11.42578125" style="2"/>
    <col min="4606" max="4606" width="35" style="2" customWidth="1"/>
    <col min="4607" max="4607" width="12.28515625" style="2" customWidth="1"/>
    <col min="4608" max="4608" width="10.7109375" style="2" customWidth="1"/>
    <col min="4609" max="4609" width="10" style="2" customWidth="1"/>
    <col min="4610" max="4610" width="10.7109375" style="2" customWidth="1"/>
    <col min="4611" max="4612" width="8" style="2" customWidth="1"/>
    <col min="4613" max="4613" width="11.42578125" style="2"/>
    <col min="4614" max="4614" width="32.28515625" style="2" customWidth="1"/>
    <col min="4615" max="4621" width="11.42578125" style="2"/>
    <col min="4622" max="4622" width="37.28515625" style="2" customWidth="1"/>
    <col min="4623" max="4629" width="11.42578125" style="2"/>
    <col min="4630" max="4630" width="36.140625" style="2" customWidth="1"/>
    <col min="4631" max="4637" width="11.42578125" style="2"/>
    <col min="4638" max="4638" width="39.28515625" style="2" customWidth="1"/>
    <col min="4639" max="4861" width="11.42578125" style="2"/>
    <col min="4862" max="4862" width="35" style="2" customWidth="1"/>
    <col min="4863" max="4863" width="12.28515625" style="2" customWidth="1"/>
    <col min="4864" max="4864" width="10.7109375" style="2" customWidth="1"/>
    <col min="4865" max="4865" width="10" style="2" customWidth="1"/>
    <col min="4866" max="4866" width="10.7109375" style="2" customWidth="1"/>
    <col min="4867" max="4868" width="8" style="2" customWidth="1"/>
    <col min="4869" max="4869" width="11.42578125" style="2"/>
    <col min="4870" max="4870" width="32.28515625" style="2" customWidth="1"/>
    <col min="4871" max="4877" width="11.42578125" style="2"/>
    <col min="4878" max="4878" width="37.28515625" style="2" customWidth="1"/>
    <col min="4879" max="4885" width="11.42578125" style="2"/>
    <col min="4886" max="4886" width="36.140625" style="2" customWidth="1"/>
    <col min="4887" max="4893" width="11.42578125" style="2"/>
    <col min="4894" max="4894" width="39.28515625" style="2" customWidth="1"/>
    <col min="4895" max="5117" width="11.42578125" style="2"/>
    <col min="5118" max="5118" width="35" style="2" customWidth="1"/>
    <col min="5119" max="5119" width="12.28515625" style="2" customWidth="1"/>
    <col min="5120" max="5120" width="10.7109375" style="2" customWidth="1"/>
    <col min="5121" max="5121" width="10" style="2" customWidth="1"/>
    <col min="5122" max="5122" width="10.7109375" style="2" customWidth="1"/>
    <col min="5123" max="5124" width="8" style="2" customWidth="1"/>
    <col min="5125" max="5125" width="11.42578125" style="2"/>
    <col min="5126" max="5126" width="32.28515625" style="2" customWidth="1"/>
    <col min="5127" max="5133" width="11.42578125" style="2"/>
    <col min="5134" max="5134" width="37.28515625" style="2" customWidth="1"/>
    <col min="5135" max="5141" width="11.42578125" style="2"/>
    <col min="5142" max="5142" width="36.140625" style="2" customWidth="1"/>
    <col min="5143" max="5149" width="11.42578125" style="2"/>
    <col min="5150" max="5150" width="39.28515625" style="2" customWidth="1"/>
    <col min="5151" max="5373" width="11.42578125" style="2"/>
    <col min="5374" max="5374" width="35" style="2" customWidth="1"/>
    <col min="5375" max="5375" width="12.28515625" style="2" customWidth="1"/>
    <col min="5376" max="5376" width="10.7109375" style="2" customWidth="1"/>
    <col min="5377" max="5377" width="10" style="2" customWidth="1"/>
    <col min="5378" max="5378" width="10.7109375" style="2" customWidth="1"/>
    <col min="5379" max="5380" width="8" style="2" customWidth="1"/>
    <col min="5381" max="5381" width="11.42578125" style="2"/>
    <col min="5382" max="5382" width="32.28515625" style="2" customWidth="1"/>
    <col min="5383" max="5389" width="11.42578125" style="2"/>
    <col min="5390" max="5390" width="37.28515625" style="2" customWidth="1"/>
    <col min="5391" max="5397" width="11.42578125" style="2"/>
    <col min="5398" max="5398" width="36.140625" style="2" customWidth="1"/>
    <col min="5399" max="5405" width="11.42578125" style="2"/>
    <col min="5406" max="5406" width="39.28515625" style="2" customWidth="1"/>
    <col min="5407" max="5629" width="11.42578125" style="2"/>
    <col min="5630" max="5630" width="35" style="2" customWidth="1"/>
    <col min="5631" max="5631" width="12.28515625" style="2" customWidth="1"/>
    <col min="5632" max="5632" width="10.7109375" style="2" customWidth="1"/>
    <col min="5633" max="5633" width="10" style="2" customWidth="1"/>
    <col min="5634" max="5634" width="10.7109375" style="2" customWidth="1"/>
    <col min="5635" max="5636" width="8" style="2" customWidth="1"/>
    <col min="5637" max="5637" width="11.42578125" style="2"/>
    <col min="5638" max="5638" width="32.28515625" style="2" customWidth="1"/>
    <col min="5639" max="5645" width="11.42578125" style="2"/>
    <col min="5646" max="5646" width="37.28515625" style="2" customWidth="1"/>
    <col min="5647" max="5653" width="11.42578125" style="2"/>
    <col min="5654" max="5654" width="36.140625" style="2" customWidth="1"/>
    <col min="5655" max="5661" width="11.42578125" style="2"/>
    <col min="5662" max="5662" width="39.28515625" style="2" customWidth="1"/>
    <col min="5663" max="5885" width="11.42578125" style="2"/>
    <col min="5886" max="5886" width="35" style="2" customWidth="1"/>
    <col min="5887" max="5887" width="12.28515625" style="2" customWidth="1"/>
    <col min="5888" max="5888" width="10.7109375" style="2" customWidth="1"/>
    <col min="5889" max="5889" width="10" style="2" customWidth="1"/>
    <col min="5890" max="5890" width="10.7109375" style="2" customWidth="1"/>
    <col min="5891" max="5892" width="8" style="2" customWidth="1"/>
    <col min="5893" max="5893" width="11.42578125" style="2"/>
    <col min="5894" max="5894" width="32.28515625" style="2" customWidth="1"/>
    <col min="5895" max="5901" width="11.42578125" style="2"/>
    <col min="5902" max="5902" width="37.28515625" style="2" customWidth="1"/>
    <col min="5903" max="5909" width="11.42578125" style="2"/>
    <col min="5910" max="5910" width="36.140625" style="2" customWidth="1"/>
    <col min="5911" max="5917" width="11.42578125" style="2"/>
    <col min="5918" max="5918" width="39.28515625" style="2" customWidth="1"/>
    <col min="5919" max="6141" width="11.42578125" style="2"/>
    <col min="6142" max="6142" width="35" style="2" customWidth="1"/>
    <col min="6143" max="6143" width="12.28515625" style="2" customWidth="1"/>
    <col min="6144" max="6144" width="10.7109375" style="2" customWidth="1"/>
    <col min="6145" max="6145" width="10" style="2" customWidth="1"/>
    <col min="6146" max="6146" width="10.7109375" style="2" customWidth="1"/>
    <col min="6147" max="6148" width="8" style="2" customWidth="1"/>
    <col min="6149" max="6149" width="11.42578125" style="2"/>
    <col min="6150" max="6150" width="32.28515625" style="2" customWidth="1"/>
    <col min="6151" max="6157" width="11.42578125" style="2"/>
    <col min="6158" max="6158" width="37.28515625" style="2" customWidth="1"/>
    <col min="6159" max="6165" width="11.42578125" style="2"/>
    <col min="6166" max="6166" width="36.140625" style="2" customWidth="1"/>
    <col min="6167" max="6173" width="11.42578125" style="2"/>
    <col min="6174" max="6174" width="39.28515625" style="2" customWidth="1"/>
    <col min="6175" max="6397" width="11.42578125" style="2"/>
    <col min="6398" max="6398" width="35" style="2" customWidth="1"/>
    <col min="6399" max="6399" width="12.28515625" style="2" customWidth="1"/>
    <col min="6400" max="6400" width="10.7109375" style="2" customWidth="1"/>
    <col min="6401" max="6401" width="10" style="2" customWidth="1"/>
    <col min="6402" max="6402" width="10.7109375" style="2" customWidth="1"/>
    <col min="6403" max="6404" width="8" style="2" customWidth="1"/>
    <col min="6405" max="6405" width="11.42578125" style="2"/>
    <col min="6406" max="6406" width="32.28515625" style="2" customWidth="1"/>
    <col min="6407" max="6413" width="11.42578125" style="2"/>
    <col min="6414" max="6414" width="37.28515625" style="2" customWidth="1"/>
    <col min="6415" max="6421" width="11.42578125" style="2"/>
    <col min="6422" max="6422" width="36.140625" style="2" customWidth="1"/>
    <col min="6423" max="6429" width="11.42578125" style="2"/>
    <col min="6430" max="6430" width="39.28515625" style="2" customWidth="1"/>
    <col min="6431" max="6653" width="11.42578125" style="2"/>
    <col min="6654" max="6654" width="35" style="2" customWidth="1"/>
    <col min="6655" max="6655" width="12.28515625" style="2" customWidth="1"/>
    <col min="6656" max="6656" width="10.7109375" style="2" customWidth="1"/>
    <col min="6657" max="6657" width="10" style="2" customWidth="1"/>
    <col min="6658" max="6658" width="10.7109375" style="2" customWidth="1"/>
    <col min="6659" max="6660" width="8" style="2" customWidth="1"/>
    <col min="6661" max="6661" width="11.42578125" style="2"/>
    <col min="6662" max="6662" width="32.28515625" style="2" customWidth="1"/>
    <col min="6663" max="6669" width="11.42578125" style="2"/>
    <col min="6670" max="6670" width="37.28515625" style="2" customWidth="1"/>
    <col min="6671" max="6677" width="11.42578125" style="2"/>
    <col min="6678" max="6678" width="36.140625" style="2" customWidth="1"/>
    <col min="6679" max="6685" width="11.42578125" style="2"/>
    <col min="6686" max="6686" width="39.28515625" style="2" customWidth="1"/>
    <col min="6687" max="6909" width="11.42578125" style="2"/>
    <col min="6910" max="6910" width="35" style="2" customWidth="1"/>
    <col min="6911" max="6911" width="12.28515625" style="2" customWidth="1"/>
    <col min="6912" max="6912" width="10.7109375" style="2" customWidth="1"/>
    <col min="6913" max="6913" width="10" style="2" customWidth="1"/>
    <col min="6914" max="6914" width="10.7109375" style="2" customWidth="1"/>
    <col min="6915" max="6916" width="8" style="2" customWidth="1"/>
    <col min="6917" max="6917" width="11.42578125" style="2"/>
    <col min="6918" max="6918" width="32.28515625" style="2" customWidth="1"/>
    <col min="6919" max="6925" width="11.42578125" style="2"/>
    <col min="6926" max="6926" width="37.28515625" style="2" customWidth="1"/>
    <col min="6927" max="6933" width="11.42578125" style="2"/>
    <col min="6934" max="6934" width="36.140625" style="2" customWidth="1"/>
    <col min="6935" max="6941" width="11.42578125" style="2"/>
    <col min="6942" max="6942" width="39.28515625" style="2" customWidth="1"/>
    <col min="6943" max="7165" width="11.42578125" style="2"/>
    <col min="7166" max="7166" width="35" style="2" customWidth="1"/>
    <col min="7167" max="7167" width="12.28515625" style="2" customWidth="1"/>
    <col min="7168" max="7168" width="10.7109375" style="2" customWidth="1"/>
    <col min="7169" max="7169" width="10" style="2" customWidth="1"/>
    <col min="7170" max="7170" width="10.7109375" style="2" customWidth="1"/>
    <col min="7171" max="7172" width="8" style="2" customWidth="1"/>
    <col min="7173" max="7173" width="11.42578125" style="2"/>
    <col min="7174" max="7174" width="32.28515625" style="2" customWidth="1"/>
    <col min="7175" max="7181" width="11.42578125" style="2"/>
    <col min="7182" max="7182" width="37.28515625" style="2" customWidth="1"/>
    <col min="7183" max="7189" width="11.42578125" style="2"/>
    <col min="7190" max="7190" width="36.140625" style="2" customWidth="1"/>
    <col min="7191" max="7197" width="11.42578125" style="2"/>
    <col min="7198" max="7198" width="39.28515625" style="2" customWidth="1"/>
    <col min="7199" max="7421" width="11.42578125" style="2"/>
    <col min="7422" max="7422" width="35" style="2" customWidth="1"/>
    <col min="7423" max="7423" width="12.28515625" style="2" customWidth="1"/>
    <col min="7424" max="7424" width="10.7109375" style="2" customWidth="1"/>
    <col min="7425" max="7425" width="10" style="2" customWidth="1"/>
    <col min="7426" max="7426" width="10.7109375" style="2" customWidth="1"/>
    <col min="7427" max="7428" width="8" style="2" customWidth="1"/>
    <col min="7429" max="7429" width="11.42578125" style="2"/>
    <col min="7430" max="7430" width="32.28515625" style="2" customWidth="1"/>
    <col min="7431" max="7437" width="11.42578125" style="2"/>
    <col min="7438" max="7438" width="37.28515625" style="2" customWidth="1"/>
    <col min="7439" max="7445" width="11.42578125" style="2"/>
    <col min="7446" max="7446" width="36.140625" style="2" customWidth="1"/>
    <col min="7447" max="7453" width="11.42578125" style="2"/>
    <col min="7454" max="7454" width="39.28515625" style="2" customWidth="1"/>
    <col min="7455" max="7677" width="11.42578125" style="2"/>
    <col min="7678" max="7678" width="35" style="2" customWidth="1"/>
    <col min="7679" max="7679" width="12.28515625" style="2" customWidth="1"/>
    <col min="7680" max="7680" width="10.7109375" style="2" customWidth="1"/>
    <col min="7681" max="7681" width="10" style="2" customWidth="1"/>
    <col min="7682" max="7682" width="10.7109375" style="2" customWidth="1"/>
    <col min="7683" max="7684" width="8" style="2" customWidth="1"/>
    <col min="7685" max="7685" width="11.42578125" style="2"/>
    <col min="7686" max="7686" width="32.28515625" style="2" customWidth="1"/>
    <col min="7687" max="7693" width="11.42578125" style="2"/>
    <col min="7694" max="7694" width="37.28515625" style="2" customWidth="1"/>
    <col min="7695" max="7701" width="11.42578125" style="2"/>
    <col min="7702" max="7702" width="36.140625" style="2" customWidth="1"/>
    <col min="7703" max="7709" width="11.42578125" style="2"/>
    <col min="7710" max="7710" width="39.28515625" style="2" customWidth="1"/>
    <col min="7711" max="7933" width="11.42578125" style="2"/>
    <col min="7934" max="7934" width="35" style="2" customWidth="1"/>
    <col min="7935" max="7935" width="12.28515625" style="2" customWidth="1"/>
    <col min="7936" max="7936" width="10.7109375" style="2" customWidth="1"/>
    <col min="7937" max="7937" width="10" style="2" customWidth="1"/>
    <col min="7938" max="7938" width="10.7109375" style="2" customWidth="1"/>
    <col min="7939" max="7940" width="8" style="2" customWidth="1"/>
    <col min="7941" max="7941" width="11.42578125" style="2"/>
    <col min="7942" max="7942" width="32.28515625" style="2" customWidth="1"/>
    <col min="7943" max="7949" width="11.42578125" style="2"/>
    <col min="7950" max="7950" width="37.28515625" style="2" customWidth="1"/>
    <col min="7951" max="7957" width="11.42578125" style="2"/>
    <col min="7958" max="7958" width="36.140625" style="2" customWidth="1"/>
    <col min="7959" max="7965" width="11.42578125" style="2"/>
    <col min="7966" max="7966" width="39.28515625" style="2" customWidth="1"/>
    <col min="7967" max="8189" width="11.42578125" style="2"/>
    <col min="8190" max="8190" width="35" style="2" customWidth="1"/>
    <col min="8191" max="8191" width="12.28515625" style="2" customWidth="1"/>
    <col min="8192" max="8192" width="10.7109375" style="2" customWidth="1"/>
    <col min="8193" max="8193" width="10" style="2" customWidth="1"/>
    <col min="8194" max="8194" width="10.7109375" style="2" customWidth="1"/>
    <col min="8195" max="8196" width="8" style="2" customWidth="1"/>
    <col min="8197" max="8197" width="11.42578125" style="2"/>
    <col min="8198" max="8198" width="32.28515625" style="2" customWidth="1"/>
    <col min="8199" max="8205" width="11.42578125" style="2"/>
    <col min="8206" max="8206" width="37.28515625" style="2" customWidth="1"/>
    <col min="8207" max="8213" width="11.42578125" style="2"/>
    <col min="8214" max="8214" width="36.140625" style="2" customWidth="1"/>
    <col min="8215" max="8221" width="11.42578125" style="2"/>
    <col min="8222" max="8222" width="39.28515625" style="2" customWidth="1"/>
    <col min="8223" max="8445" width="11.42578125" style="2"/>
    <col min="8446" max="8446" width="35" style="2" customWidth="1"/>
    <col min="8447" max="8447" width="12.28515625" style="2" customWidth="1"/>
    <col min="8448" max="8448" width="10.7109375" style="2" customWidth="1"/>
    <col min="8449" max="8449" width="10" style="2" customWidth="1"/>
    <col min="8450" max="8450" width="10.7109375" style="2" customWidth="1"/>
    <col min="8451" max="8452" width="8" style="2" customWidth="1"/>
    <col min="8453" max="8453" width="11.42578125" style="2"/>
    <col min="8454" max="8454" width="32.28515625" style="2" customWidth="1"/>
    <col min="8455" max="8461" width="11.42578125" style="2"/>
    <col min="8462" max="8462" width="37.28515625" style="2" customWidth="1"/>
    <col min="8463" max="8469" width="11.42578125" style="2"/>
    <col min="8470" max="8470" width="36.140625" style="2" customWidth="1"/>
    <col min="8471" max="8477" width="11.42578125" style="2"/>
    <col min="8478" max="8478" width="39.28515625" style="2" customWidth="1"/>
    <col min="8479" max="8701" width="11.42578125" style="2"/>
    <col min="8702" max="8702" width="35" style="2" customWidth="1"/>
    <col min="8703" max="8703" width="12.28515625" style="2" customWidth="1"/>
    <col min="8704" max="8704" width="10.7109375" style="2" customWidth="1"/>
    <col min="8705" max="8705" width="10" style="2" customWidth="1"/>
    <col min="8706" max="8706" width="10.7109375" style="2" customWidth="1"/>
    <col min="8707" max="8708" width="8" style="2" customWidth="1"/>
    <col min="8709" max="8709" width="11.42578125" style="2"/>
    <col min="8710" max="8710" width="32.28515625" style="2" customWidth="1"/>
    <col min="8711" max="8717" width="11.42578125" style="2"/>
    <col min="8718" max="8718" width="37.28515625" style="2" customWidth="1"/>
    <col min="8719" max="8725" width="11.42578125" style="2"/>
    <col min="8726" max="8726" width="36.140625" style="2" customWidth="1"/>
    <col min="8727" max="8733" width="11.42578125" style="2"/>
    <col min="8734" max="8734" width="39.28515625" style="2" customWidth="1"/>
    <col min="8735" max="8957" width="11.42578125" style="2"/>
    <col min="8958" max="8958" width="35" style="2" customWidth="1"/>
    <col min="8959" max="8959" width="12.28515625" style="2" customWidth="1"/>
    <col min="8960" max="8960" width="10.7109375" style="2" customWidth="1"/>
    <col min="8961" max="8961" width="10" style="2" customWidth="1"/>
    <col min="8962" max="8962" width="10.7109375" style="2" customWidth="1"/>
    <col min="8963" max="8964" width="8" style="2" customWidth="1"/>
    <col min="8965" max="8965" width="11.42578125" style="2"/>
    <col min="8966" max="8966" width="32.28515625" style="2" customWidth="1"/>
    <col min="8967" max="8973" width="11.42578125" style="2"/>
    <col min="8974" max="8974" width="37.28515625" style="2" customWidth="1"/>
    <col min="8975" max="8981" width="11.42578125" style="2"/>
    <col min="8982" max="8982" width="36.140625" style="2" customWidth="1"/>
    <col min="8983" max="8989" width="11.42578125" style="2"/>
    <col min="8990" max="8990" width="39.28515625" style="2" customWidth="1"/>
    <col min="8991" max="9213" width="11.42578125" style="2"/>
    <col min="9214" max="9214" width="35" style="2" customWidth="1"/>
    <col min="9215" max="9215" width="12.28515625" style="2" customWidth="1"/>
    <col min="9216" max="9216" width="10.7109375" style="2" customWidth="1"/>
    <col min="9217" max="9217" width="10" style="2" customWidth="1"/>
    <col min="9218" max="9218" width="10.7109375" style="2" customWidth="1"/>
    <col min="9219" max="9220" width="8" style="2" customWidth="1"/>
    <col min="9221" max="9221" width="11.42578125" style="2"/>
    <col min="9222" max="9222" width="32.28515625" style="2" customWidth="1"/>
    <col min="9223" max="9229" width="11.42578125" style="2"/>
    <col min="9230" max="9230" width="37.28515625" style="2" customWidth="1"/>
    <col min="9231" max="9237" width="11.42578125" style="2"/>
    <col min="9238" max="9238" width="36.140625" style="2" customWidth="1"/>
    <col min="9239" max="9245" width="11.42578125" style="2"/>
    <col min="9246" max="9246" width="39.28515625" style="2" customWidth="1"/>
    <col min="9247" max="9469" width="11.42578125" style="2"/>
    <col min="9470" max="9470" width="35" style="2" customWidth="1"/>
    <col min="9471" max="9471" width="12.28515625" style="2" customWidth="1"/>
    <col min="9472" max="9472" width="10.7109375" style="2" customWidth="1"/>
    <col min="9473" max="9473" width="10" style="2" customWidth="1"/>
    <col min="9474" max="9474" width="10.7109375" style="2" customWidth="1"/>
    <col min="9475" max="9476" width="8" style="2" customWidth="1"/>
    <col min="9477" max="9477" width="11.42578125" style="2"/>
    <col min="9478" max="9478" width="32.28515625" style="2" customWidth="1"/>
    <col min="9479" max="9485" width="11.42578125" style="2"/>
    <col min="9486" max="9486" width="37.28515625" style="2" customWidth="1"/>
    <col min="9487" max="9493" width="11.42578125" style="2"/>
    <col min="9494" max="9494" width="36.140625" style="2" customWidth="1"/>
    <col min="9495" max="9501" width="11.42578125" style="2"/>
    <col min="9502" max="9502" width="39.28515625" style="2" customWidth="1"/>
    <col min="9503" max="9725" width="11.42578125" style="2"/>
    <col min="9726" max="9726" width="35" style="2" customWidth="1"/>
    <col min="9727" max="9727" width="12.28515625" style="2" customWidth="1"/>
    <col min="9728" max="9728" width="10.7109375" style="2" customWidth="1"/>
    <col min="9729" max="9729" width="10" style="2" customWidth="1"/>
    <col min="9730" max="9730" width="10.7109375" style="2" customWidth="1"/>
    <col min="9731" max="9732" width="8" style="2" customWidth="1"/>
    <col min="9733" max="9733" width="11.42578125" style="2"/>
    <col min="9734" max="9734" width="32.28515625" style="2" customWidth="1"/>
    <col min="9735" max="9741" width="11.42578125" style="2"/>
    <col min="9742" max="9742" width="37.28515625" style="2" customWidth="1"/>
    <col min="9743" max="9749" width="11.42578125" style="2"/>
    <col min="9750" max="9750" width="36.140625" style="2" customWidth="1"/>
    <col min="9751" max="9757" width="11.42578125" style="2"/>
    <col min="9758" max="9758" width="39.28515625" style="2" customWidth="1"/>
    <col min="9759" max="9981" width="11.42578125" style="2"/>
    <col min="9982" max="9982" width="35" style="2" customWidth="1"/>
    <col min="9983" max="9983" width="12.28515625" style="2" customWidth="1"/>
    <col min="9984" max="9984" width="10.7109375" style="2" customWidth="1"/>
    <col min="9985" max="9985" width="10" style="2" customWidth="1"/>
    <col min="9986" max="9986" width="10.7109375" style="2" customWidth="1"/>
    <col min="9987" max="9988" width="8" style="2" customWidth="1"/>
    <col min="9989" max="9989" width="11.42578125" style="2"/>
    <col min="9990" max="9990" width="32.28515625" style="2" customWidth="1"/>
    <col min="9991" max="9997" width="11.42578125" style="2"/>
    <col min="9998" max="9998" width="37.28515625" style="2" customWidth="1"/>
    <col min="9999" max="10005" width="11.42578125" style="2"/>
    <col min="10006" max="10006" width="36.140625" style="2" customWidth="1"/>
    <col min="10007" max="10013" width="11.42578125" style="2"/>
    <col min="10014" max="10014" width="39.28515625" style="2" customWidth="1"/>
    <col min="10015" max="10237" width="11.42578125" style="2"/>
    <col min="10238" max="10238" width="35" style="2" customWidth="1"/>
    <col min="10239" max="10239" width="12.28515625" style="2" customWidth="1"/>
    <col min="10240" max="10240" width="10.7109375" style="2" customWidth="1"/>
    <col min="10241" max="10241" width="10" style="2" customWidth="1"/>
    <col min="10242" max="10242" width="10.7109375" style="2" customWidth="1"/>
    <col min="10243" max="10244" width="8" style="2" customWidth="1"/>
    <col min="10245" max="10245" width="11.42578125" style="2"/>
    <col min="10246" max="10246" width="32.28515625" style="2" customWidth="1"/>
    <col min="10247" max="10253" width="11.42578125" style="2"/>
    <col min="10254" max="10254" width="37.28515625" style="2" customWidth="1"/>
    <col min="10255" max="10261" width="11.42578125" style="2"/>
    <col min="10262" max="10262" width="36.140625" style="2" customWidth="1"/>
    <col min="10263" max="10269" width="11.42578125" style="2"/>
    <col min="10270" max="10270" width="39.28515625" style="2" customWidth="1"/>
    <col min="10271" max="10493" width="11.42578125" style="2"/>
    <col min="10494" max="10494" width="35" style="2" customWidth="1"/>
    <col min="10495" max="10495" width="12.28515625" style="2" customWidth="1"/>
    <col min="10496" max="10496" width="10.7109375" style="2" customWidth="1"/>
    <col min="10497" max="10497" width="10" style="2" customWidth="1"/>
    <col min="10498" max="10498" width="10.7109375" style="2" customWidth="1"/>
    <col min="10499" max="10500" width="8" style="2" customWidth="1"/>
    <col min="10501" max="10501" width="11.42578125" style="2"/>
    <col min="10502" max="10502" width="32.28515625" style="2" customWidth="1"/>
    <col min="10503" max="10509" width="11.42578125" style="2"/>
    <col min="10510" max="10510" width="37.28515625" style="2" customWidth="1"/>
    <col min="10511" max="10517" width="11.42578125" style="2"/>
    <col min="10518" max="10518" width="36.140625" style="2" customWidth="1"/>
    <col min="10519" max="10525" width="11.42578125" style="2"/>
    <col min="10526" max="10526" width="39.28515625" style="2" customWidth="1"/>
    <col min="10527" max="10749" width="11.42578125" style="2"/>
    <col min="10750" max="10750" width="35" style="2" customWidth="1"/>
    <col min="10751" max="10751" width="12.28515625" style="2" customWidth="1"/>
    <col min="10752" max="10752" width="10.7109375" style="2" customWidth="1"/>
    <col min="10753" max="10753" width="10" style="2" customWidth="1"/>
    <col min="10754" max="10754" width="10.7109375" style="2" customWidth="1"/>
    <col min="10755" max="10756" width="8" style="2" customWidth="1"/>
    <col min="10757" max="10757" width="11.42578125" style="2"/>
    <col min="10758" max="10758" width="32.28515625" style="2" customWidth="1"/>
    <col min="10759" max="10765" width="11.42578125" style="2"/>
    <col min="10766" max="10766" width="37.28515625" style="2" customWidth="1"/>
    <col min="10767" max="10773" width="11.42578125" style="2"/>
    <col min="10774" max="10774" width="36.140625" style="2" customWidth="1"/>
    <col min="10775" max="10781" width="11.42578125" style="2"/>
    <col min="10782" max="10782" width="39.28515625" style="2" customWidth="1"/>
    <col min="10783" max="11005" width="11.42578125" style="2"/>
    <col min="11006" max="11006" width="35" style="2" customWidth="1"/>
    <col min="11007" max="11007" width="12.28515625" style="2" customWidth="1"/>
    <col min="11008" max="11008" width="10.7109375" style="2" customWidth="1"/>
    <col min="11009" max="11009" width="10" style="2" customWidth="1"/>
    <col min="11010" max="11010" width="10.7109375" style="2" customWidth="1"/>
    <col min="11011" max="11012" width="8" style="2" customWidth="1"/>
    <col min="11013" max="11013" width="11.42578125" style="2"/>
    <col min="11014" max="11014" width="32.28515625" style="2" customWidth="1"/>
    <col min="11015" max="11021" width="11.42578125" style="2"/>
    <col min="11022" max="11022" width="37.28515625" style="2" customWidth="1"/>
    <col min="11023" max="11029" width="11.42578125" style="2"/>
    <col min="11030" max="11030" width="36.140625" style="2" customWidth="1"/>
    <col min="11031" max="11037" width="11.42578125" style="2"/>
    <col min="11038" max="11038" width="39.28515625" style="2" customWidth="1"/>
    <col min="11039" max="11261" width="11.42578125" style="2"/>
    <col min="11262" max="11262" width="35" style="2" customWidth="1"/>
    <col min="11263" max="11263" width="12.28515625" style="2" customWidth="1"/>
    <col min="11264" max="11264" width="10.7109375" style="2" customWidth="1"/>
    <col min="11265" max="11265" width="10" style="2" customWidth="1"/>
    <col min="11266" max="11266" width="10.7109375" style="2" customWidth="1"/>
    <col min="11267" max="11268" width="8" style="2" customWidth="1"/>
    <col min="11269" max="11269" width="11.42578125" style="2"/>
    <col min="11270" max="11270" width="32.28515625" style="2" customWidth="1"/>
    <col min="11271" max="11277" width="11.42578125" style="2"/>
    <col min="11278" max="11278" width="37.28515625" style="2" customWidth="1"/>
    <col min="11279" max="11285" width="11.42578125" style="2"/>
    <col min="11286" max="11286" width="36.140625" style="2" customWidth="1"/>
    <col min="11287" max="11293" width="11.42578125" style="2"/>
    <col min="11294" max="11294" width="39.28515625" style="2" customWidth="1"/>
    <col min="11295" max="11517" width="11.42578125" style="2"/>
    <col min="11518" max="11518" width="35" style="2" customWidth="1"/>
    <col min="11519" max="11519" width="12.28515625" style="2" customWidth="1"/>
    <col min="11520" max="11520" width="10.7109375" style="2" customWidth="1"/>
    <col min="11521" max="11521" width="10" style="2" customWidth="1"/>
    <col min="11522" max="11522" width="10.7109375" style="2" customWidth="1"/>
    <col min="11523" max="11524" width="8" style="2" customWidth="1"/>
    <col min="11525" max="11525" width="11.42578125" style="2"/>
    <col min="11526" max="11526" width="32.28515625" style="2" customWidth="1"/>
    <col min="11527" max="11533" width="11.42578125" style="2"/>
    <col min="11534" max="11534" width="37.28515625" style="2" customWidth="1"/>
    <col min="11535" max="11541" width="11.42578125" style="2"/>
    <col min="11542" max="11542" width="36.140625" style="2" customWidth="1"/>
    <col min="11543" max="11549" width="11.42578125" style="2"/>
    <col min="11550" max="11550" width="39.28515625" style="2" customWidth="1"/>
    <col min="11551" max="11773" width="11.42578125" style="2"/>
    <col min="11774" max="11774" width="35" style="2" customWidth="1"/>
    <col min="11775" max="11775" width="12.28515625" style="2" customWidth="1"/>
    <col min="11776" max="11776" width="10.7109375" style="2" customWidth="1"/>
    <col min="11777" max="11777" width="10" style="2" customWidth="1"/>
    <col min="11778" max="11778" width="10.7109375" style="2" customWidth="1"/>
    <col min="11779" max="11780" width="8" style="2" customWidth="1"/>
    <col min="11781" max="11781" width="11.42578125" style="2"/>
    <col min="11782" max="11782" width="32.28515625" style="2" customWidth="1"/>
    <col min="11783" max="11789" width="11.42578125" style="2"/>
    <col min="11790" max="11790" width="37.28515625" style="2" customWidth="1"/>
    <col min="11791" max="11797" width="11.42578125" style="2"/>
    <col min="11798" max="11798" width="36.140625" style="2" customWidth="1"/>
    <col min="11799" max="11805" width="11.42578125" style="2"/>
    <col min="11806" max="11806" width="39.28515625" style="2" customWidth="1"/>
    <col min="11807" max="12029" width="11.42578125" style="2"/>
    <col min="12030" max="12030" width="35" style="2" customWidth="1"/>
    <col min="12031" max="12031" width="12.28515625" style="2" customWidth="1"/>
    <col min="12032" max="12032" width="10.7109375" style="2" customWidth="1"/>
    <col min="12033" max="12033" width="10" style="2" customWidth="1"/>
    <col min="12034" max="12034" width="10.7109375" style="2" customWidth="1"/>
    <col min="12035" max="12036" width="8" style="2" customWidth="1"/>
    <col min="12037" max="12037" width="11.42578125" style="2"/>
    <col min="12038" max="12038" width="32.28515625" style="2" customWidth="1"/>
    <col min="12039" max="12045" width="11.42578125" style="2"/>
    <col min="12046" max="12046" width="37.28515625" style="2" customWidth="1"/>
    <col min="12047" max="12053" width="11.42578125" style="2"/>
    <col min="12054" max="12054" width="36.140625" style="2" customWidth="1"/>
    <col min="12055" max="12061" width="11.42578125" style="2"/>
    <col min="12062" max="12062" width="39.28515625" style="2" customWidth="1"/>
    <col min="12063" max="12285" width="11.42578125" style="2"/>
    <col min="12286" max="12286" width="35" style="2" customWidth="1"/>
    <col min="12287" max="12287" width="12.28515625" style="2" customWidth="1"/>
    <col min="12288" max="12288" width="10.7109375" style="2" customWidth="1"/>
    <col min="12289" max="12289" width="10" style="2" customWidth="1"/>
    <col min="12290" max="12290" width="10.7109375" style="2" customWidth="1"/>
    <col min="12291" max="12292" width="8" style="2" customWidth="1"/>
    <col min="12293" max="12293" width="11.42578125" style="2"/>
    <col min="12294" max="12294" width="32.28515625" style="2" customWidth="1"/>
    <col min="12295" max="12301" width="11.42578125" style="2"/>
    <col min="12302" max="12302" width="37.28515625" style="2" customWidth="1"/>
    <col min="12303" max="12309" width="11.42578125" style="2"/>
    <col min="12310" max="12310" width="36.140625" style="2" customWidth="1"/>
    <col min="12311" max="12317" width="11.42578125" style="2"/>
    <col min="12318" max="12318" width="39.28515625" style="2" customWidth="1"/>
    <col min="12319" max="12541" width="11.42578125" style="2"/>
    <col min="12542" max="12542" width="35" style="2" customWidth="1"/>
    <col min="12543" max="12543" width="12.28515625" style="2" customWidth="1"/>
    <col min="12544" max="12544" width="10.7109375" style="2" customWidth="1"/>
    <col min="12545" max="12545" width="10" style="2" customWidth="1"/>
    <col min="12546" max="12546" width="10.7109375" style="2" customWidth="1"/>
    <col min="12547" max="12548" width="8" style="2" customWidth="1"/>
    <col min="12549" max="12549" width="11.42578125" style="2"/>
    <col min="12550" max="12550" width="32.28515625" style="2" customWidth="1"/>
    <col min="12551" max="12557" width="11.42578125" style="2"/>
    <col min="12558" max="12558" width="37.28515625" style="2" customWidth="1"/>
    <col min="12559" max="12565" width="11.42578125" style="2"/>
    <col min="12566" max="12566" width="36.140625" style="2" customWidth="1"/>
    <col min="12567" max="12573" width="11.42578125" style="2"/>
    <col min="12574" max="12574" width="39.28515625" style="2" customWidth="1"/>
    <col min="12575" max="12797" width="11.42578125" style="2"/>
    <col min="12798" max="12798" width="35" style="2" customWidth="1"/>
    <col min="12799" max="12799" width="12.28515625" style="2" customWidth="1"/>
    <col min="12800" max="12800" width="10.7109375" style="2" customWidth="1"/>
    <col min="12801" max="12801" width="10" style="2" customWidth="1"/>
    <col min="12802" max="12802" width="10.7109375" style="2" customWidth="1"/>
    <col min="12803" max="12804" width="8" style="2" customWidth="1"/>
    <col min="12805" max="12805" width="11.42578125" style="2"/>
    <col min="12806" max="12806" width="32.28515625" style="2" customWidth="1"/>
    <col min="12807" max="12813" width="11.42578125" style="2"/>
    <col min="12814" max="12814" width="37.28515625" style="2" customWidth="1"/>
    <col min="12815" max="12821" width="11.42578125" style="2"/>
    <col min="12822" max="12822" width="36.140625" style="2" customWidth="1"/>
    <col min="12823" max="12829" width="11.42578125" style="2"/>
    <col min="12830" max="12830" width="39.28515625" style="2" customWidth="1"/>
    <col min="12831" max="13053" width="11.42578125" style="2"/>
    <col min="13054" max="13054" width="35" style="2" customWidth="1"/>
    <col min="13055" max="13055" width="12.28515625" style="2" customWidth="1"/>
    <col min="13056" max="13056" width="10.7109375" style="2" customWidth="1"/>
    <col min="13057" max="13057" width="10" style="2" customWidth="1"/>
    <col min="13058" max="13058" width="10.7109375" style="2" customWidth="1"/>
    <col min="13059" max="13060" width="8" style="2" customWidth="1"/>
    <col min="13061" max="13061" width="11.42578125" style="2"/>
    <col min="13062" max="13062" width="32.28515625" style="2" customWidth="1"/>
    <col min="13063" max="13069" width="11.42578125" style="2"/>
    <col min="13070" max="13070" width="37.28515625" style="2" customWidth="1"/>
    <col min="13071" max="13077" width="11.42578125" style="2"/>
    <col min="13078" max="13078" width="36.140625" style="2" customWidth="1"/>
    <col min="13079" max="13085" width="11.42578125" style="2"/>
    <col min="13086" max="13086" width="39.28515625" style="2" customWidth="1"/>
    <col min="13087" max="13309" width="11.42578125" style="2"/>
    <col min="13310" max="13310" width="35" style="2" customWidth="1"/>
    <col min="13311" max="13311" width="12.28515625" style="2" customWidth="1"/>
    <col min="13312" max="13312" width="10.7109375" style="2" customWidth="1"/>
    <col min="13313" max="13313" width="10" style="2" customWidth="1"/>
    <col min="13314" max="13314" width="10.7109375" style="2" customWidth="1"/>
    <col min="13315" max="13316" width="8" style="2" customWidth="1"/>
    <col min="13317" max="13317" width="11.42578125" style="2"/>
    <col min="13318" max="13318" width="32.28515625" style="2" customWidth="1"/>
    <col min="13319" max="13325" width="11.42578125" style="2"/>
    <col min="13326" max="13326" width="37.28515625" style="2" customWidth="1"/>
    <col min="13327" max="13333" width="11.42578125" style="2"/>
    <col min="13334" max="13334" width="36.140625" style="2" customWidth="1"/>
    <col min="13335" max="13341" width="11.42578125" style="2"/>
    <col min="13342" max="13342" width="39.28515625" style="2" customWidth="1"/>
    <col min="13343" max="13565" width="11.42578125" style="2"/>
    <col min="13566" max="13566" width="35" style="2" customWidth="1"/>
    <col min="13567" max="13567" width="12.28515625" style="2" customWidth="1"/>
    <col min="13568" max="13568" width="10.7109375" style="2" customWidth="1"/>
    <col min="13569" max="13569" width="10" style="2" customWidth="1"/>
    <col min="13570" max="13570" width="10.7109375" style="2" customWidth="1"/>
    <col min="13571" max="13572" width="8" style="2" customWidth="1"/>
    <col min="13573" max="13573" width="11.42578125" style="2"/>
    <col min="13574" max="13574" width="32.28515625" style="2" customWidth="1"/>
    <col min="13575" max="13581" width="11.42578125" style="2"/>
    <col min="13582" max="13582" width="37.28515625" style="2" customWidth="1"/>
    <col min="13583" max="13589" width="11.42578125" style="2"/>
    <col min="13590" max="13590" width="36.140625" style="2" customWidth="1"/>
    <col min="13591" max="13597" width="11.42578125" style="2"/>
    <col min="13598" max="13598" width="39.28515625" style="2" customWidth="1"/>
    <col min="13599" max="13821" width="11.42578125" style="2"/>
    <col min="13822" max="13822" width="35" style="2" customWidth="1"/>
    <col min="13823" max="13823" width="12.28515625" style="2" customWidth="1"/>
    <col min="13824" max="13824" width="10.7109375" style="2" customWidth="1"/>
    <col min="13825" max="13825" width="10" style="2" customWidth="1"/>
    <col min="13826" max="13826" width="10.7109375" style="2" customWidth="1"/>
    <col min="13827" max="13828" width="8" style="2" customWidth="1"/>
    <col min="13829" max="13829" width="11.42578125" style="2"/>
    <col min="13830" max="13830" width="32.28515625" style="2" customWidth="1"/>
    <col min="13831" max="13837" width="11.42578125" style="2"/>
    <col min="13838" max="13838" width="37.28515625" style="2" customWidth="1"/>
    <col min="13839" max="13845" width="11.42578125" style="2"/>
    <col min="13846" max="13846" width="36.140625" style="2" customWidth="1"/>
    <col min="13847" max="13853" width="11.42578125" style="2"/>
    <col min="13854" max="13854" width="39.28515625" style="2" customWidth="1"/>
    <col min="13855" max="14077" width="11.42578125" style="2"/>
    <col min="14078" max="14078" width="35" style="2" customWidth="1"/>
    <col min="14079" max="14079" width="12.28515625" style="2" customWidth="1"/>
    <col min="14080" max="14080" width="10.7109375" style="2" customWidth="1"/>
    <col min="14081" max="14081" width="10" style="2" customWidth="1"/>
    <col min="14082" max="14082" width="10.7109375" style="2" customWidth="1"/>
    <col min="14083" max="14084" width="8" style="2" customWidth="1"/>
    <col min="14085" max="14085" width="11.42578125" style="2"/>
    <col min="14086" max="14086" width="32.28515625" style="2" customWidth="1"/>
    <col min="14087" max="14093" width="11.42578125" style="2"/>
    <col min="14094" max="14094" width="37.28515625" style="2" customWidth="1"/>
    <col min="14095" max="14101" width="11.42578125" style="2"/>
    <col min="14102" max="14102" width="36.140625" style="2" customWidth="1"/>
    <col min="14103" max="14109" width="11.42578125" style="2"/>
    <col min="14110" max="14110" width="39.28515625" style="2" customWidth="1"/>
    <col min="14111" max="14333" width="11.42578125" style="2"/>
    <col min="14334" max="14334" width="35" style="2" customWidth="1"/>
    <col min="14335" max="14335" width="12.28515625" style="2" customWidth="1"/>
    <col min="14336" max="14336" width="10.7109375" style="2" customWidth="1"/>
    <col min="14337" max="14337" width="10" style="2" customWidth="1"/>
    <col min="14338" max="14338" width="10.7109375" style="2" customWidth="1"/>
    <col min="14339" max="14340" width="8" style="2" customWidth="1"/>
    <col min="14341" max="14341" width="11.42578125" style="2"/>
    <col min="14342" max="14342" width="32.28515625" style="2" customWidth="1"/>
    <col min="14343" max="14349" width="11.42578125" style="2"/>
    <col min="14350" max="14350" width="37.28515625" style="2" customWidth="1"/>
    <col min="14351" max="14357" width="11.42578125" style="2"/>
    <col min="14358" max="14358" width="36.140625" style="2" customWidth="1"/>
    <col min="14359" max="14365" width="11.42578125" style="2"/>
    <col min="14366" max="14366" width="39.28515625" style="2" customWidth="1"/>
    <col min="14367" max="14589" width="11.42578125" style="2"/>
    <col min="14590" max="14590" width="35" style="2" customWidth="1"/>
    <col min="14591" max="14591" width="12.28515625" style="2" customWidth="1"/>
    <col min="14592" max="14592" width="10.7109375" style="2" customWidth="1"/>
    <col min="14593" max="14593" width="10" style="2" customWidth="1"/>
    <col min="14594" max="14594" width="10.7109375" style="2" customWidth="1"/>
    <col min="14595" max="14596" width="8" style="2" customWidth="1"/>
    <col min="14597" max="14597" width="11.42578125" style="2"/>
    <col min="14598" max="14598" width="32.28515625" style="2" customWidth="1"/>
    <col min="14599" max="14605" width="11.42578125" style="2"/>
    <col min="14606" max="14606" width="37.28515625" style="2" customWidth="1"/>
    <col min="14607" max="14613" width="11.42578125" style="2"/>
    <col min="14614" max="14614" width="36.140625" style="2" customWidth="1"/>
    <col min="14615" max="14621" width="11.42578125" style="2"/>
    <col min="14622" max="14622" width="39.28515625" style="2" customWidth="1"/>
    <col min="14623" max="14845" width="11.42578125" style="2"/>
    <col min="14846" max="14846" width="35" style="2" customWidth="1"/>
    <col min="14847" max="14847" width="12.28515625" style="2" customWidth="1"/>
    <col min="14848" max="14848" width="10.7109375" style="2" customWidth="1"/>
    <col min="14849" max="14849" width="10" style="2" customWidth="1"/>
    <col min="14850" max="14850" width="10.7109375" style="2" customWidth="1"/>
    <col min="14851" max="14852" width="8" style="2" customWidth="1"/>
    <col min="14853" max="14853" width="11.42578125" style="2"/>
    <col min="14854" max="14854" width="32.28515625" style="2" customWidth="1"/>
    <col min="14855" max="14861" width="11.42578125" style="2"/>
    <col min="14862" max="14862" width="37.28515625" style="2" customWidth="1"/>
    <col min="14863" max="14869" width="11.42578125" style="2"/>
    <col min="14870" max="14870" width="36.140625" style="2" customWidth="1"/>
    <col min="14871" max="14877" width="11.42578125" style="2"/>
    <col min="14878" max="14878" width="39.28515625" style="2" customWidth="1"/>
    <col min="14879" max="15101" width="11.42578125" style="2"/>
    <col min="15102" max="15102" width="35" style="2" customWidth="1"/>
    <col min="15103" max="15103" width="12.28515625" style="2" customWidth="1"/>
    <col min="15104" max="15104" width="10.7109375" style="2" customWidth="1"/>
    <col min="15105" max="15105" width="10" style="2" customWidth="1"/>
    <col min="15106" max="15106" width="10.7109375" style="2" customWidth="1"/>
    <col min="15107" max="15108" width="8" style="2" customWidth="1"/>
    <col min="15109" max="15109" width="11.42578125" style="2"/>
    <col min="15110" max="15110" width="32.28515625" style="2" customWidth="1"/>
    <col min="15111" max="15117" width="11.42578125" style="2"/>
    <col min="15118" max="15118" width="37.28515625" style="2" customWidth="1"/>
    <col min="15119" max="15125" width="11.42578125" style="2"/>
    <col min="15126" max="15126" width="36.140625" style="2" customWidth="1"/>
    <col min="15127" max="15133" width="11.42578125" style="2"/>
    <col min="15134" max="15134" width="39.28515625" style="2" customWidth="1"/>
    <col min="15135" max="15357" width="11.42578125" style="2"/>
    <col min="15358" max="15358" width="35" style="2" customWidth="1"/>
    <col min="15359" max="15359" width="12.28515625" style="2" customWidth="1"/>
    <col min="15360" max="15360" width="10.7109375" style="2" customWidth="1"/>
    <col min="15361" max="15361" width="10" style="2" customWidth="1"/>
    <col min="15362" max="15362" width="10.7109375" style="2" customWidth="1"/>
    <col min="15363" max="15364" width="8" style="2" customWidth="1"/>
    <col min="15365" max="15365" width="11.42578125" style="2"/>
    <col min="15366" max="15366" width="32.28515625" style="2" customWidth="1"/>
    <col min="15367" max="15373" width="11.42578125" style="2"/>
    <col min="15374" max="15374" width="37.28515625" style="2" customWidth="1"/>
    <col min="15375" max="15381" width="11.42578125" style="2"/>
    <col min="15382" max="15382" width="36.140625" style="2" customWidth="1"/>
    <col min="15383" max="15389" width="11.42578125" style="2"/>
    <col min="15390" max="15390" width="39.28515625" style="2" customWidth="1"/>
    <col min="15391" max="15613" width="11.42578125" style="2"/>
    <col min="15614" max="15614" width="35" style="2" customWidth="1"/>
    <col min="15615" max="15615" width="12.28515625" style="2" customWidth="1"/>
    <col min="15616" max="15616" width="10.7109375" style="2" customWidth="1"/>
    <col min="15617" max="15617" width="10" style="2" customWidth="1"/>
    <col min="15618" max="15618" width="10.7109375" style="2" customWidth="1"/>
    <col min="15619" max="15620" width="8" style="2" customWidth="1"/>
    <col min="15621" max="15621" width="11.42578125" style="2"/>
    <col min="15622" max="15622" width="32.28515625" style="2" customWidth="1"/>
    <col min="15623" max="15629" width="11.42578125" style="2"/>
    <col min="15630" max="15630" width="37.28515625" style="2" customWidth="1"/>
    <col min="15631" max="15637" width="11.42578125" style="2"/>
    <col min="15638" max="15638" width="36.140625" style="2" customWidth="1"/>
    <col min="15639" max="15645" width="11.42578125" style="2"/>
    <col min="15646" max="15646" width="39.28515625" style="2" customWidth="1"/>
    <col min="15647" max="15869" width="11.42578125" style="2"/>
    <col min="15870" max="15870" width="35" style="2" customWidth="1"/>
    <col min="15871" max="15871" width="12.28515625" style="2" customWidth="1"/>
    <col min="15872" max="15872" width="10.7109375" style="2" customWidth="1"/>
    <col min="15873" max="15873" width="10" style="2" customWidth="1"/>
    <col min="15874" max="15874" width="10.7109375" style="2" customWidth="1"/>
    <col min="15875" max="15876" width="8" style="2" customWidth="1"/>
    <col min="15877" max="15877" width="11.42578125" style="2"/>
    <col min="15878" max="15878" width="32.28515625" style="2" customWidth="1"/>
    <col min="15879" max="15885" width="11.42578125" style="2"/>
    <col min="15886" max="15886" width="37.28515625" style="2" customWidth="1"/>
    <col min="15887" max="15893" width="11.42578125" style="2"/>
    <col min="15894" max="15894" width="36.140625" style="2" customWidth="1"/>
    <col min="15895" max="15901" width="11.42578125" style="2"/>
    <col min="15902" max="15902" width="39.28515625" style="2" customWidth="1"/>
    <col min="15903" max="16125" width="11.42578125" style="2"/>
    <col min="16126" max="16126" width="35" style="2" customWidth="1"/>
    <col min="16127" max="16127" width="12.28515625" style="2" customWidth="1"/>
    <col min="16128" max="16128" width="10.7109375" style="2" customWidth="1"/>
    <col min="16129" max="16129" width="10" style="2" customWidth="1"/>
    <col min="16130" max="16130" width="10.7109375" style="2" customWidth="1"/>
    <col min="16131" max="16132" width="8" style="2" customWidth="1"/>
    <col min="16133" max="16133" width="11.42578125" style="2"/>
    <col min="16134" max="16134" width="32.28515625" style="2" customWidth="1"/>
    <col min="16135" max="16141" width="11.42578125" style="2"/>
    <col min="16142" max="16142" width="37.28515625" style="2" customWidth="1"/>
    <col min="16143" max="16149" width="11.42578125" style="2"/>
    <col min="16150" max="16150" width="36.140625" style="2" customWidth="1"/>
    <col min="16151" max="16157" width="11.42578125" style="2"/>
    <col min="16158" max="16158" width="39.28515625" style="2" customWidth="1"/>
    <col min="16159" max="16384" width="11.42578125" style="2"/>
  </cols>
  <sheetData>
    <row r="1" spans="1:9">
      <c r="A1" s="1103" t="s">
        <v>53</v>
      </c>
      <c r="B1" s="1103"/>
      <c r="C1" s="1103"/>
      <c r="D1" s="1103"/>
      <c r="E1" s="1103"/>
      <c r="F1" s="1103"/>
      <c r="G1" s="1103"/>
    </row>
    <row r="2" spans="1:9">
      <c r="A2" s="1086" t="s">
        <v>1</v>
      </c>
      <c r="B2" s="1086"/>
      <c r="C2" s="1086"/>
      <c r="D2" s="1086"/>
      <c r="E2" s="1086"/>
      <c r="F2" s="1086"/>
      <c r="G2" s="1086"/>
    </row>
    <row r="3" spans="1:9">
      <c r="A3" s="1087" t="s">
        <v>2</v>
      </c>
      <c r="B3" s="1087"/>
      <c r="C3" s="1087"/>
      <c r="D3" s="1087"/>
      <c r="E3" s="1087"/>
      <c r="F3" s="1087"/>
      <c r="G3" s="1087"/>
    </row>
    <row r="4" spans="1:9">
      <c r="A4" s="96"/>
      <c r="B4" s="96"/>
      <c r="C4" s="96"/>
      <c r="D4" s="96"/>
      <c r="E4" s="96"/>
      <c r="F4" s="96"/>
      <c r="G4" s="96"/>
    </row>
    <row r="5" spans="1:9" s="97" customFormat="1" ht="12.75" customHeight="1">
      <c r="A5" s="1088" t="s">
        <v>3</v>
      </c>
      <c r="B5" s="1091" t="s">
        <v>4</v>
      </c>
      <c r="C5" s="1092"/>
      <c r="D5" s="1082"/>
      <c r="E5" s="1083" t="s">
        <v>5</v>
      </c>
      <c r="F5" s="1092"/>
      <c r="G5" s="1093"/>
      <c r="H5" s="2"/>
    </row>
    <row r="6" spans="1:9" s="98" customFormat="1" ht="25.5" customHeight="1">
      <c r="A6" s="1089"/>
      <c r="B6" s="1094" t="s">
        <v>6</v>
      </c>
      <c r="C6" s="1081" t="s">
        <v>7</v>
      </c>
      <c r="D6" s="1082"/>
      <c r="E6" s="1083" t="s">
        <v>8</v>
      </c>
      <c r="F6" s="1082"/>
      <c r="G6" s="5">
        <v>2014</v>
      </c>
      <c r="H6" s="2"/>
    </row>
    <row r="7" spans="1:9" s="97" customFormat="1">
      <c r="A7" s="1090"/>
      <c r="B7" s="1095"/>
      <c r="C7" s="6" t="s">
        <v>9</v>
      </c>
      <c r="D7" s="7" t="s">
        <v>10</v>
      </c>
      <c r="E7" s="7" t="s">
        <v>11</v>
      </c>
      <c r="F7" s="6" t="s">
        <v>12</v>
      </c>
      <c r="G7" s="8" t="s">
        <v>13</v>
      </c>
      <c r="H7" s="2"/>
    </row>
    <row r="8" spans="1:9" ht="15">
      <c r="A8" s="99" t="s">
        <v>53</v>
      </c>
      <c r="B8" s="100">
        <v>1376303872</v>
      </c>
      <c r="C8" s="100">
        <v>879001445</v>
      </c>
      <c r="D8" s="100">
        <v>1236888612</v>
      </c>
      <c r="E8" s="100">
        <v>357887167</v>
      </c>
      <c r="F8" s="11">
        <v>40.715196662731302</v>
      </c>
      <c r="G8" s="101">
        <v>-12.07287540704354</v>
      </c>
      <c r="H8" s="13"/>
      <c r="I8" s="2">
        <v>1.0221485284822458</v>
      </c>
    </row>
    <row r="9" spans="1:9" s="1" customFormat="1">
      <c r="A9" s="102"/>
      <c r="B9" s="102"/>
      <c r="C9" s="102"/>
      <c r="D9" s="102"/>
      <c r="E9" s="102"/>
      <c r="F9" s="102"/>
      <c r="G9" s="102"/>
      <c r="H9" s="2"/>
    </row>
    <row r="10" spans="1:9">
      <c r="A10" s="103" t="s">
        <v>54</v>
      </c>
      <c r="B10" s="104">
        <v>30458560</v>
      </c>
      <c r="C10" s="105">
        <v>32743385</v>
      </c>
      <c r="D10" s="105">
        <v>35324041</v>
      </c>
      <c r="E10" s="106">
        <v>2580656</v>
      </c>
      <c r="F10" s="23">
        <v>7.8814575829591291</v>
      </c>
      <c r="G10" s="12">
        <v>13.466491095213058</v>
      </c>
    </row>
    <row r="11" spans="1:9">
      <c r="A11" s="107" t="s">
        <v>55</v>
      </c>
      <c r="B11" s="108">
        <v>3160344</v>
      </c>
      <c r="C11" s="33">
        <v>3632189</v>
      </c>
      <c r="D11" s="33">
        <v>4456988</v>
      </c>
      <c r="E11" s="25">
        <v>824799</v>
      </c>
      <c r="F11" s="26">
        <v>22.708041899802026</v>
      </c>
      <c r="G11" s="27">
        <v>37.979230577459276</v>
      </c>
      <c r="I11" s="2">
        <v>1.0221</v>
      </c>
    </row>
    <row r="12" spans="1:9">
      <c r="A12" s="107" t="s">
        <v>56</v>
      </c>
      <c r="B12" s="108">
        <v>1699212</v>
      </c>
      <c r="C12" s="33">
        <v>1469023</v>
      </c>
      <c r="D12" s="33">
        <v>2186807</v>
      </c>
      <c r="E12" s="25">
        <v>717784</v>
      </c>
      <c r="F12" s="34">
        <v>48.861318032461043</v>
      </c>
      <c r="G12" s="109">
        <v>25.912689528280225</v>
      </c>
      <c r="H12" s="44"/>
    </row>
    <row r="13" spans="1:9" ht="22.5">
      <c r="A13" s="91" t="s">
        <v>57</v>
      </c>
      <c r="B13" s="108">
        <v>25452192</v>
      </c>
      <c r="C13" s="33">
        <v>27047595</v>
      </c>
      <c r="D13" s="33">
        <v>28523132</v>
      </c>
      <c r="E13" s="25">
        <v>1475537</v>
      </c>
      <c r="F13" s="26">
        <v>5.4553353080005849</v>
      </c>
      <c r="G13" s="27">
        <v>9.6424250920769055</v>
      </c>
    </row>
    <row r="14" spans="1:9">
      <c r="A14" s="91" t="s">
        <v>58</v>
      </c>
      <c r="B14" s="108">
        <v>146812</v>
      </c>
      <c r="C14" s="33">
        <v>594578</v>
      </c>
      <c r="D14" s="33">
        <v>157114</v>
      </c>
      <c r="E14" s="25">
        <v>-437464</v>
      </c>
      <c r="F14" s="34">
        <v>-73.575544335646455</v>
      </c>
      <c r="G14" s="109">
        <v>4.7031969119331762</v>
      </c>
    </row>
    <row r="15" spans="1:9">
      <c r="A15" s="91"/>
      <c r="B15" s="108"/>
      <c r="C15" s="33"/>
      <c r="D15" s="33"/>
      <c r="E15" s="25"/>
      <c r="F15" s="26"/>
      <c r="G15" s="27"/>
    </row>
    <row r="16" spans="1:9">
      <c r="A16" s="110" t="s">
        <v>59</v>
      </c>
      <c r="B16" s="111">
        <v>184917316</v>
      </c>
      <c r="C16" s="111">
        <v>160064113</v>
      </c>
      <c r="D16" s="111">
        <v>168889235</v>
      </c>
      <c r="E16" s="22">
        <v>8825122</v>
      </c>
      <c r="F16" s="23">
        <v>5.5134919593125744</v>
      </c>
      <c r="G16" s="12">
        <v>-10.642502215798672</v>
      </c>
    </row>
    <row r="17" spans="1:7">
      <c r="A17" s="107" t="s">
        <v>60</v>
      </c>
      <c r="B17" s="108">
        <v>184917316</v>
      </c>
      <c r="C17" s="33">
        <v>160064113</v>
      </c>
      <c r="D17" s="33">
        <v>168889235</v>
      </c>
      <c r="E17" s="25">
        <v>8825122</v>
      </c>
      <c r="F17" s="26">
        <v>5.5134919593125744</v>
      </c>
      <c r="G17" s="27">
        <v>-10.642502215798672</v>
      </c>
    </row>
    <row r="18" spans="1:7">
      <c r="A18" s="107"/>
      <c r="B18" s="108"/>
      <c r="C18" s="33"/>
      <c r="D18" s="33"/>
      <c r="E18" s="25"/>
      <c r="F18" s="26"/>
      <c r="G18" s="27"/>
    </row>
    <row r="19" spans="1:7" ht="33.75">
      <c r="A19" s="110" t="s">
        <v>61</v>
      </c>
      <c r="B19" s="111">
        <v>36467463</v>
      </c>
      <c r="C19" s="111">
        <v>39083453</v>
      </c>
      <c r="D19" s="111">
        <v>42340381</v>
      </c>
      <c r="E19" s="22">
        <v>3256928</v>
      </c>
      <c r="F19" s="23">
        <v>8.3332657429219523</v>
      </c>
      <c r="G19" s="12">
        <v>13.5941124033492</v>
      </c>
    </row>
    <row r="20" spans="1:7" ht="22.5">
      <c r="A20" s="91" t="s">
        <v>62</v>
      </c>
      <c r="B20" s="108">
        <v>4221097</v>
      </c>
      <c r="C20" s="33">
        <v>5481778</v>
      </c>
      <c r="D20" s="33">
        <v>3570170</v>
      </c>
      <c r="E20" s="25">
        <v>-1911608</v>
      </c>
      <c r="F20" s="26">
        <v>-34.872043340682524</v>
      </c>
      <c r="G20" s="27">
        <v>-17.249585900527592</v>
      </c>
    </row>
    <row r="21" spans="1:7">
      <c r="A21" s="107" t="s">
        <v>63</v>
      </c>
      <c r="B21" s="108">
        <v>32246366</v>
      </c>
      <c r="C21" s="33">
        <v>33601675</v>
      </c>
      <c r="D21" s="33">
        <v>38770211</v>
      </c>
      <c r="E21" s="25">
        <v>5168536</v>
      </c>
      <c r="F21" s="26">
        <v>15.381780818962156</v>
      </c>
      <c r="G21" s="27">
        <v>17.631598127458361</v>
      </c>
    </row>
    <row r="22" spans="1:7">
      <c r="A22" s="107"/>
      <c r="B22" s="108"/>
      <c r="C22" s="33"/>
      <c r="D22" s="33"/>
      <c r="E22" s="25"/>
      <c r="F22" s="26"/>
      <c r="G22" s="27"/>
    </row>
    <row r="23" spans="1:7" ht="31.5" customHeight="1">
      <c r="A23" s="110" t="s">
        <v>64</v>
      </c>
      <c r="B23" s="111">
        <v>975596312</v>
      </c>
      <c r="C23" s="111">
        <v>489967636</v>
      </c>
      <c r="D23" s="111">
        <v>860950738</v>
      </c>
      <c r="E23" s="22">
        <v>370983102</v>
      </c>
      <c r="F23" s="23">
        <v>75.715838096702385</v>
      </c>
      <c r="G23" s="12">
        <v>-13.65945922191834</v>
      </c>
    </row>
    <row r="24" spans="1:7" ht="22.5">
      <c r="A24" s="91" t="s">
        <v>64</v>
      </c>
      <c r="B24" s="108">
        <v>975596312</v>
      </c>
      <c r="C24" s="33">
        <v>489967636</v>
      </c>
      <c r="D24" s="33">
        <v>860950738</v>
      </c>
      <c r="E24" s="25">
        <v>370983102</v>
      </c>
      <c r="F24" s="26">
        <v>75.715838096702385</v>
      </c>
      <c r="G24" s="27">
        <v>-13.65945922191834</v>
      </c>
    </row>
    <row r="25" spans="1:7">
      <c r="A25" s="91"/>
      <c r="B25" s="108"/>
      <c r="C25" s="33"/>
      <c r="D25" s="33"/>
      <c r="E25" s="25"/>
      <c r="F25" s="26"/>
      <c r="G25" s="27"/>
    </row>
    <row r="26" spans="1:7">
      <c r="A26" s="110" t="s">
        <v>65</v>
      </c>
      <c r="B26" s="112">
        <v>32686600</v>
      </c>
      <c r="C26" s="113">
        <v>15318051</v>
      </c>
      <c r="D26" s="113">
        <v>8319185</v>
      </c>
      <c r="E26" s="114">
        <v>-6998866</v>
      </c>
      <c r="F26" s="23">
        <v>-45.690316607510965</v>
      </c>
      <c r="G26" s="12">
        <v>-75.098950854158318</v>
      </c>
    </row>
    <row r="27" spans="1:7">
      <c r="A27" s="107"/>
      <c r="B27" s="108"/>
      <c r="C27" s="33"/>
      <c r="D27" s="33"/>
      <c r="E27" s="25"/>
      <c r="F27" s="26"/>
      <c r="G27" s="27"/>
    </row>
    <row r="28" spans="1:7">
      <c r="A28" s="103" t="s">
        <v>66</v>
      </c>
      <c r="B28" s="111">
        <v>116177621</v>
      </c>
      <c r="C28" s="111">
        <v>141824807</v>
      </c>
      <c r="D28" s="111">
        <v>121065032</v>
      </c>
      <c r="E28" s="22">
        <v>-20759775</v>
      </c>
      <c r="F28" s="23">
        <v>-14.637619073227441</v>
      </c>
      <c r="G28" s="12">
        <v>1.953667704121969</v>
      </c>
    </row>
    <row r="29" spans="1:7">
      <c r="A29" s="115" t="s">
        <v>67</v>
      </c>
      <c r="B29" s="116">
        <v>116177621</v>
      </c>
      <c r="C29" s="70">
        <v>141824807</v>
      </c>
      <c r="D29" s="25">
        <v>121065032</v>
      </c>
      <c r="E29" s="25">
        <v>-20759775</v>
      </c>
      <c r="F29" s="26">
        <v>-14.637619073227441</v>
      </c>
      <c r="G29" s="27">
        <v>1.953667704121969</v>
      </c>
    </row>
    <row r="30" spans="1:7" ht="7.5" customHeight="1">
      <c r="A30" s="117"/>
      <c r="B30" s="118"/>
      <c r="C30" s="119"/>
      <c r="D30" s="120"/>
      <c r="E30" s="120"/>
      <c r="F30" s="121"/>
      <c r="G30" s="122"/>
    </row>
    <row r="31" spans="1:7">
      <c r="A31" s="123" t="s">
        <v>33</v>
      </c>
      <c r="B31" s="123"/>
      <c r="C31" s="123"/>
      <c r="D31" s="124"/>
      <c r="E31" s="3"/>
      <c r="F31" s="3"/>
    </row>
    <row r="32" spans="1:7">
      <c r="A32" s="125"/>
      <c r="B32" s="3"/>
      <c r="C32" s="3"/>
      <c r="D32" s="3"/>
      <c r="E32" s="3"/>
      <c r="F32" s="3"/>
    </row>
    <row r="34" spans="3:3">
      <c r="C34" s="44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4803149606299213" right="0.47244094488188981" top="0.98425196850393704" bottom="0.98425196850393704" header="0" footer="0"/>
  <pageSetup scale="90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13"/>
  <sheetViews>
    <sheetView showGridLines="0" workbookViewId="0">
      <selection activeCell="A26" sqref="A26"/>
    </sheetView>
  </sheetViews>
  <sheetFormatPr baseColWidth="10" defaultRowHeight="12.75"/>
  <cols>
    <col min="1" max="1" width="35.85546875" style="633" customWidth="1"/>
    <col min="2" max="2" width="21.7109375" style="633" customWidth="1"/>
    <col min="3" max="3" width="20.5703125" style="633" customWidth="1"/>
    <col min="4" max="4" width="11" style="655" customWidth="1"/>
    <col min="5" max="16384" width="11.42578125" style="633"/>
  </cols>
  <sheetData>
    <row r="1" spans="1:4">
      <c r="A1" s="1162" t="s">
        <v>742</v>
      </c>
      <c r="B1" s="1162"/>
      <c r="C1" s="1162"/>
      <c r="D1" s="1162"/>
    </row>
    <row r="2" spans="1:4">
      <c r="A2" s="1162" t="s">
        <v>743</v>
      </c>
      <c r="B2" s="1162"/>
      <c r="C2" s="1162"/>
      <c r="D2" s="1162"/>
    </row>
    <row r="3" spans="1:4">
      <c r="A3" s="1163" t="str">
        <f>'[5]F. EDUCACION TECNOLOGICA'!A2:D2</f>
        <v>DEL 1 DE ENERO AL 31 DE DICIEMBRE DE 2015</v>
      </c>
      <c r="B3" s="1163"/>
      <c r="C3" s="1163"/>
      <c r="D3" s="1163"/>
    </row>
    <row r="4" spans="1:4">
      <c r="A4" s="1164" t="s">
        <v>2</v>
      </c>
      <c r="B4" s="1164"/>
      <c r="C4" s="1164"/>
      <c r="D4" s="1164"/>
    </row>
    <row r="5" spans="1:4">
      <c r="A5" s="634"/>
      <c r="B5" s="634"/>
      <c r="C5" s="635"/>
      <c r="D5" s="636"/>
    </row>
    <row r="6" spans="1:4">
      <c r="A6" s="1177" t="s">
        <v>3</v>
      </c>
      <c r="B6" s="637" t="s">
        <v>716</v>
      </c>
      <c r="C6" s="637" t="s">
        <v>694</v>
      </c>
      <c r="D6" s="1177" t="s">
        <v>717</v>
      </c>
    </row>
    <row r="7" spans="1:4">
      <c r="A7" s="1189"/>
      <c r="B7" s="637">
        <v>2014</v>
      </c>
      <c r="C7" s="639">
        <v>2015</v>
      </c>
      <c r="D7" s="1190"/>
    </row>
    <row r="8" spans="1:4">
      <c r="A8" s="640" t="s">
        <v>14</v>
      </c>
      <c r="B8" s="656">
        <f>SUM(B10:B11)</f>
        <v>459771256</v>
      </c>
      <c r="C8" s="656">
        <f>SUM(C10:C11)</f>
        <v>185807349</v>
      </c>
      <c r="D8" s="610">
        <f>(C8*100/B8)-100</f>
        <v>-59.587001889478714</v>
      </c>
    </row>
    <row r="9" spans="1:4">
      <c r="A9" s="643"/>
      <c r="B9" s="657"/>
      <c r="C9" s="644"/>
      <c r="D9" s="610"/>
    </row>
    <row r="10" spans="1:4" ht="12.75" customHeight="1">
      <c r="A10" s="668" t="s">
        <v>744</v>
      </c>
      <c r="B10" s="663">
        <v>459771256</v>
      </c>
      <c r="C10" s="663">
        <v>185807349</v>
      </c>
      <c r="D10" s="605">
        <f>(C10*100/B10)-100</f>
        <v>-59.587001889478714</v>
      </c>
    </row>
    <row r="11" spans="1:4" ht="12.75" customHeight="1">
      <c r="A11" s="668"/>
      <c r="B11" s="663"/>
      <c r="C11" s="663"/>
      <c r="D11" s="605"/>
    </row>
    <row r="12" spans="1:4">
      <c r="A12" s="676"/>
      <c r="B12" s="677"/>
      <c r="C12" s="677"/>
      <c r="D12" s="678"/>
    </row>
    <row r="13" spans="1:4">
      <c r="A13" s="652" t="s">
        <v>720</v>
      </c>
      <c r="B13" s="652"/>
      <c r="C13" s="653"/>
      <c r="D13" s="654"/>
    </row>
  </sheetData>
  <mergeCells count="6">
    <mergeCell ref="A1:D1"/>
    <mergeCell ref="A2:D2"/>
    <mergeCell ref="A3:D3"/>
    <mergeCell ref="A4:D4"/>
    <mergeCell ref="A6:A7"/>
    <mergeCell ref="D6:D7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G18"/>
  <sheetViews>
    <sheetView showGridLines="0" topLeftCell="A4" zoomScale="115" zoomScaleNormal="115" workbookViewId="0">
      <selection sqref="A1:D1"/>
    </sheetView>
  </sheetViews>
  <sheetFormatPr baseColWidth="10" defaultRowHeight="12.75"/>
  <cols>
    <col min="1" max="1" width="35.85546875" style="633" customWidth="1"/>
    <col min="2" max="2" width="17" style="633" customWidth="1"/>
    <col min="3" max="3" width="16" style="633" customWidth="1"/>
    <col min="4" max="4" width="11" style="655" customWidth="1"/>
    <col min="5" max="16384" width="11.42578125" style="633"/>
  </cols>
  <sheetData>
    <row r="1" spans="1:7">
      <c r="A1" s="1162" t="s">
        <v>745</v>
      </c>
      <c r="B1" s="1162"/>
      <c r="C1" s="1162"/>
      <c r="D1" s="1162"/>
    </row>
    <row r="2" spans="1:7">
      <c r="A2" s="1162" t="s">
        <v>746</v>
      </c>
      <c r="B2" s="1162"/>
      <c r="C2" s="1162"/>
      <c r="D2" s="1162"/>
    </row>
    <row r="3" spans="1:7">
      <c r="A3" s="1163" t="str">
        <f>'[5]F. SEGURIDAD PÚBLICA'!A3:D3</f>
        <v>DEL 1 DE ENERO AL 31 DE DICIEMBRE DE 2015</v>
      </c>
      <c r="B3" s="1163"/>
      <c r="C3" s="1163"/>
      <c r="D3" s="1163"/>
    </row>
    <row r="4" spans="1:7">
      <c r="A4" s="1164" t="s">
        <v>2</v>
      </c>
      <c r="B4" s="1164"/>
      <c r="C4" s="1164"/>
      <c r="D4" s="1164"/>
    </row>
    <row r="5" spans="1:7">
      <c r="A5" s="634"/>
      <c r="B5" s="634"/>
      <c r="C5" s="635"/>
      <c r="D5" s="636"/>
    </row>
    <row r="6" spans="1:7">
      <c r="A6" s="1177" t="s">
        <v>3</v>
      </c>
      <c r="B6" s="637" t="s">
        <v>716</v>
      </c>
      <c r="C6" s="637" t="s">
        <v>694</v>
      </c>
      <c r="D6" s="1177" t="s">
        <v>717</v>
      </c>
    </row>
    <row r="7" spans="1:7">
      <c r="A7" s="1191"/>
      <c r="B7" s="637">
        <v>2014</v>
      </c>
      <c r="C7" s="639">
        <v>2015</v>
      </c>
      <c r="D7" s="1192"/>
    </row>
    <row r="8" spans="1:7">
      <c r="A8" s="640" t="s">
        <v>14</v>
      </c>
      <c r="B8" s="656">
        <f>SUM(B10:B16)</f>
        <v>1538907198</v>
      </c>
      <c r="C8" s="656">
        <f>SUM(C10:C16)</f>
        <v>1159834530</v>
      </c>
      <c r="D8" s="610">
        <f>(C8*100/B8)-100</f>
        <v>-24.632587883964135</v>
      </c>
      <c r="G8" s="662"/>
    </row>
    <row r="9" spans="1:7">
      <c r="A9" s="643"/>
      <c r="B9" s="657"/>
      <c r="C9" s="644"/>
      <c r="D9" s="610"/>
    </row>
    <row r="10" spans="1:7" ht="12.75" customHeight="1">
      <c r="A10" s="668" t="s">
        <v>719</v>
      </c>
      <c r="B10" s="663">
        <v>870322674</v>
      </c>
      <c r="C10" s="663">
        <v>437221593</v>
      </c>
      <c r="D10" s="605">
        <f>(C10*100/B10)-100</f>
        <v>-49.763276763716718</v>
      </c>
    </row>
    <row r="11" spans="1:7" ht="12.75" customHeight="1">
      <c r="A11" s="668"/>
      <c r="B11" s="663"/>
      <c r="C11" s="663"/>
      <c r="D11" s="605"/>
    </row>
    <row r="12" spans="1:7" ht="12.75" customHeight="1">
      <c r="A12" s="668" t="s">
        <v>747</v>
      </c>
      <c r="B12" s="663">
        <v>119431149</v>
      </c>
      <c r="C12" s="663">
        <v>122014649</v>
      </c>
      <c r="D12" s="605">
        <f>(C12*100/B12)-100</f>
        <v>2.1631710166331857</v>
      </c>
    </row>
    <row r="13" spans="1:7" ht="12.75" customHeight="1">
      <c r="A13" s="668"/>
      <c r="B13" s="663"/>
      <c r="C13" s="663"/>
      <c r="D13" s="605"/>
    </row>
    <row r="14" spans="1:7" ht="12.75" customHeight="1">
      <c r="A14" s="668" t="s">
        <v>748</v>
      </c>
      <c r="B14" s="663">
        <v>13234814</v>
      </c>
      <c r="C14" s="663"/>
      <c r="D14" s="605" t="s">
        <v>18</v>
      </c>
    </row>
    <row r="15" spans="1:7" ht="12.75" customHeight="1">
      <c r="A15" s="668"/>
      <c r="B15" s="663"/>
      <c r="C15" s="663"/>
      <c r="D15" s="605"/>
    </row>
    <row r="16" spans="1:7" ht="12.75" customHeight="1">
      <c r="A16" s="668" t="s">
        <v>749</v>
      </c>
      <c r="B16" s="663">
        <v>535918561</v>
      </c>
      <c r="C16" s="663">
        <v>600598288</v>
      </c>
      <c r="D16" s="605">
        <f>(C16*100/B16)-100</f>
        <v>12.06894698315925</v>
      </c>
    </row>
    <row r="17" spans="1:4">
      <c r="A17" s="679"/>
      <c r="B17" s="680"/>
      <c r="C17" s="680"/>
      <c r="D17" s="681"/>
    </row>
    <row r="18" spans="1:4">
      <c r="A18" s="652" t="s">
        <v>720</v>
      </c>
      <c r="B18" s="652"/>
      <c r="C18" s="653"/>
      <c r="D18" s="654"/>
    </row>
  </sheetData>
  <mergeCells count="6">
    <mergeCell ref="A1:D1"/>
    <mergeCell ref="A2:D2"/>
    <mergeCell ref="A3:D3"/>
    <mergeCell ref="A4:D4"/>
    <mergeCell ref="A6:A7"/>
    <mergeCell ref="D6:D7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3:D15"/>
  <sheetViews>
    <sheetView showGridLines="0" workbookViewId="0"/>
  </sheetViews>
  <sheetFormatPr baseColWidth="10" defaultRowHeight="15"/>
  <cols>
    <col min="1" max="1" width="35.140625" customWidth="1"/>
    <col min="2" max="4" width="19.28515625" customWidth="1"/>
  </cols>
  <sheetData>
    <row r="3" spans="1:4">
      <c r="A3" s="1162" t="s">
        <v>750</v>
      </c>
      <c r="B3" s="1162"/>
      <c r="C3" s="1162"/>
      <c r="D3" s="1162"/>
    </row>
    <row r="4" spans="1:4">
      <c r="A4" s="1163" t="str">
        <f>'[5]SEGURO POPULAR'!A2:D2</f>
        <v>DEL 1 DE ENERO AL 31 DE DICIEMBRE DE 2015</v>
      </c>
      <c r="B4" s="1163"/>
      <c r="C4" s="1163"/>
      <c r="D4" s="1163"/>
    </row>
    <row r="5" spans="1:4">
      <c r="A5" s="1164" t="s">
        <v>36</v>
      </c>
      <c r="B5" s="1164"/>
      <c r="C5" s="1164"/>
      <c r="D5" s="1164"/>
    </row>
    <row r="6" spans="1:4">
      <c r="A6" s="682"/>
      <c r="B6" s="682"/>
      <c r="C6" s="682"/>
      <c r="D6" s="682"/>
    </row>
    <row r="7" spans="1:4" ht="32.25" customHeight="1">
      <c r="A7" s="683" t="s">
        <v>3</v>
      </c>
      <c r="B7" s="683" t="s">
        <v>751</v>
      </c>
      <c r="C7" s="683" t="s">
        <v>752</v>
      </c>
      <c r="D7" s="683" t="s">
        <v>753</v>
      </c>
    </row>
    <row r="8" spans="1:4">
      <c r="A8" s="684"/>
      <c r="B8" s="684"/>
      <c r="C8" s="684"/>
      <c r="D8" s="684"/>
    </row>
    <row r="9" spans="1:4">
      <c r="A9" s="685" t="s">
        <v>712</v>
      </c>
      <c r="B9" s="686"/>
      <c r="C9" s="686"/>
      <c r="D9" s="686"/>
    </row>
    <row r="10" spans="1:4" ht="9.75" customHeight="1">
      <c r="A10" s="687"/>
      <c r="B10" s="687"/>
      <c r="C10" s="687"/>
      <c r="D10" s="687"/>
    </row>
    <row r="11" spans="1:4">
      <c r="A11" s="688" t="s">
        <v>754</v>
      </c>
      <c r="B11" s="264">
        <v>665986810.26999998</v>
      </c>
      <c r="C11" s="264">
        <v>259492240.91</v>
      </c>
      <c r="D11" s="264">
        <v>925479051.17999995</v>
      </c>
    </row>
    <row r="12" spans="1:4">
      <c r="A12" s="688" t="s">
        <v>755</v>
      </c>
      <c r="B12" s="264">
        <v>332155300.88999999</v>
      </c>
      <c r="C12" s="264">
        <v>89474141.599999994</v>
      </c>
      <c r="D12" s="264">
        <v>421629442.49000001</v>
      </c>
    </row>
    <row r="13" spans="1:4">
      <c r="A13" s="688" t="s">
        <v>756</v>
      </c>
      <c r="B13" s="264">
        <v>324627124.56999999</v>
      </c>
      <c r="C13" s="264">
        <v>49919684.740000002</v>
      </c>
      <c r="D13" s="264">
        <v>374546809.31</v>
      </c>
    </row>
    <row r="14" spans="1:4">
      <c r="A14" s="688"/>
      <c r="B14" s="264"/>
      <c r="C14" s="264"/>
      <c r="D14" s="264"/>
    </row>
    <row r="15" spans="1:4" ht="23.25" customHeight="1">
      <c r="A15" s="689" t="s">
        <v>757</v>
      </c>
      <c r="B15" s="690">
        <v>1322769235.73</v>
      </c>
      <c r="C15" s="690">
        <v>398886067.25</v>
      </c>
      <c r="D15" s="690">
        <v>1721655302.98</v>
      </c>
    </row>
  </sheetData>
  <mergeCells count="3">
    <mergeCell ref="A3:D3"/>
    <mergeCell ref="A4:D4"/>
    <mergeCell ref="A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B1:M33"/>
  <sheetViews>
    <sheetView showGridLines="0" zoomScale="58" zoomScaleNormal="58" workbookViewId="0"/>
  </sheetViews>
  <sheetFormatPr baseColWidth="10" defaultColWidth="11.5703125" defaultRowHeight="15.75"/>
  <cols>
    <col min="1" max="1" width="8.140625" style="691" customWidth="1"/>
    <col min="2" max="2" width="3.28515625" style="691" customWidth="1"/>
    <col min="3" max="3" width="24.28515625" style="742" hidden="1" customWidth="1"/>
    <col min="4" max="4" width="27" style="742" customWidth="1"/>
    <col min="5" max="5" width="18.28515625" style="742" customWidth="1"/>
    <col min="6" max="6" width="21" style="742" customWidth="1"/>
    <col min="7" max="7" width="13.7109375" style="742" customWidth="1"/>
    <col min="8" max="8" width="8.5703125" style="742" customWidth="1"/>
    <col min="9" max="9" width="13.85546875" style="742" customWidth="1"/>
    <col min="10" max="10" width="10" style="742" customWidth="1"/>
    <col min="11" max="11" width="14.5703125" style="742" customWidth="1"/>
    <col min="12" max="12" width="18.7109375" style="742" customWidth="1"/>
    <col min="13" max="13" width="17.140625" style="744" customWidth="1"/>
    <col min="14" max="14" width="2" style="691" customWidth="1"/>
    <col min="15" max="16384" width="11.5703125" style="691"/>
  </cols>
  <sheetData>
    <row r="1" spans="2:13" ht="22.15" customHeight="1">
      <c r="B1" s="1193" t="s">
        <v>758</v>
      </c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</row>
    <row r="2" spans="2:13" ht="16.5" thickBot="1">
      <c r="B2" s="1194" t="s">
        <v>759</v>
      </c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</row>
    <row r="3" spans="2:13" ht="6.6" customHeight="1">
      <c r="B3" s="692"/>
      <c r="C3" s="692"/>
      <c r="D3" s="692"/>
      <c r="E3" s="692"/>
      <c r="F3" s="692"/>
      <c r="G3" s="692"/>
      <c r="H3" s="692"/>
      <c r="I3" s="692"/>
      <c r="J3" s="692"/>
      <c r="K3" s="692"/>
      <c r="L3" s="692"/>
      <c r="M3" s="692"/>
    </row>
    <row r="4" spans="2:13" ht="40.15" customHeight="1">
      <c r="B4" s="693"/>
      <c r="C4" s="693" t="s">
        <v>760</v>
      </c>
      <c r="D4" s="694" t="s">
        <v>761</v>
      </c>
      <c r="E4" s="694" t="s">
        <v>762</v>
      </c>
      <c r="F4" s="694" t="s">
        <v>763</v>
      </c>
      <c r="G4" s="694" t="s">
        <v>764</v>
      </c>
      <c r="H4" s="694" t="s">
        <v>765</v>
      </c>
      <c r="I4" s="694" t="s">
        <v>766</v>
      </c>
      <c r="J4" s="694" t="s">
        <v>767</v>
      </c>
      <c r="K4" s="694" t="s">
        <v>768</v>
      </c>
      <c r="L4" s="694" t="s">
        <v>769</v>
      </c>
      <c r="M4" s="694" t="s">
        <v>770</v>
      </c>
    </row>
    <row r="5" spans="2:13" ht="6" customHeight="1" thickBot="1">
      <c r="B5" s="695"/>
      <c r="C5" s="695"/>
      <c r="D5" s="696"/>
      <c r="E5" s="696"/>
      <c r="F5" s="696"/>
      <c r="G5" s="696"/>
      <c r="H5" s="696"/>
      <c r="I5" s="696"/>
      <c r="J5" s="696"/>
      <c r="K5" s="697"/>
      <c r="L5" s="696"/>
      <c r="M5" s="696"/>
    </row>
    <row r="6" spans="2:13" ht="27" thickBot="1">
      <c r="B6" s="698"/>
      <c r="C6" s="698"/>
      <c r="D6" s="699" t="s">
        <v>771</v>
      </c>
      <c r="E6" s="700"/>
      <c r="F6" s="701">
        <f>SUM(F7:F16)</f>
        <v>7644933356.2399998</v>
      </c>
      <c r="G6" s="702"/>
      <c r="H6" s="702"/>
      <c r="I6" s="702"/>
      <c r="J6" s="702"/>
      <c r="K6" s="702"/>
      <c r="L6" s="703"/>
      <c r="M6" s="703"/>
    </row>
    <row r="7" spans="2:13" ht="36.6" customHeight="1">
      <c r="B7" s="704">
        <v>1</v>
      </c>
      <c r="C7" s="705" t="s">
        <v>772</v>
      </c>
      <c r="D7" s="706" t="s">
        <v>773</v>
      </c>
      <c r="E7" s="707">
        <v>1940000000</v>
      </c>
      <c r="F7" s="707">
        <v>1649887800</v>
      </c>
      <c r="G7" s="708" t="s">
        <v>774</v>
      </c>
      <c r="H7" s="709">
        <v>1.35</v>
      </c>
      <c r="I7" s="710">
        <v>40893</v>
      </c>
      <c r="J7" s="711">
        <v>180</v>
      </c>
      <c r="K7" s="710">
        <v>46357</v>
      </c>
      <c r="L7" s="712" t="s">
        <v>171</v>
      </c>
      <c r="M7" s="712" t="s">
        <v>775</v>
      </c>
    </row>
    <row r="8" spans="2:13" ht="36" customHeight="1">
      <c r="B8" s="704">
        <v>2</v>
      </c>
      <c r="C8" s="705" t="s">
        <v>772</v>
      </c>
      <c r="D8" s="706" t="s">
        <v>776</v>
      </c>
      <c r="E8" s="713">
        <v>1200000000</v>
      </c>
      <c r="F8" s="713">
        <v>1145853103.9400001</v>
      </c>
      <c r="G8" s="714">
        <v>0.09</v>
      </c>
      <c r="H8" s="715"/>
      <c r="I8" s="710">
        <v>41631</v>
      </c>
      <c r="J8" s="711">
        <v>179</v>
      </c>
      <c r="K8" s="710">
        <v>47092</v>
      </c>
      <c r="L8" s="712" t="s">
        <v>777</v>
      </c>
      <c r="M8" s="712" t="s">
        <v>775</v>
      </c>
    </row>
    <row r="9" spans="2:13" ht="25.15" customHeight="1">
      <c r="B9" s="704">
        <v>3</v>
      </c>
      <c r="C9" s="705" t="s">
        <v>778</v>
      </c>
      <c r="D9" s="706" t="s">
        <v>779</v>
      </c>
      <c r="E9" s="713">
        <v>150000000</v>
      </c>
      <c r="F9" s="713">
        <v>40765053</v>
      </c>
      <c r="G9" s="716">
        <v>6.6000000000000003E-2</v>
      </c>
      <c r="H9" s="709"/>
      <c r="I9" s="710">
        <v>41242</v>
      </c>
      <c r="J9" s="711">
        <v>48</v>
      </c>
      <c r="K9" s="710">
        <v>42704</v>
      </c>
      <c r="L9" s="712" t="s">
        <v>780</v>
      </c>
      <c r="M9" s="712"/>
    </row>
    <row r="10" spans="2:13" ht="25.15" customHeight="1">
      <c r="B10" s="704">
        <v>4</v>
      </c>
      <c r="C10" s="705" t="s">
        <v>778</v>
      </c>
      <c r="D10" s="706" t="s">
        <v>779</v>
      </c>
      <c r="E10" s="713">
        <v>1392000000</v>
      </c>
      <c r="F10" s="713">
        <v>1299391381.1099999</v>
      </c>
      <c r="G10" s="716">
        <v>6.88E-2</v>
      </c>
      <c r="H10" s="709">
        <v>0.95</v>
      </c>
      <c r="I10" s="710">
        <v>41626</v>
      </c>
      <c r="J10" s="711">
        <v>179</v>
      </c>
      <c r="K10" s="710">
        <v>47061</v>
      </c>
      <c r="L10" s="712" t="s">
        <v>781</v>
      </c>
      <c r="M10" s="717" t="s">
        <v>782</v>
      </c>
    </row>
    <row r="11" spans="2:13" ht="25.15" customHeight="1">
      <c r="B11" s="704">
        <v>5</v>
      </c>
      <c r="C11" s="705" t="s">
        <v>778</v>
      </c>
      <c r="D11" s="706" t="s">
        <v>783</v>
      </c>
      <c r="E11" s="713">
        <v>752805612.47000003</v>
      </c>
      <c r="F11" s="713">
        <v>0</v>
      </c>
      <c r="G11" s="716" t="s">
        <v>784</v>
      </c>
      <c r="H11" s="709"/>
      <c r="I11" s="710">
        <v>41865</v>
      </c>
      <c r="J11" s="711">
        <v>204</v>
      </c>
      <c r="K11" s="710">
        <v>48014</v>
      </c>
      <c r="L11" s="712" t="s">
        <v>785</v>
      </c>
      <c r="M11" s="712"/>
    </row>
    <row r="12" spans="2:13" ht="25.15" customHeight="1">
      <c r="B12" s="704">
        <v>6</v>
      </c>
      <c r="C12" s="705" t="s">
        <v>778</v>
      </c>
      <c r="D12" s="706" t="s">
        <v>786</v>
      </c>
      <c r="E12" s="713">
        <v>100000000</v>
      </c>
      <c r="F12" s="713">
        <v>32997995.98</v>
      </c>
      <c r="G12" s="708" t="s">
        <v>787</v>
      </c>
      <c r="H12" s="709">
        <v>2.7</v>
      </c>
      <c r="I12" s="710">
        <v>41256</v>
      </c>
      <c r="J12" s="711">
        <v>46</v>
      </c>
      <c r="K12" s="710">
        <v>42674</v>
      </c>
      <c r="L12" s="712" t="s">
        <v>788</v>
      </c>
      <c r="M12" s="712"/>
    </row>
    <row r="13" spans="2:13" ht="25.15" customHeight="1">
      <c r="B13" s="704">
        <v>7</v>
      </c>
      <c r="C13" s="705" t="s">
        <v>778</v>
      </c>
      <c r="D13" s="706" t="s">
        <v>789</v>
      </c>
      <c r="E13" s="713">
        <v>200000000</v>
      </c>
      <c r="F13" s="713">
        <v>76038022.209999993</v>
      </c>
      <c r="G13" s="708" t="s">
        <v>787</v>
      </c>
      <c r="H13" s="709">
        <v>2.7</v>
      </c>
      <c r="I13" s="710">
        <v>41376</v>
      </c>
      <c r="J13" s="711">
        <v>32</v>
      </c>
      <c r="K13" s="710">
        <v>42704</v>
      </c>
      <c r="L13" s="712" t="s">
        <v>790</v>
      </c>
      <c r="M13" s="712"/>
    </row>
    <row r="14" spans="2:13" ht="25.15" customHeight="1">
      <c r="B14" s="704">
        <v>8</v>
      </c>
      <c r="C14" s="705"/>
      <c r="D14" s="706" t="s">
        <v>791</v>
      </c>
      <c r="E14" s="713">
        <v>1000000000</v>
      </c>
      <c r="F14" s="713">
        <v>1000000000</v>
      </c>
      <c r="G14" s="708" t="s">
        <v>787</v>
      </c>
      <c r="H14" s="709">
        <v>1.08</v>
      </c>
      <c r="I14" s="710">
        <v>42173</v>
      </c>
      <c r="J14" s="711">
        <v>240</v>
      </c>
      <c r="K14" s="710">
        <v>49490</v>
      </c>
      <c r="L14" s="712" t="s">
        <v>785</v>
      </c>
      <c r="M14" s="717" t="s">
        <v>792</v>
      </c>
    </row>
    <row r="15" spans="2:13" ht="25.15" customHeight="1">
      <c r="B15" s="704">
        <v>9</v>
      </c>
      <c r="C15" s="705" t="s">
        <v>778</v>
      </c>
      <c r="D15" s="706" t="s">
        <v>793</v>
      </c>
      <c r="E15" s="713">
        <v>2400000000</v>
      </c>
      <c r="F15" s="713">
        <v>2400000000</v>
      </c>
      <c r="G15" s="716" t="s">
        <v>787</v>
      </c>
      <c r="H15" s="709">
        <v>0.64</v>
      </c>
      <c r="I15" s="710">
        <v>42299</v>
      </c>
      <c r="J15" s="711">
        <v>180</v>
      </c>
      <c r="K15" s="718">
        <v>47812</v>
      </c>
      <c r="L15" s="712" t="s">
        <v>794</v>
      </c>
      <c r="M15" s="712"/>
    </row>
    <row r="16" spans="2:13" ht="9" customHeight="1" thickBot="1">
      <c r="B16" s="704"/>
      <c r="C16" s="705"/>
      <c r="D16" s="706"/>
      <c r="E16" s="713"/>
      <c r="F16" s="713"/>
      <c r="G16" s="716"/>
      <c r="H16" s="709"/>
      <c r="I16" s="710"/>
      <c r="J16" s="711"/>
      <c r="K16" s="718"/>
      <c r="L16" s="712"/>
      <c r="M16" s="712"/>
    </row>
    <row r="17" spans="2:13" ht="28.15" customHeight="1" thickBot="1">
      <c r="B17" s="719"/>
      <c r="C17" s="719"/>
      <c r="D17" s="699" t="s">
        <v>795</v>
      </c>
      <c r="E17" s="720"/>
      <c r="F17" s="701">
        <f>SUM(F18:F23)</f>
        <v>3365916182</v>
      </c>
      <c r="G17" s="702"/>
      <c r="H17" s="702"/>
      <c r="I17" s="702"/>
      <c r="J17" s="702"/>
      <c r="K17" s="702"/>
      <c r="L17" s="703"/>
      <c r="M17" s="703"/>
    </row>
    <row r="18" spans="2:13" s="721" customFormat="1" ht="25.15" customHeight="1">
      <c r="B18" s="704">
        <v>1</v>
      </c>
      <c r="C18" s="705" t="s">
        <v>772</v>
      </c>
      <c r="D18" s="706" t="s">
        <v>796</v>
      </c>
      <c r="E18" s="707">
        <v>2082453349.8199999</v>
      </c>
      <c r="F18" s="707">
        <v>2031791335</v>
      </c>
      <c r="G18" s="709" t="s">
        <v>797</v>
      </c>
      <c r="H18" s="709">
        <v>0.68</v>
      </c>
      <c r="I18" s="710">
        <v>40709</v>
      </c>
      <c r="J18" s="711">
        <v>240</v>
      </c>
      <c r="K18" s="710">
        <v>48062</v>
      </c>
      <c r="L18" s="712" t="s">
        <v>790</v>
      </c>
      <c r="M18" s="712" t="s">
        <v>798</v>
      </c>
    </row>
    <row r="19" spans="2:13" s="721" customFormat="1" ht="25.15" customHeight="1">
      <c r="B19" s="704">
        <v>2</v>
      </c>
      <c r="C19" s="705"/>
      <c r="D19" s="706" t="s">
        <v>799</v>
      </c>
      <c r="E19" s="707">
        <v>583918166</v>
      </c>
      <c r="F19" s="707">
        <v>562951130</v>
      </c>
      <c r="G19" s="709" t="s">
        <v>800</v>
      </c>
      <c r="H19" s="709">
        <v>1.1399999999999999</v>
      </c>
      <c r="I19" s="710">
        <v>41116</v>
      </c>
      <c r="J19" s="711">
        <v>240</v>
      </c>
      <c r="K19" s="710">
        <v>48492</v>
      </c>
      <c r="L19" s="712" t="s">
        <v>790</v>
      </c>
      <c r="M19" s="712"/>
    </row>
    <row r="20" spans="2:13" s="721" customFormat="1" ht="25.15" customHeight="1">
      <c r="B20" s="704">
        <v>3</v>
      </c>
      <c r="C20" s="705"/>
      <c r="D20" s="706" t="s">
        <v>801</v>
      </c>
      <c r="E20" s="707">
        <v>316000000</v>
      </c>
      <c r="F20" s="707">
        <v>260526230</v>
      </c>
      <c r="G20" s="709" t="s">
        <v>802</v>
      </c>
      <c r="H20" s="709">
        <v>0.93</v>
      </c>
      <c r="I20" s="710">
        <v>41131</v>
      </c>
      <c r="J20" s="711">
        <v>240</v>
      </c>
      <c r="K20" s="710">
        <v>48547</v>
      </c>
      <c r="L20" s="712" t="s">
        <v>790</v>
      </c>
      <c r="M20" s="712"/>
    </row>
    <row r="21" spans="2:13" s="721" customFormat="1" ht="25.15" customHeight="1">
      <c r="B21" s="704">
        <v>4</v>
      </c>
      <c r="C21" s="705"/>
      <c r="D21" s="706" t="s">
        <v>803</v>
      </c>
      <c r="E21" s="713">
        <v>300000000</v>
      </c>
      <c r="F21" s="713">
        <v>210927487</v>
      </c>
      <c r="G21" s="709" t="s">
        <v>804</v>
      </c>
      <c r="H21" s="709">
        <v>0.9</v>
      </c>
      <c r="I21" s="710">
        <v>41606</v>
      </c>
      <c r="J21" s="711">
        <v>240</v>
      </c>
      <c r="K21" s="710">
        <v>49051</v>
      </c>
      <c r="L21" s="712" t="s">
        <v>790</v>
      </c>
      <c r="M21" s="712"/>
    </row>
    <row r="22" spans="2:13" s="721" customFormat="1" ht="25.15" customHeight="1">
      <c r="B22" s="722">
        <v>5</v>
      </c>
      <c r="C22" s="705" t="s">
        <v>772</v>
      </c>
      <c r="D22" s="706" t="s">
        <v>805</v>
      </c>
      <c r="E22" s="713">
        <v>405456000</v>
      </c>
      <c r="F22" s="713">
        <v>299720000</v>
      </c>
      <c r="G22" s="709" t="s">
        <v>806</v>
      </c>
      <c r="H22" s="709">
        <v>1.08</v>
      </c>
      <c r="I22" s="710">
        <v>42146</v>
      </c>
      <c r="J22" s="711">
        <v>240</v>
      </c>
      <c r="K22" s="710">
        <v>49608</v>
      </c>
      <c r="L22" s="712" t="s">
        <v>794</v>
      </c>
      <c r="M22" s="712"/>
    </row>
    <row r="23" spans="2:13" s="721" customFormat="1" ht="7.9" customHeight="1" thickBot="1">
      <c r="B23" s="723"/>
      <c r="C23" s="724"/>
      <c r="D23" s="725"/>
      <c r="E23" s="726"/>
      <c r="F23" s="726"/>
      <c r="G23" s="727"/>
      <c r="H23" s="727"/>
      <c r="I23" s="728"/>
      <c r="J23" s="729"/>
      <c r="K23" s="728"/>
      <c r="L23" s="730"/>
      <c r="M23" s="730"/>
    </row>
    <row r="24" spans="2:13" ht="27" thickBot="1">
      <c r="B24" s="719"/>
      <c r="C24" s="719"/>
      <c r="D24" s="699" t="s">
        <v>807</v>
      </c>
      <c r="E24" s="720"/>
      <c r="F24" s="701">
        <f>SUM(F25:F28)</f>
        <v>1825000000</v>
      </c>
      <c r="G24" s="702"/>
      <c r="H24" s="702"/>
      <c r="I24" s="702"/>
      <c r="J24" s="702"/>
      <c r="K24" s="702"/>
      <c r="L24" s="703"/>
      <c r="M24" s="703"/>
    </row>
    <row r="25" spans="2:13" s="721" customFormat="1" ht="25.15" customHeight="1">
      <c r="B25" s="704">
        <v>1</v>
      </c>
      <c r="C25" s="705" t="s">
        <v>772</v>
      </c>
      <c r="D25" s="706" t="s">
        <v>808</v>
      </c>
      <c r="E25" s="707">
        <v>1500000000</v>
      </c>
      <c r="F25" s="707">
        <v>1300000000</v>
      </c>
      <c r="G25" s="709" t="s">
        <v>787</v>
      </c>
      <c r="H25" s="709">
        <v>1.5</v>
      </c>
      <c r="I25" s="710">
        <v>42306</v>
      </c>
      <c r="J25" s="711">
        <v>3</v>
      </c>
      <c r="K25" s="710">
        <v>42396</v>
      </c>
      <c r="L25" s="712" t="s">
        <v>809</v>
      </c>
      <c r="M25" s="712"/>
    </row>
    <row r="26" spans="2:13" s="721" customFormat="1" ht="25.15" customHeight="1">
      <c r="B26" s="704">
        <v>2</v>
      </c>
      <c r="C26" s="705"/>
      <c r="D26" s="706" t="s">
        <v>808</v>
      </c>
      <c r="E26" s="713">
        <v>150000000</v>
      </c>
      <c r="F26" s="713">
        <v>150000000</v>
      </c>
      <c r="G26" s="709" t="s">
        <v>787</v>
      </c>
      <c r="H26" s="709">
        <v>1.5</v>
      </c>
      <c r="I26" s="710">
        <v>42368</v>
      </c>
      <c r="J26" s="711">
        <v>3</v>
      </c>
      <c r="K26" s="710">
        <v>42458</v>
      </c>
      <c r="L26" s="712" t="s">
        <v>809</v>
      </c>
      <c r="M26" s="712"/>
    </row>
    <row r="27" spans="2:13" s="721" customFormat="1" ht="25.15" customHeight="1">
      <c r="B27" s="704">
        <v>3</v>
      </c>
      <c r="C27" s="705" t="s">
        <v>772</v>
      </c>
      <c r="D27" s="706" t="s">
        <v>810</v>
      </c>
      <c r="E27" s="713">
        <v>625000000</v>
      </c>
      <c r="F27" s="713">
        <v>375000000</v>
      </c>
      <c r="G27" s="709" t="s">
        <v>787</v>
      </c>
      <c r="H27" s="709">
        <v>1.3</v>
      </c>
      <c r="I27" s="710">
        <v>42356</v>
      </c>
      <c r="J27" s="711">
        <v>3</v>
      </c>
      <c r="K27" s="710">
        <v>42446</v>
      </c>
      <c r="L27" s="712" t="s">
        <v>809</v>
      </c>
      <c r="M27" s="712"/>
    </row>
    <row r="28" spans="2:13" s="721" customFormat="1" ht="7.9" customHeight="1" thickBot="1">
      <c r="B28" s="731"/>
      <c r="C28" s="732"/>
      <c r="D28" s="733"/>
      <c r="E28" s="734"/>
      <c r="F28" s="734"/>
      <c r="G28" s="735"/>
      <c r="H28" s="735"/>
      <c r="I28" s="736"/>
      <c r="J28" s="737"/>
      <c r="K28" s="736"/>
      <c r="L28" s="738"/>
      <c r="M28" s="738"/>
    </row>
    <row r="29" spans="2:13" ht="6" customHeight="1">
      <c r="C29" s="739"/>
      <c r="D29" s="740"/>
      <c r="E29" s="740"/>
      <c r="F29" s="740"/>
      <c r="G29" s="740"/>
      <c r="H29" s="740"/>
      <c r="I29" s="740"/>
      <c r="J29" s="740"/>
      <c r="K29" s="740"/>
      <c r="L29" s="740"/>
      <c r="M29" s="740"/>
    </row>
    <row r="30" spans="2:13" ht="13.9" customHeight="1">
      <c r="B30" s="741" t="s">
        <v>811</v>
      </c>
      <c r="E30" s="743"/>
    </row>
    <row r="31" spans="2:13">
      <c r="B31" s="745" t="s">
        <v>812</v>
      </c>
    </row>
    <row r="32" spans="2:13">
      <c r="B32" s="745" t="s">
        <v>813</v>
      </c>
    </row>
    <row r="33" spans="2:2">
      <c r="B33" s="745" t="s">
        <v>814</v>
      </c>
    </row>
  </sheetData>
  <mergeCells count="2">
    <mergeCell ref="B1:M1"/>
    <mergeCell ref="B2:M2"/>
  </mergeCells>
  <pageMargins left="0.74803149606299213" right="0.74803149606299213" top="0.98425196850393704" bottom="0.98425196850393704" header="0.51181102362204722" footer="0.51181102362204722"/>
  <pageSetup scale="66" orientation="portrait" horizontalDpi="4294967292" verticalDpi="4294967292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H154"/>
  <sheetViews>
    <sheetView showGridLines="0" zoomScale="90" zoomScaleNormal="90" workbookViewId="0">
      <selection sqref="A1:H1"/>
    </sheetView>
  </sheetViews>
  <sheetFormatPr baseColWidth="10" defaultRowHeight="14.25"/>
  <cols>
    <col min="1" max="1" width="0.7109375" style="746" customWidth="1"/>
    <col min="2" max="2" width="1.5703125" style="746" customWidth="1"/>
    <col min="3" max="3" width="0.7109375" style="746" customWidth="1"/>
    <col min="4" max="4" width="24.7109375" style="746" customWidth="1"/>
    <col min="5" max="7" width="14.5703125" style="746" customWidth="1"/>
    <col min="8" max="8" width="8.7109375" style="746" customWidth="1"/>
    <col min="9" max="200" width="11.42578125" style="746"/>
    <col min="201" max="201" width="0.7109375" style="746" customWidth="1"/>
    <col min="202" max="203" width="1.5703125" style="746" customWidth="1"/>
    <col min="204" max="204" width="16.42578125" style="746" customWidth="1"/>
    <col min="205" max="207" width="10.42578125" style="746" customWidth="1"/>
    <col min="208" max="208" width="8.7109375" style="746" customWidth="1"/>
    <col min="209" max="209" width="0.7109375" style="746" customWidth="1"/>
    <col min="210" max="210" width="3.140625" style="746" customWidth="1"/>
    <col min="211" max="211" width="1.140625" style="746" customWidth="1"/>
    <col min="212" max="212" width="18" style="746" customWidth="1"/>
    <col min="213" max="213" width="9.42578125" style="746" customWidth="1"/>
    <col min="214" max="214" width="8.7109375" style="746" customWidth="1"/>
    <col min="215" max="215" width="9.28515625" style="746" customWidth="1"/>
    <col min="216" max="216" width="10.140625" style="746" customWidth="1"/>
    <col min="217" max="217" width="5.140625" style="746" customWidth="1"/>
    <col min="218" max="218" width="10.140625" style="746" customWidth="1"/>
    <col min="219" max="219" width="6.42578125" style="746" customWidth="1"/>
    <col min="220" max="220" width="11.42578125" style="746"/>
    <col min="221" max="221" width="1.28515625" style="746" customWidth="1"/>
    <col min="222" max="222" width="1.42578125" style="746" customWidth="1"/>
    <col min="223" max="223" width="8.28515625" style="746" customWidth="1"/>
    <col min="224" max="224" width="11.42578125" style="746"/>
    <col min="225" max="226" width="10.7109375" style="746" customWidth="1"/>
    <col min="227" max="227" width="10.28515625" style="746" customWidth="1"/>
    <col min="228" max="228" width="11.28515625" style="746" customWidth="1"/>
    <col min="229" max="229" width="7.7109375" style="746" customWidth="1"/>
    <col min="230" max="230" width="10.140625" style="746" customWidth="1"/>
    <col min="231" max="231" width="6.5703125" style="746" customWidth="1"/>
    <col min="232" max="232" width="1.140625" style="746" customWidth="1"/>
    <col min="233" max="233" width="24.5703125" style="746" customWidth="1"/>
    <col min="234" max="234" width="9.85546875" style="746" customWidth="1"/>
    <col min="235" max="235" width="10.7109375" style="746" customWidth="1"/>
    <col min="236" max="236" width="10.85546875" style="746" customWidth="1"/>
    <col min="237" max="237" width="11.140625" style="746" customWidth="1"/>
    <col min="238" max="238" width="9.85546875" style="746" customWidth="1"/>
    <col min="239" max="239" width="1" style="746" customWidth="1"/>
    <col min="240" max="240" width="16.5703125" style="746" customWidth="1"/>
    <col min="241" max="241" width="0.5703125" style="746" customWidth="1"/>
    <col min="242" max="242" width="0.7109375" style="746" customWidth="1"/>
    <col min="243" max="243" width="27.85546875" style="746" customWidth="1"/>
    <col min="244" max="244" width="0.85546875" style="746" customWidth="1"/>
    <col min="245" max="245" width="27.42578125" style="746" customWidth="1"/>
    <col min="246" max="246" width="14.7109375" style="746" customWidth="1"/>
    <col min="247" max="247" width="0.42578125" style="746" customWidth="1"/>
    <col min="248" max="248" width="0.7109375" style="746" customWidth="1"/>
    <col min="249" max="249" width="21.7109375" style="746" customWidth="1"/>
    <col min="250" max="250" width="1.28515625" style="746" customWidth="1"/>
    <col min="251" max="251" width="21.140625" style="746" customWidth="1"/>
    <col min="252" max="456" width="11.42578125" style="746"/>
    <col min="457" max="457" width="0.7109375" style="746" customWidth="1"/>
    <col min="458" max="459" width="1.5703125" style="746" customWidth="1"/>
    <col min="460" max="460" width="16.42578125" style="746" customWidth="1"/>
    <col min="461" max="463" width="10.42578125" style="746" customWidth="1"/>
    <col min="464" max="464" width="8.7109375" style="746" customWidth="1"/>
    <col min="465" max="465" width="0.7109375" style="746" customWidth="1"/>
    <col min="466" max="466" width="3.140625" style="746" customWidth="1"/>
    <col min="467" max="467" width="1.140625" style="746" customWidth="1"/>
    <col min="468" max="468" width="18" style="746" customWidth="1"/>
    <col min="469" max="469" width="9.42578125" style="746" customWidth="1"/>
    <col min="470" max="470" width="8.7109375" style="746" customWidth="1"/>
    <col min="471" max="471" width="9.28515625" style="746" customWidth="1"/>
    <col min="472" max="472" width="10.140625" style="746" customWidth="1"/>
    <col min="473" max="473" width="5.140625" style="746" customWidth="1"/>
    <col min="474" max="474" width="10.140625" style="746" customWidth="1"/>
    <col min="475" max="475" width="6.42578125" style="746" customWidth="1"/>
    <col min="476" max="476" width="11.42578125" style="746"/>
    <col min="477" max="477" width="1.28515625" style="746" customWidth="1"/>
    <col min="478" max="478" width="1.42578125" style="746" customWidth="1"/>
    <col min="479" max="479" width="8.28515625" style="746" customWidth="1"/>
    <col min="480" max="480" width="11.42578125" style="746"/>
    <col min="481" max="482" width="10.7109375" style="746" customWidth="1"/>
    <col min="483" max="483" width="10.28515625" style="746" customWidth="1"/>
    <col min="484" max="484" width="11.28515625" style="746" customWidth="1"/>
    <col min="485" max="485" width="7.7109375" style="746" customWidth="1"/>
    <col min="486" max="486" width="10.140625" style="746" customWidth="1"/>
    <col min="487" max="487" width="6.5703125" style="746" customWidth="1"/>
    <col min="488" max="488" width="1.140625" style="746" customWidth="1"/>
    <col min="489" max="489" width="24.5703125" style="746" customWidth="1"/>
    <col min="490" max="490" width="9.85546875" style="746" customWidth="1"/>
    <col min="491" max="491" width="10.7109375" style="746" customWidth="1"/>
    <col min="492" max="492" width="10.85546875" style="746" customWidth="1"/>
    <col min="493" max="493" width="11.140625" style="746" customWidth="1"/>
    <col min="494" max="494" width="9.85546875" style="746" customWidth="1"/>
    <col min="495" max="495" width="1" style="746" customWidth="1"/>
    <col min="496" max="496" width="16.5703125" style="746" customWidth="1"/>
    <col min="497" max="497" width="0.5703125" style="746" customWidth="1"/>
    <col min="498" max="498" width="0.7109375" style="746" customWidth="1"/>
    <col min="499" max="499" width="27.85546875" style="746" customWidth="1"/>
    <col min="500" max="500" width="0.85546875" style="746" customWidth="1"/>
    <col min="501" max="501" width="27.42578125" style="746" customWidth="1"/>
    <col min="502" max="502" width="14.7109375" style="746" customWidth="1"/>
    <col min="503" max="503" width="0.42578125" style="746" customWidth="1"/>
    <col min="504" max="504" width="0.7109375" style="746" customWidth="1"/>
    <col min="505" max="505" width="21.7109375" style="746" customWidth="1"/>
    <col min="506" max="506" width="1.28515625" style="746" customWidth="1"/>
    <col min="507" max="507" width="21.140625" style="746" customWidth="1"/>
    <col min="508" max="712" width="11.42578125" style="746"/>
    <col min="713" max="713" width="0.7109375" style="746" customWidth="1"/>
    <col min="714" max="715" width="1.5703125" style="746" customWidth="1"/>
    <col min="716" max="716" width="16.42578125" style="746" customWidth="1"/>
    <col min="717" max="719" width="10.42578125" style="746" customWidth="1"/>
    <col min="720" max="720" width="8.7109375" style="746" customWidth="1"/>
    <col min="721" max="721" width="0.7109375" style="746" customWidth="1"/>
    <col min="722" max="722" width="3.140625" style="746" customWidth="1"/>
    <col min="723" max="723" width="1.140625" style="746" customWidth="1"/>
    <col min="724" max="724" width="18" style="746" customWidth="1"/>
    <col min="725" max="725" width="9.42578125" style="746" customWidth="1"/>
    <col min="726" max="726" width="8.7109375" style="746" customWidth="1"/>
    <col min="727" max="727" width="9.28515625" style="746" customWidth="1"/>
    <col min="728" max="728" width="10.140625" style="746" customWidth="1"/>
    <col min="729" max="729" width="5.140625" style="746" customWidth="1"/>
    <col min="730" max="730" width="10.140625" style="746" customWidth="1"/>
    <col min="731" max="731" width="6.42578125" style="746" customWidth="1"/>
    <col min="732" max="732" width="11.42578125" style="746"/>
    <col min="733" max="733" width="1.28515625" style="746" customWidth="1"/>
    <col min="734" max="734" width="1.42578125" style="746" customWidth="1"/>
    <col min="735" max="735" width="8.28515625" style="746" customWidth="1"/>
    <col min="736" max="736" width="11.42578125" style="746"/>
    <col min="737" max="738" width="10.7109375" style="746" customWidth="1"/>
    <col min="739" max="739" width="10.28515625" style="746" customWidth="1"/>
    <col min="740" max="740" width="11.28515625" style="746" customWidth="1"/>
    <col min="741" max="741" width="7.7109375" style="746" customWidth="1"/>
    <col min="742" max="742" width="10.140625" style="746" customWidth="1"/>
    <col min="743" max="743" width="6.5703125" style="746" customWidth="1"/>
    <col min="744" max="744" width="1.140625" style="746" customWidth="1"/>
    <col min="745" max="745" width="24.5703125" style="746" customWidth="1"/>
    <col min="746" max="746" width="9.85546875" style="746" customWidth="1"/>
    <col min="747" max="747" width="10.7109375" style="746" customWidth="1"/>
    <col min="748" max="748" width="10.85546875" style="746" customWidth="1"/>
    <col min="749" max="749" width="11.140625" style="746" customWidth="1"/>
    <col min="750" max="750" width="9.85546875" style="746" customWidth="1"/>
    <col min="751" max="751" width="1" style="746" customWidth="1"/>
    <col min="752" max="752" width="16.5703125" style="746" customWidth="1"/>
    <col min="753" max="753" width="0.5703125" style="746" customWidth="1"/>
    <col min="754" max="754" width="0.7109375" style="746" customWidth="1"/>
    <col min="755" max="755" width="27.85546875" style="746" customWidth="1"/>
    <col min="756" max="756" width="0.85546875" style="746" customWidth="1"/>
    <col min="757" max="757" width="27.42578125" style="746" customWidth="1"/>
    <col min="758" max="758" width="14.7109375" style="746" customWidth="1"/>
    <col min="759" max="759" width="0.42578125" style="746" customWidth="1"/>
    <col min="760" max="760" width="0.7109375" style="746" customWidth="1"/>
    <col min="761" max="761" width="21.7109375" style="746" customWidth="1"/>
    <col min="762" max="762" width="1.28515625" style="746" customWidth="1"/>
    <col min="763" max="763" width="21.140625" style="746" customWidth="1"/>
    <col min="764" max="968" width="11.42578125" style="746"/>
    <col min="969" max="969" width="0.7109375" style="746" customWidth="1"/>
    <col min="970" max="971" width="1.5703125" style="746" customWidth="1"/>
    <col min="972" max="972" width="16.42578125" style="746" customWidth="1"/>
    <col min="973" max="975" width="10.42578125" style="746" customWidth="1"/>
    <col min="976" max="976" width="8.7109375" style="746" customWidth="1"/>
    <col min="977" max="977" width="0.7109375" style="746" customWidth="1"/>
    <col min="978" max="978" width="3.140625" style="746" customWidth="1"/>
    <col min="979" max="979" width="1.140625" style="746" customWidth="1"/>
    <col min="980" max="980" width="18" style="746" customWidth="1"/>
    <col min="981" max="981" width="9.42578125" style="746" customWidth="1"/>
    <col min="982" max="982" width="8.7109375" style="746" customWidth="1"/>
    <col min="983" max="983" width="9.28515625" style="746" customWidth="1"/>
    <col min="984" max="984" width="10.140625" style="746" customWidth="1"/>
    <col min="985" max="985" width="5.140625" style="746" customWidth="1"/>
    <col min="986" max="986" width="10.140625" style="746" customWidth="1"/>
    <col min="987" max="987" width="6.42578125" style="746" customWidth="1"/>
    <col min="988" max="988" width="11.42578125" style="746"/>
    <col min="989" max="989" width="1.28515625" style="746" customWidth="1"/>
    <col min="990" max="990" width="1.42578125" style="746" customWidth="1"/>
    <col min="991" max="991" width="8.28515625" style="746" customWidth="1"/>
    <col min="992" max="992" width="11.42578125" style="746"/>
    <col min="993" max="994" width="10.7109375" style="746" customWidth="1"/>
    <col min="995" max="995" width="10.28515625" style="746" customWidth="1"/>
    <col min="996" max="996" width="11.28515625" style="746" customWidth="1"/>
    <col min="997" max="997" width="7.7109375" style="746" customWidth="1"/>
    <col min="998" max="998" width="10.140625" style="746" customWidth="1"/>
    <col min="999" max="999" width="6.5703125" style="746" customWidth="1"/>
    <col min="1000" max="1000" width="1.140625" style="746" customWidth="1"/>
    <col min="1001" max="1001" width="24.5703125" style="746" customWidth="1"/>
    <col min="1002" max="1002" width="9.85546875" style="746" customWidth="1"/>
    <col min="1003" max="1003" width="10.7109375" style="746" customWidth="1"/>
    <col min="1004" max="1004" width="10.85546875" style="746" customWidth="1"/>
    <col min="1005" max="1005" width="11.140625" style="746" customWidth="1"/>
    <col min="1006" max="1006" width="9.85546875" style="746" customWidth="1"/>
    <col min="1007" max="1007" width="1" style="746" customWidth="1"/>
    <col min="1008" max="1008" width="16.5703125" style="746" customWidth="1"/>
    <col min="1009" max="1009" width="0.5703125" style="746" customWidth="1"/>
    <col min="1010" max="1010" width="0.7109375" style="746" customWidth="1"/>
    <col min="1011" max="1011" width="27.85546875" style="746" customWidth="1"/>
    <col min="1012" max="1012" width="0.85546875" style="746" customWidth="1"/>
    <col min="1013" max="1013" width="27.42578125" style="746" customWidth="1"/>
    <col min="1014" max="1014" width="14.7109375" style="746" customWidth="1"/>
    <col min="1015" max="1015" width="0.42578125" style="746" customWidth="1"/>
    <col min="1016" max="1016" width="0.7109375" style="746" customWidth="1"/>
    <col min="1017" max="1017" width="21.7109375" style="746" customWidth="1"/>
    <col min="1018" max="1018" width="1.28515625" style="746" customWidth="1"/>
    <col min="1019" max="1019" width="21.140625" style="746" customWidth="1"/>
    <col min="1020" max="1224" width="11.42578125" style="746"/>
    <col min="1225" max="1225" width="0.7109375" style="746" customWidth="1"/>
    <col min="1226" max="1227" width="1.5703125" style="746" customWidth="1"/>
    <col min="1228" max="1228" width="16.42578125" style="746" customWidth="1"/>
    <col min="1229" max="1231" width="10.42578125" style="746" customWidth="1"/>
    <col min="1232" max="1232" width="8.7109375" style="746" customWidth="1"/>
    <col min="1233" max="1233" width="0.7109375" style="746" customWidth="1"/>
    <col min="1234" max="1234" width="3.140625" style="746" customWidth="1"/>
    <col min="1235" max="1235" width="1.140625" style="746" customWidth="1"/>
    <col min="1236" max="1236" width="18" style="746" customWidth="1"/>
    <col min="1237" max="1237" width="9.42578125" style="746" customWidth="1"/>
    <col min="1238" max="1238" width="8.7109375" style="746" customWidth="1"/>
    <col min="1239" max="1239" width="9.28515625" style="746" customWidth="1"/>
    <col min="1240" max="1240" width="10.140625" style="746" customWidth="1"/>
    <col min="1241" max="1241" width="5.140625" style="746" customWidth="1"/>
    <col min="1242" max="1242" width="10.140625" style="746" customWidth="1"/>
    <col min="1243" max="1243" width="6.42578125" style="746" customWidth="1"/>
    <col min="1244" max="1244" width="11.42578125" style="746"/>
    <col min="1245" max="1245" width="1.28515625" style="746" customWidth="1"/>
    <col min="1246" max="1246" width="1.42578125" style="746" customWidth="1"/>
    <col min="1247" max="1247" width="8.28515625" style="746" customWidth="1"/>
    <col min="1248" max="1248" width="11.42578125" style="746"/>
    <col min="1249" max="1250" width="10.7109375" style="746" customWidth="1"/>
    <col min="1251" max="1251" width="10.28515625" style="746" customWidth="1"/>
    <col min="1252" max="1252" width="11.28515625" style="746" customWidth="1"/>
    <col min="1253" max="1253" width="7.7109375" style="746" customWidth="1"/>
    <col min="1254" max="1254" width="10.140625" style="746" customWidth="1"/>
    <col min="1255" max="1255" width="6.5703125" style="746" customWidth="1"/>
    <col min="1256" max="1256" width="1.140625" style="746" customWidth="1"/>
    <col min="1257" max="1257" width="24.5703125" style="746" customWidth="1"/>
    <col min="1258" max="1258" width="9.85546875" style="746" customWidth="1"/>
    <col min="1259" max="1259" width="10.7109375" style="746" customWidth="1"/>
    <col min="1260" max="1260" width="10.85546875" style="746" customWidth="1"/>
    <col min="1261" max="1261" width="11.140625" style="746" customWidth="1"/>
    <col min="1262" max="1262" width="9.85546875" style="746" customWidth="1"/>
    <col min="1263" max="1263" width="1" style="746" customWidth="1"/>
    <col min="1264" max="1264" width="16.5703125" style="746" customWidth="1"/>
    <col min="1265" max="1265" width="0.5703125" style="746" customWidth="1"/>
    <col min="1266" max="1266" width="0.7109375" style="746" customWidth="1"/>
    <col min="1267" max="1267" width="27.85546875" style="746" customWidth="1"/>
    <col min="1268" max="1268" width="0.85546875" style="746" customWidth="1"/>
    <col min="1269" max="1269" width="27.42578125" style="746" customWidth="1"/>
    <col min="1270" max="1270" width="14.7109375" style="746" customWidth="1"/>
    <col min="1271" max="1271" width="0.42578125" style="746" customWidth="1"/>
    <col min="1272" max="1272" width="0.7109375" style="746" customWidth="1"/>
    <col min="1273" max="1273" width="21.7109375" style="746" customWidth="1"/>
    <col min="1274" max="1274" width="1.28515625" style="746" customWidth="1"/>
    <col min="1275" max="1275" width="21.140625" style="746" customWidth="1"/>
    <col min="1276" max="1480" width="11.42578125" style="746"/>
    <col min="1481" max="1481" width="0.7109375" style="746" customWidth="1"/>
    <col min="1482" max="1483" width="1.5703125" style="746" customWidth="1"/>
    <col min="1484" max="1484" width="16.42578125" style="746" customWidth="1"/>
    <col min="1485" max="1487" width="10.42578125" style="746" customWidth="1"/>
    <col min="1488" max="1488" width="8.7109375" style="746" customWidth="1"/>
    <col min="1489" max="1489" width="0.7109375" style="746" customWidth="1"/>
    <col min="1490" max="1490" width="3.140625" style="746" customWidth="1"/>
    <col min="1491" max="1491" width="1.140625" style="746" customWidth="1"/>
    <col min="1492" max="1492" width="18" style="746" customWidth="1"/>
    <col min="1493" max="1493" width="9.42578125" style="746" customWidth="1"/>
    <col min="1494" max="1494" width="8.7109375" style="746" customWidth="1"/>
    <col min="1495" max="1495" width="9.28515625" style="746" customWidth="1"/>
    <col min="1496" max="1496" width="10.140625" style="746" customWidth="1"/>
    <col min="1497" max="1497" width="5.140625" style="746" customWidth="1"/>
    <col min="1498" max="1498" width="10.140625" style="746" customWidth="1"/>
    <col min="1499" max="1499" width="6.42578125" style="746" customWidth="1"/>
    <col min="1500" max="1500" width="11.42578125" style="746"/>
    <col min="1501" max="1501" width="1.28515625" style="746" customWidth="1"/>
    <col min="1502" max="1502" width="1.42578125" style="746" customWidth="1"/>
    <col min="1503" max="1503" width="8.28515625" style="746" customWidth="1"/>
    <col min="1504" max="1504" width="11.42578125" style="746"/>
    <col min="1505" max="1506" width="10.7109375" style="746" customWidth="1"/>
    <col min="1507" max="1507" width="10.28515625" style="746" customWidth="1"/>
    <col min="1508" max="1508" width="11.28515625" style="746" customWidth="1"/>
    <col min="1509" max="1509" width="7.7109375" style="746" customWidth="1"/>
    <col min="1510" max="1510" width="10.140625" style="746" customWidth="1"/>
    <col min="1511" max="1511" width="6.5703125" style="746" customWidth="1"/>
    <col min="1512" max="1512" width="1.140625" style="746" customWidth="1"/>
    <col min="1513" max="1513" width="24.5703125" style="746" customWidth="1"/>
    <col min="1514" max="1514" width="9.85546875" style="746" customWidth="1"/>
    <col min="1515" max="1515" width="10.7109375" style="746" customWidth="1"/>
    <col min="1516" max="1516" width="10.85546875" style="746" customWidth="1"/>
    <col min="1517" max="1517" width="11.140625" style="746" customWidth="1"/>
    <col min="1518" max="1518" width="9.85546875" style="746" customWidth="1"/>
    <col min="1519" max="1519" width="1" style="746" customWidth="1"/>
    <col min="1520" max="1520" width="16.5703125" style="746" customWidth="1"/>
    <col min="1521" max="1521" width="0.5703125" style="746" customWidth="1"/>
    <col min="1522" max="1522" width="0.7109375" style="746" customWidth="1"/>
    <col min="1523" max="1523" width="27.85546875" style="746" customWidth="1"/>
    <col min="1524" max="1524" width="0.85546875" style="746" customWidth="1"/>
    <col min="1525" max="1525" width="27.42578125" style="746" customWidth="1"/>
    <col min="1526" max="1526" width="14.7109375" style="746" customWidth="1"/>
    <col min="1527" max="1527" width="0.42578125" style="746" customWidth="1"/>
    <col min="1528" max="1528" width="0.7109375" style="746" customWidth="1"/>
    <col min="1529" max="1529" width="21.7109375" style="746" customWidth="1"/>
    <col min="1530" max="1530" width="1.28515625" style="746" customWidth="1"/>
    <col min="1531" max="1531" width="21.140625" style="746" customWidth="1"/>
    <col min="1532" max="1736" width="11.42578125" style="746"/>
    <col min="1737" max="1737" width="0.7109375" style="746" customWidth="1"/>
    <col min="1738" max="1739" width="1.5703125" style="746" customWidth="1"/>
    <col min="1740" max="1740" width="16.42578125" style="746" customWidth="1"/>
    <col min="1741" max="1743" width="10.42578125" style="746" customWidth="1"/>
    <col min="1744" max="1744" width="8.7109375" style="746" customWidth="1"/>
    <col min="1745" max="1745" width="0.7109375" style="746" customWidth="1"/>
    <col min="1746" max="1746" width="3.140625" style="746" customWidth="1"/>
    <col min="1747" max="1747" width="1.140625" style="746" customWidth="1"/>
    <col min="1748" max="1748" width="18" style="746" customWidth="1"/>
    <col min="1749" max="1749" width="9.42578125" style="746" customWidth="1"/>
    <col min="1750" max="1750" width="8.7109375" style="746" customWidth="1"/>
    <col min="1751" max="1751" width="9.28515625" style="746" customWidth="1"/>
    <col min="1752" max="1752" width="10.140625" style="746" customWidth="1"/>
    <col min="1753" max="1753" width="5.140625" style="746" customWidth="1"/>
    <col min="1754" max="1754" width="10.140625" style="746" customWidth="1"/>
    <col min="1755" max="1755" width="6.42578125" style="746" customWidth="1"/>
    <col min="1756" max="1756" width="11.42578125" style="746"/>
    <col min="1757" max="1757" width="1.28515625" style="746" customWidth="1"/>
    <col min="1758" max="1758" width="1.42578125" style="746" customWidth="1"/>
    <col min="1759" max="1759" width="8.28515625" style="746" customWidth="1"/>
    <col min="1760" max="1760" width="11.42578125" style="746"/>
    <col min="1761" max="1762" width="10.7109375" style="746" customWidth="1"/>
    <col min="1763" max="1763" width="10.28515625" style="746" customWidth="1"/>
    <col min="1764" max="1764" width="11.28515625" style="746" customWidth="1"/>
    <col min="1765" max="1765" width="7.7109375" style="746" customWidth="1"/>
    <col min="1766" max="1766" width="10.140625" style="746" customWidth="1"/>
    <col min="1767" max="1767" width="6.5703125" style="746" customWidth="1"/>
    <col min="1768" max="1768" width="1.140625" style="746" customWidth="1"/>
    <col min="1769" max="1769" width="24.5703125" style="746" customWidth="1"/>
    <col min="1770" max="1770" width="9.85546875" style="746" customWidth="1"/>
    <col min="1771" max="1771" width="10.7109375" style="746" customWidth="1"/>
    <col min="1772" max="1772" width="10.85546875" style="746" customWidth="1"/>
    <col min="1773" max="1773" width="11.140625" style="746" customWidth="1"/>
    <col min="1774" max="1774" width="9.85546875" style="746" customWidth="1"/>
    <col min="1775" max="1775" width="1" style="746" customWidth="1"/>
    <col min="1776" max="1776" width="16.5703125" style="746" customWidth="1"/>
    <col min="1777" max="1777" width="0.5703125" style="746" customWidth="1"/>
    <col min="1778" max="1778" width="0.7109375" style="746" customWidth="1"/>
    <col min="1779" max="1779" width="27.85546875" style="746" customWidth="1"/>
    <col min="1780" max="1780" width="0.85546875" style="746" customWidth="1"/>
    <col min="1781" max="1781" width="27.42578125" style="746" customWidth="1"/>
    <col min="1782" max="1782" width="14.7109375" style="746" customWidth="1"/>
    <col min="1783" max="1783" width="0.42578125" style="746" customWidth="1"/>
    <col min="1784" max="1784" width="0.7109375" style="746" customWidth="1"/>
    <col min="1785" max="1785" width="21.7109375" style="746" customWidth="1"/>
    <col min="1786" max="1786" width="1.28515625" style="746" customWidth="1"/>
    <col min="1787" max="1787" width="21.140625" style="746" customWidth="1"/>
    <col min="1788" max="1992" width="11.42578125" style="746"/>
    <col min="1993" max="1993" width="0.7109375" style="746" customWidth="1"/>
    <col min="1994" max="1995" width="1.5703125" style="746" customWidth="1"/>
    <col min="1996" max="1996" width="16.42578125" style="746" customWidth="1"/>
    <col min="1997" max="1999" width="10.42578125" style="746" customWidth="1"/>
    <col min="2000" max="2000" width="8.7109375" style="746" customWidth="1"/>
    <col min="2001" max="2001" width="0.7109375" style="746" customWidth="1"/>
    <col min="2002" max="2002" width="3.140625" style="746" customWidth="1"/>
    <col min="2003" max="2003" width="1.140625" style="746" customWidth="1"/>
    <col min="2004" max="2004" width="18" style="746" customWidth="1"/>
    <col min="2005" max="2005" width="9.42578125" style="746" customWidth="1"/>
    <col min="2006" max="2006" width="8.7109375" style="746" customWidth="1"/>
    <col min="2007" max="2007" width="9.28515625" style="746" customWidth="1"/>
    <col min="2008" max="2008" width="10.140625" style="746" customWidth="1"/>
    <col min="2009" max="2009" width="5.140625" style="746" customWidth="1"/>
    <col min="2010" max="2010" width="10.140625" style="746" customWidth="1"/>
    <col min="2011" max="2011" width="6.42578125" style="746" customWidth="1"/>
    <col min="2012" max="2012" width="11.42578125" style="746"/>
    <col min="2013" max="2013" width="1.28515625" style="746" customWidth="1"/>
    <col min="2014" max="2014" width="1.42578125" style="746" customWidth="1"/>
    <col min="2015" max="2015" width="8.28515625" style="746" customWidth="1"/>
    <col min="2016" max="2016" width="11.42578125" style="746"/>
    <col min="2017" max="2018" width="10.7109375" style="746" customWidth="1"/>
    <col min="2019" max="2019" width="10.28515625" style="746" customWidth="1"/>
    <col min="2020" max="2020" width="11.28515625" style="746" customWidth="1"/>
    <col min="2021" max="2021" width="7.7109375" style="746" customWidth="1"/>
    <col min="2022" max="2022" width="10.140625" style="746" customWidth="1"/>
    <col min="2023" max="2023" width="6.5703125" style="746" customWidth="1"/>
    <col min="2024" max="2024" width="1.140625" style="746" customWidth="1"/>
    <col min="2025" max="2025" width="24.5703125" style="746" customWidth="1"/>
    <col min="2026" max="2026" width="9.85546875" style="746" customWidth="1"/>
    <col min="2027" max="2027" width="10.7109375" style="746" customWidth="1"/>
    <col min="2028" max="2028" width="10.85546875" style="746" customWidth="1"/>
    <col min="2029" max="2029" width="11.140625" style="746" customWidth="1"/>
    <col min="2030" max="2030" width="9.85546875" style="746" customWidth="1"/>
    <col min="2031" max="2031" width="1" style="746" customWidth="1"/>
    <col min="2032" max="2032" width="16.5703125" style="746" customWidth="1"/>
    <col min="2033" max="2033" width="0.5703125" style="746" customWidth="1"/>
    <col min="2034" max="2034" width="0.7109375" style="746" customWidth="1"/>
    <col min="2035" max="2035" width="27.85546875" style="746" customWidth="1"/>
    <col min="2036" max="2036" width="0.85546875" style="746" customWidth="1"/>
    <col min="2037" max="2037" width="27.42578125" style="746" customWidth="1"/>
    <col min="2038" max="2038" width="14.7109375" style="746" customWidth="1"/>
    <col min="2039" max="2039" width="0.42578125" style="746" customWidth="1"/>
    <col min="2040" max="2040" width="0.7109375" style="746" customWidth="1"/>
    <col min="2041" max="2041" width="21.7109375" style="746" customWidth="1"/>
    <col min="2042" max="2042" width="1.28515625" style="746" customWidth="1"/>
    <col min="2043" max="2043" width="21.140625" style="746" customWidth="1"/>
    <col min="2044" max="2248" width="11.42578125" style="746"/>
    <col min="2249" max="2249" width="0.7109375" style="746" customWidth="1"/>
    <col min="2250" max="2251" width="1.5703125" style="746" customWidth="1"/>
    <col min="2252" max="2252" width="16.42578125" style="746" customWidth="1"/>
    <col min="2253" max="2255" width="10.42578125" style="746" customWidth="1"/>
    <col min="2256" max="2256" width="8.7109375" style="746" customWidth="1"/>
    <col min="2257" max="2257" width="0.7109375" style="746" customWidth="1"/>
    <col min="2258" max="2258" width="3.140625" style="746" customWidth="1"/>
    <col min="2259" max="2259" width="1.140625" style="746" customWidth="1"/>
    <col min="2260" max="2260" width="18" style="746" customWidth="1"/>
    <col min="2261" max="2261" width="9.42578125" style="746" customWidth="1"/>
    <col min="2262" max="2262" width="8.7109375" style="746" customWidth="1"/>
    <col min="2263" max="2263" width="9.28515625" style="746" customWidth="1"/>
    <col min="2264" max="2264" width="10.140625" style="746" customWidth="1"/>
    <col min="2265" max="2265" width="5.140625" style="746" customWidth="1"/>
    <col min="2266" max="2266" width="10.140625" style="746" customWidth="1"/>
    <col min="2267" max="2267" width="6.42578125" style="746" customWidth="1"/>
    <col min="2268" max="2268" width="11.42578125" style="746"/>
    <col min="2269" max="2269" width="1.28515625" style="746" customWidth="1"/>
    <col min="2270" max="2270" width="1.42578125" style="746" customWidth="1"/>
    <col min="2271" max="2271" width="8.28515625" style="746" customWidth="1"/>
    <col min="2272" max="2272" width="11.42578125" style="746"/>
    <col min="2273" max="2274" width="10.7109375" style="746" customWidth="1"/>
    <col min="2275" max="2275" width="10.28515625" style="746" customWidth="1"/>
    <col min="2276" max="2276" width="11.28515625" style="746" customWidth="1"/>
    <col min="2277" max="2277" width="7.7109375" style="746" customWidth="1"/>
    <col min="2278" max="2278" width="10.140625" style="746" customWidth="1"/>
    <col min="2279" max="2279" width="6.5703125" style="746" customWidth="1"/>
    <col min="2280" max="2280" width="1.140625" style="746" customWidth="1"/>
    <col min="2281" max="2281" width="24.5703125" style="746" customWidth="1"/>
    <col min="2282" max="2282" width="9.85546875" style="746" customWidth="1"/>
    <col min="2283" max="2283" width="10.7109375" style="746" customWidth="1"/>
    <col min="2284" max="2284" width="10.85546875" style="746" customWidth="1"/>
    <col min="2285" max="2285" width="11.140625" style="746" customWidth="1"/>
    <col min="2286" max="2286" width="9.85546875" style="746" customWidth="1"/>
    <col min="2287" max="2287" width="1" style="746" customWidth="1"/>
    <col min="2288" max="2288" width="16.5703125" style="746" customWidth="1"/>
    <col min="2289" max="2289" width="0.5703125" style="746" customWidth="1"/>
    <col min="2290" max="2290" width="0.7109375" style="746" customWidth="1"/>
    <col min="2291" max="2291" width="27.85546875" style="746" customWidth="1"/>
    <col min="2292" max="2292" width="0.85546875" style="746" customWidth="1"/>
    <col min="2293" max="2293" width="27.42578125" style="746" customWidth="1"/>
    <col min="2294" max="2294" width="14.7109375" style="746" customWidth="1"/>
    <col min="2295" max="2295" width="0.42578125" style="746" customWidth="1"/>
    <col min="2296" max="2296" width="0.7109375" style="746" customWidth="1"/>
    <col min="2297" max="2297" width="21.7109375" style="746" customWidth="1"/>
    <col min="2298" max="2298" width="1.28515625" style="746" customWidth="1"/>
    <col min="2299" max="2299" width="21.140625" style="746" customWidth="1"/>
    <col min="2300" max="2504" width="11.42578125" style="746"/>
    <col min="2505" max="2505" width="0.7109375" style="746" customWidth="1"/>
    <col min="2506" max="2507" width="1.5703125" style="746" customWidth="1"/>
    <col min="2508" max="2508" width="16.42578125" style="746" customWidth="1"/>
    <col min="2509" max="2511" width="10.42578125" style="746" customWidth="1"/>
    <col min="2512" max="2512" width="8.7109375" style="746" customWidth="1"/>
    <col min="2513" max="2513" width="0.7109375" style="746" customWidth="1"/>
    <col min="2514" max="2514" width="3.140625" style="746" customWidth="1"/>
    <col min="2515" max="2515" width="1.140625" style="746" customWidth="1"/>
    <col min="2516" max="2516" width="18" style="746" customWidth="1"/>
    <col min="2517" max="2517" width="9.42578125" style="746" customWidth="1"/>
    <col min="2518" max="2518" width="8.7109375" style="746" customWidth="1"/>
    <col min="2519" max="2519" width="9.28515625" style="746" customWidth="1"/>
    <col min="2520" max="2520" width="10.140625" style="746" customWidth="1"/>
    <col min="2521" max="2521" width="5.140625" style="746" customWidth="1"/>
    <col min="2522" max="2522" width="10.140625" style="746" customWidth="1"/>
    <col min="2523" max="2523" width="6.42578125" style="746" customWidth="1"/>
    <col min="2524" max="2524" width="11.42578125" style="746"/>
    <col min="2525" max="2525" width="1.28515625" style="746" customWidth="1"/>
    <col min="2526" max="2526" width="1.42578125" style="746" customWidth="1"/>
    <col min="2527" max="2527" width="8.28515625" style="746" customWidth="1"/>
    <col min="2528" max="2528" width="11.42578125" style="746"/>
    <col min="2529" max="2530" width="10.7109375" style="746" customWidth="1"/>
    <col min="2531" max="2531" width="10.28515625" style="746" customWidth="1"/>
    <col min="2532" max="2532" width="11.28515625" style="746" customWidth="1"/>
    <col min="2533" max="2533" width="7.7109375" style="746" customWidth="1"/>
    <col min="2534" max="2534" width="10.140625" style="746" customWidth="1"/>
    <col min="2535" max="2535" width="6.5703125" style="746" customWidth="1"/>
    <col min="2536" max="2536" width="1.140625" style="746" customWidth="1"/>
    <col min="2537" max="2537" width="24.5703125" style="746" customWidth="1"/>
    <col min="2538" max="2538" width="9.85546875" style="746" customWidth="1"/>
    <col min="2539" max="2539" width="10.7109375" style="746" customWidth="1"/>
    <col min="2540" max="2540" width="10.85546875" style="746" customWidth="1"/>
    <col min="2541" max="2541" width="11.140625" style="746" customWidth="1"/>
    <col min="2542" max="2542" width="9.85546875" style="746" customWidth="1"/>
    <col min="2543" max="2543" width="1" style="746" customWidth="1"/>
    <col min="2544" max="2544" width="16.5703125" style="746" customWidth="1"/>
    <col min="2545" max="2545" width="0.5703125" style="746" customWidth="1"/>
    <col min="2546" max="2546" width="0.7109375" style="746" customWidth="1"/>
    <col min="2547" max="2547" width="27.85546875" style="746" customWidth="1"/>
    <col min="2548" max="2548" width="0.85546875" style="746" customWidth="1"/>
    <col min="2549" max="2549" width="27.42578125" style="746" customWidth="1"/>
    <col min="2550" max="2550" width="14.7109375" style="746" customWidth="1"/>
    <col min="2551" max="2551" width="0.42578125" style="746" customWidth="1"/>
    <col min="2552" max="2552" width="0.7109375" style="746" customWidth="1"/>
    <col min="2553" max="2553" width="21.7109375" style="746" customWidth="1"/>
    <col min="2554" max="2554" width="1.28515625" style="746" customWidth="1"/>
    <col min="2555" max="2555" width="21.140625" style="746" customWidth="1"/>
    <col min="2556" max="2760" width="11.42578125" style="746"/>
    <col min="2761" max="2761" width="0.7109375" style="746" customWidth="1"/>
    <col min="2762" max="2763" width="1.5703125" style="746" customWidth="1"/>
    <col min="2764" max="2764" width="16.42578125" style="746" customWidth="1"/>
    <col min="2765" max="2767" width="10.42578125" style="746" customWidth="1"/>
    <col min="2768" max="2768" width="8.7109375" style="746" customWidth="1"/>
    <col min="2769" max="2769" width="0.7109375" style="746" customWidth="1"/>
    <col min="2770" max="2770" width="3.140625" style="746" customWidth="1"/>
    <col min="2771" max="2771" width="1.140625" style="746" customWidth="1"/>
    <col min="2772" max="2772" width="18" style="746" customWidth="1"/>
    <col min="2773" max="2773" width="9.42578125" style="746" customWidth="1"/>
    <col min="2774" max="2774" width="8.7109375" style="746" customWidth="1"/>
    <col min="2775" max="2775" width="9.28515625" style="746" customWidth="1"/>
    <col min="2776" max="2776" width="10.140625" style="746" customWidth="1"/>
    <col min="2777" max="2777" width="5.140625" style="746" customWidth="1"/>
    <col min="2778" max="2778" width="10.140625" style="746" customWidth="1"/>
    <col min="2779" max="2779" width="6.42578125" style="746" customWidth="1"/>
    <col min="2780" max="2780" width="11.42578125" style="746"/>
    <col min="2781" max="2781" width="1.28515625" style="746" customWidth="1"/>
    <col min="2782" max="2782" width="1.42578125" style="746" customWidth="1"/>
    <col min="2783" max="2783" width="8.28515625" style="746" customWidth="1"/>
    <col min="2784" max="2784" width="11.42578125" style="746"/>
    <col min="2785" max="2786" width="10.7109375" style="746" customWidth="1"/>
    <col min="2787" max="2787" width="10.28515625" style="746" customWidth="1"/>
    <col min="2788" max="2788" width="11.28515625" style="746" customWidth="1"/>
    <col min="2789" max="2789" width="7.7109375" style="746" customWidth="1"/>
    <col min="2790" max="2790" width="10.140625" style="746" customWidth="1"/>
    <col min="2791" max="2791" width="6.5703125" style="746" customWidth="1"/>
    <col min="2792" max="2792" width="1.140625" style="746" customWidth="1"/>
    <col min="2793" max="2793" width="24.5703125" style="746" customWidth="1"/>
    <col min="2794" max="2794" width="9.85546875" style="746" customWidth="1"/>
    <col min="2795" max="2795" width="10.7109375" style="746" customWidth="1"/>
    <col min="2796" max="2796" width="10.85546875" style="746" customWidth="1"/>
    <col min="2797" max="2797" width="11.140625" style="746" customWidth="1"/>
    <col min="2798" max="2798" width="9.85546875" style="746" customWidth="1"/>
    <col min="2799" max="2799" width="1" style="746" customWidth="1"/>
    <col min="2800" max="2800" width="16.5703125" style="746" customWidth="1"/>
    <col min="2801" max="2801" width="0.5703125" style="746" customWidth="1"/>
    <col min="2802" max="2802" width="0.7109375" style="746" customWidth="1"/>
    <col min="2803" max="2803" width="27.85546875" style="746" customWidth="1"/>
    <col min="2804" max="2804" width="0.85546875" style="746" customWidth="1"/>
    <col min="2805" max="2805" width="27.42578125" style="746" customWidth="1"/>
    <col min="2806" max="2806" width="14.7109375" style="746" customWidth="1"/>
    <col min="2807" max="2807" width="0.42578125" style="746" customWidth="1"/>
    <col min="2808" max="2808" width="0.7109375" style="746" customWidth="1"/>
    <col min="2809" max="2809" width="21.7109375" style="746" customWidth="1"/>
    <col min="2810" max="2810" width="1.28515625" style="746" customWidth="1"/>
    <col min="2811" max="2811" width="21.140625" style="746" customWidth="1"/>
    <col min="2812" max="3016" width="11.42578125" style="746"/>
    <col min="3017" max="3017" width="0.7109375" style="746" customWidth="1"/>
    <col min="3018" max="3019" width="1.5703125" style="746" customWidth="1"/>
    <col min="3020" max="3020" width="16.42578125" style="746" customWidth="1"/>
    <col min="3021" max="3023" width="10.42578125" style="746" customWidth="1"/>
    <col min="3024" max="3024" width="8.7109375" style="746" customWidth="1"/>
    <col min="3025" max="3025" width="0.7109375" style="746" customWidth="1"/>
    <col min="3026" max="3026" width="3.140625" style="746" customWidth="1"/>
    <col min="3027" max="3027" width="1.140625" style="746" customWidth="1"/>
    <col min="3028" max="3028" width="18" style="746" customWidth="1"/>
    <col min="3029" max="3029" width="9.42578125" style="746" customWidth="1"/>
    <col min="3030" max="3030" width="8.7109375" style="746" customWidth="1"/>
    <col min="3031" max="3031" width="9.28515625" style="746" customWidth="1"/>
    <col min="3032" max="3032" width="10.140625" style="746" customWidth="1"/>
    <col min="3033" max="3033" width="5.140625" style="746" customWidth="1"/>
    <col min="3034" max="3034" width="10.140625" style="746" customWidth="1"/>
    <col min="3035" max="3035" width="6.42578125" style="746" customWidth="1"/>
    <col min="3036" max="3036" width="11.42578125" style="746"/>
    <col min="3037" max="3037" width="1.28515625" style="746" customWidth="1"/>
    <col min="3038" max="3038" width="1.42578125" style="746" customWidth="1"/>
    <col min="3039" max="3039" width="8.28515625" style="746" customWidth="1"/>
    <col min="3040" max="3040" width="11.42578125" style="746"/>
    <col min="3041" max="3042" width="10.7109375" style="746" customWidth="1"/>
    <col min="3043" max="3043" width="10.28515625" style="746" customWidth="1"/>
    <col min="3044" max="3044" width="11.28515625" style="746" customWidth="1"/>
    <col min="3045" max="3045" width="7.7109375" style="746" customWidth="1"/>
    <col min="3046" max="3046" width="10.140625" style="746" customWidth="1"/>
    <col min="3047" max="3047" width="6.5703125" style="746" customWidth="1"/>
    <col min="3048" max="3048" width="1.140625" style="746" customWidth="1"/>
    <col min="3049" max="3049" width="24.5703125" style="746" customWidth="1"/>
    <col min="3050" max="3050" width="9.85546875" style="746" customWidth="1"/>
    <col min="3051" max="3051" width="10.7109375" style="746" customWidth="1"/>
    <col min="3052" max="3052" width="10.85546875" style="746" customWidth="1"/>
    <col min="3053" max="3053" width="11.140625" style="746" customWidth="1"/>
    <col min="3054" max="3054" width="9.85546875" style="746" customWidth="1"/>
    <col min="3055" max="3055" width="1" style="746" customWidth="1"/>
    <col min="3056" max="3056" width="16.5703125" style="746" customWidth="1"/>
    <col min="3057" max="3057" width="0.5703125" style="746" customWidth="1"/>
    <col min="3058" max="3058" width="0.7109375" style="746" customWidth="1"/>
    <col min="3059" max="3059" width="27.85546875" style="746" customWidth="1"/>
    <col min="3060" max="3060" width="0.85546875" style="746" customWidth="1"/>
    <col min="3061" max="3061" width="27.42578125" style="746" customWidth="1"/>
    <col min="3062" max="3062" width="14.7109375" style="746" customWidth="1"/>
    <col min="3063" max="3063" width="0.42578125" style="746" customWidth="1"/>
    <col min="3064" max="3064" width="0.7109375" style="746" customWidth="1"/>
    <col min="3065" max="3065" width="21.7109375" style="746" customWidth="1"/>
    <col min="3066" max="3066" width="1.28515625" style="746" customWidth="1"/>
    <col min="3067" max="3067" width="21.140625" style="746" customWidth="1"/>
    <col min="3068" max="3272" width="11.42578125" style="746"/>
    <col min="3273" max="3273" width="0.7109375" style="746" customWidth="1"/>
    <col min="3274" max="3275" width="1.5703125" style="746" customWidth="1"/>
    <col min="3276" max="3276" width="16.42578125" style="746" customWidth="1"/>
    <col min="3277" max="3279" width="10.42578125" style="746" customWidth="1"/>
    <col min="3280" max="3280" width="8.7109375" style="746" customWidth="1"/>
    <col min="3281" max="3281" width="0.7109375" style="746" customWidth="1"/>
    <col min="3282" max="3282" width="3.140625" style="746" customWidth="1"/>
    <col min="3283" max="3283" width="1.140625" style="746" customWidth="1"/>
    <col min="3284" max="3284" width="18" style="746" customWidth="1"/>
    <col min="3285" max="3285" width="9.42578125" style="746" customWidth="1"/>
    <col min="3286" max="3286" width="8.7109375" style="746" customWidth="1"/>
    <col min="3287" max="3287" width="9.28515625" style="746" customWidth="1"/>
    <col min="3288" max="3288" width="10.140625" style="746" customWidth="1"/>
    <col min="3289" max="3289" width="5.140625" style="746" customWidth="1"/>
    <col min="3290" max="3290" width="10.140625" style="746" customWidth="1"/>
    <col min="3291" max="3291" width="6.42578125" style="746" customWidth="1"/>
    <col min="3292" max="3292" width="11.42578125" style="746"/>
    <col min="3293" max="3293" width="1.28515625" style="746" customWidth="1"/>
    <col min="3294" max="3294" width="1.42578125" style="746" customWidth="1"/>
    <col min="3295" max="3295" width="8.28515625" style="746" customWidth="1"/>
    <col min="3296" max="3296" width="11.42578125" style="746"/>
    <col min="3297" max="3298" width="10.7109375" style="746" customWidth="1"/>
    <col min="3299" max="3299" width="10.28515625" style="746" customWidth="1"/>
    <col min="3300" max="3300" width="11.28515625" style="746" customWidth="1"/>
    <col min="3301" max="3301" width="7.7109375" style="746" customWidth="1"/>
    <col min="3302" max="3302" width="10.140625" style="746" customWidth="1"/>
    <col min="3303" max="3303" width="6.5703125" style="746" customWidth="1"/>
    <col min="3304" max="3304" width="1.140625" style="746" customWidth="1"/>
    <col min="3305" max="3305" width="24.5703125" style="746" customWidth="1"/>
    <col min="3306" max="3306" width="9.85546875" style="746" customWidth="1"/>
    <col min="3307" max="3307" width="10.7109375" style="746" customWidth="1"/>
    <col min="3308" max="3308" width="10.85546875" style="746" customWidth="1"/>
    <col min="3309" max="3309" width="11.140625" style="746" customWidth="1"/>
    <col min="3310" max="3310" width="9.85546875" style="746" customWidth="1"/>
    <col min="3311" max="3311" width="1" style="746" customWidth="1"/>
    <col min="3312" max="3312" width="16.5703125" style="746" customWidth="1"/>
    <col min="3313" max="3313" width="0.5703125" style="746" customWidth="1"/>
    <col min="3314" max="3314" width="0.7109375" style="746" customWidth="1"/>
    <col min="3315" max="3315" width="27.85546875" style="746" customWidth="1"/>
    <col min="3316" max="3316" width="0.85546875" style="746" customWidth="1"/>
    <col min="3317" max="3317" width="27.42578125" style="746" customWidth="1"/>
    <col min="3318" max="3318" width="14.7109375" style="746" customWidth="1"/>
    <col min="3319" max="3319" width="0.42578125" style="746" customWidth="1"/>
    <col min="3320" max="3320" width="0.7109375" style="746" customWidth="1"/>
    <col min="3321" max="3321" width="21.7109375" style="746" customWidth="1"/>
    <col min="3322" max="3322" width="1.28515625" style="746" customWidth="1"/>
    <col min="3323" max="3323" width="21.140625" style="746" customWidth="1"/>
    <col min="3324" max="3528" width="11.42578125" style="746"/>
    <col min="3529" max="3529" width="0.7109375" style="746" customWidth="1"/>
    <col min="3530" max="3531" width="1.5703125" style="746" customWidth="1"/>
    <col min="3532" max="3532" width="16.42578125" style="746" customWidth="1"/>
    <col min="3533" max="3535" width="10.42578125" style="746" customWidth="1"/>
    <col min="3536" max="3536" width="8.7109375" style="746" customWidth="1"/>
    <col min="3537" max="3537" width="0.7109375" style="746" customWidth="1"/>
    <col min="3538" max="3538" width="3.140625" style="746" customWidth="1"/>
    <col min="3539" max="3539" width="1.140625" style="746" customWidth="1"/>
    <col min="3540" max="3540" width="18" style="746" customWidth="1"/>
    <col min="3541" max="3541" width="9.42578125" style="746" customWidth="1"/>
    <col min="3542" max="3542" width="8.7109375" style="746" customWidth="1"/>
    <col min="3543" max="3543" width="9.28515625" style="746" customWidth="1"/>
    <col min="3544" max="3544" width="10.140625" style="746" customWidth="1"/>
    <col min="3545" max="3545" width="5.140625" style="746" customWidth="1"/>
    <col min="3546" max="3546" width="10.140625" style="746" customWidth="1"/>
    <col min="3547" max="3547" width="6.42578125" style="746" customWidth="1"/>
    <col min="3548" max="3548" width="11.42578125" style="746"/>
    <col min="3549" max="3549" width="1.28515625" style="746" customWidth="1"/>
    <col min="3550" max="3550" width="1.42578125" style="746" customWidth="1"/>
    <col min="3551" max="3551" width="8.28515625" style="746" customWidth="1"/>
    <col min="3552" max="3552" width="11.42578125" style="746"/>
    <col min="3553" max="3554" width="10.7109375" style="746" customWidth="1"/>
    <col min="3555" max="3555" width="10.28515625" style="746" customWidth="1"/>
    <col min="3556" max="3556" width="11.28515625" style="746" customWidth="1"/>
    <col min="3557" max="3557" width="7.7109375" style="746" customWidth="1"/>
    <col min="3558" max="3558" width="10.140625" style="746" customWidth="1"/>
    <col min="3559" max="3559" width="6.5703125" style="746" customWidth="1"/>
    <col min="3560" max="3560" width="1.140625" style="746" customWidth="1"/>
    <col min="3561" max="3561" width="24.5703125" style="746" customWidth="1"/>
    <col min="3562" max="3562" width="9.85546875" style="746" customWidth="1"/>
    <col min="3563" max="3563" width="10.7109375" style="746" customWidth="1"/>
    <col min="3564" max="3564" width="10.85546875" style="746" customWidth="1"/>
    <col min="3565" max="3565" width="11.140625" style="746" customWidth="1"/>
    <col min="3566" max="3566" width="9.85546875" style="746" customWidth="1"/>
    <col min="3567" max="3567" width="1" style="746" customWidth="1"/>
    <col min="3568" max="3568" width="16.5703125" style="746" customWidth="1"/>
    <col min="3569" max="3569" width="0.5703125" style="746" customWidth="1"/>
    <col min="3570" max="3570" width="0.7109375" style="746" customWidth="1"/>
    <col min="3571" max="3571" width="27.85546875" style="746" customWidth="1"/>
    <col min="3572" max="3572" width="0.85546875" style="746" customWidth="1"/>
    <col min="3573" max="3573" width="27.42578125" style="746" customWidth="1"/>
    <col min="3574" max="3574" width="14.7109375" style="746" customWidth="1"/>
    <col min="3575" max="3575" width="0.42578125" style="746" customWidth="1"/>
    <col min="3576" max="3576" width="0.7109375" style="746" customWidth="1"/>
    <col min="3577" max="3577" width="21.7109375" style="746" customWidth="1"/>
    <col min="3578" max="3578" width="1.28515625" style="746" customWidth="1"/>
    <col min="3579" max="3579" width="21.140625" style="746" customWidth="1"/>
    <col min="3580" max="3784" width="11.42578125" style="746"/>
    <col min="3785" max="3785" width="0.7109375" style="746" customWidth="1"/>
    <col min="3786" max="3787" width="1.5703125" style="746" customWidth="1"/>
    <col min="3788" max="3788" width="16.42578125" style="746" customWidth="1"/>
    <col min="3789" max="3791" width="10.42578125" style="746" customWidth="1"/>
    <col min="3792" max="3792" width="8.7109375" style="746" customWidth="1"/>
    <col min="3793" max="3793" width="0.7109375" style="746" customWidth="1"/>
    <col min="3794" max="3794" width="3.140625" style="746" customWidth="1"/>
    <col min="3795" max="3795" width="1.140625" style="746" customWidth="1"/>
    <col min="3796" max="3796" width="18" style="746" customWidth="1"/>
    <col min="3797" max="3797" width="9.42578125" style="746" customWidth="1"/>
    <col min="3798" max="3798" width="8.7109375" style="746" customWidth="1"/>
    <col min="3799" max="3799" width="9.28515625" style="746" customWidth="1"/>
    <col min="3800" max="3800" width="10.140625" style="746" customWidth="1"/>
    <col min="3801" max="3801" width="5.140625" style="746" customWidth="1"/>
    <col min="3802" max="3802" width="10.140625" style="746" customWidth="1"/>
    <col min="3803" max="3803" width="6.42578125" style="746" customWidth="1"/>
    <col min="3804" max="3804" width="11.42578125" style="746"/>
    <col min="3805" max="3805" width="1.28515625" style="746" customWidth="1"/>
    <col min="3806" max="3806" width="1.42578125" style="746" customWidth="1"/>
    <col min="3807" max="3807" width="8.28515625" style="746" customWidth="1"/>
    <col min="3808" max="3808" width="11.42578125" style="746"/>
    <col min="3809" max="3810" width="10.7109375" style="746" customWidth="1"/>
    <col min="3811" max="3811" width="10.28515625" style="746" customWidth="1"/>
    <col min="3812" max="3812" width="11.28515625" style="746" customWidth="1"/>
    <col min="3813" max="3813" width="7.7109375" style="746" customWidth="1"/>
    <col min="3814" max="3814" width="10.140625" style="746" customWidth="1"/>
    <col min="3815" max="3815" width="6.5703125" style="746" customWidth="1"/>
    <col min="3816" max="3816" width="1.140625" style="746" customWidth="1"/>
    <col min="3817" max="3817" width="24.5703125" style="746" customWidth="1"/>
    <col min="3818" max="3818" width="9.85546875" style="746" customWidth="1"/>
    <col min="3819" max="3819" width="10.7109375" style="746" customWidth="1"/>
    <col min="3820" max="3820" width="10.85546875" style="746" customWidth="1"/>
    <col min="3821" max="3821" width="11.140625" style="746" customWidth="1"/>
    <col min="3822" max="3822" width="9.85546875" style="746" customWidth="1"/>
    <col min="3823" max="3823" width="1" style="746" customWidth="1"/>
    <col min="3824" max="3824" width="16.5703125" style="746" customWidth="1"/>
    <col min="3825" max="3825" width="0.5703125" style="746" customWidth="1"/>
    <col min="3826" max="3826" width="0.7109375" style="746" customWidth="1"/>
    <col min="3827" max="3827" width="27.85546875" style="746" customWidth="1"/>
    <col min="3828" max="3828" width="0.85546875" style="746" customWidth="1"/>
    <col min="3829" max="3829" width="27.42578125" style="746" customWidth="1"/>
    <col min="3830" max="3830" width="14.7109375" style="746" customWidth="1"/>
    <col min="3831" max="3831" width="0.42578125" style="746" customWidth="1"/>
    <col min="3832" max="3832" width="0.7109375" style="746" customWidth="1"/>
    <col min="3833" max="3833" width="21.7109375" style="746" customWidth="1"/>
    <col min="3834" max="3834" width="1.28515625" style="746" customWidth="1"/>
    <col min="3835" max="3835" width="21.140625" style="746" customWidth="1"/>
    <col min="3836" max="4040" width="11.42578125" style="746"/>
    <col min="4041" max="4041" width="0.7109375" style="746" customWidth="1"/>
    <col min="4042" max="4043" width="1.5703125" style="746" customWidth="1"/>
    <col min="4044" max="4044" width="16.42578125" style="746" customWidth="1"/>
    <col min="4045" max="4047" width="10.42578125" style="746" customWidth="1"/>
    <col min="4048" max="4048" width="8.7109375" style="746" customWidth="1"/>
    <col min="4049" max="4049" width="0.7109375" style="746" customWidth="1"/>
    <col min="4050" max="4050" width="3.140625" style="746" customWidth="1"/>
    <col min="4051" max="4051" width="1.140625" style="746" customWidth="1"/>
    <col min="4052" max="4052" width="18" style="746" customWidth="1"/>
    <col min="4053" max="4053" width="9.42578125" style="746" customWidth="1"/>
    <col min="4054" max="4054" width="8.7109375" style="746" customWidth="1"/>
    <col min="4055" max="4055" width="9.28515625" style="746" customWidth="1"/>
    <col min="4056" max="4056" width="10.140625" style="746" customWidth="1"/>
    <col min="4057" max="4057" width="5.140625" style="746" customWidth="1"/>
    <col min="4058" max="4058" width="10.140625" style="746" customWidth="1"/>
    <col min="4059" max="4059" width="6.42578125" style="746" customWidth="1"/>
    <col min="4060" max="4060" width="11.42578125" style="746"/>
    <col min="4061" max="4061" width="1.28515625" style="746" customWidth="1"/>
    <col min="4062" max="4062" width="1.42578125" style="746" customWidth="1"/>
    <col min="4063" max="4063" width="8.28515625" style="746" customWidth="1"/>
    <col min="4064" max="4064" width="11.42578125" style="746"/>
    <col min="4065" max="4066" width="10.7109375" style="746" customWidth="1"/>
    <col min="4067" max="4067" width="10.28515625" style="746" customWidth="1"/>
    <col min="4068" max="4068" width="11.28515625" style="746" customWidth="1"/>
    <col min="4069" max="4069" width="7.7109375" style="746" customWidth="1"/>
    <col min="4070" max="4070" width="10.140625" style="746" customWidth="1"/>
    <col min="4071" max="4071" width="6.5703125" style="746" customWidth="1"/>
    <col min="4072" max="4072" width="1.140625" style="746" customWidth="1"/>
    <col min="4073" max="4073" width="24.5703125" style="746" customWidth="1"/>
    <col min="4074" max="4074" width="9.85546875" style="746" customWidth="1"/>
    <col min="4075" max="4075" width="10.7109375" style="746" customWidth="1"/>
    <col min="4076" max="4076" width="10.85546875" style="746" customWidth="1"/>
    <col min="4077" max="4077" width="11.140625" style="746" customWidth="1"/>
    <col min="4078" max="4078" width="9.85546875" style="746" customWidth="1"/>
    <col min="4079" max="4079" width="1" style="746" customWidth="1"/>
    <col min="4080" max="4080" width="16.5703125" style="746" customWidth="1"/>
    <col min="4081" max="4081" width="0.5703125" style="746" customWidth="1"/>
    <col min="4082" max="4082" width="0.7109375" style="746" customWidth="1"/>
    <col min="4083" max="4083" width="27.85546875" style="746" customWidth="1"/>
    <col min="4084" max="4084" width="0.85546875" style="746" customWidth="1"/>
    <col min="4085" max="4085" width="27.42578125" style="746" customWidth="1"/>
    <col min="4086" max="4086" width="14.7109375" style="746" customWidth="1"/>
    <col min="4087" max="4087" width="0.42578125" style="746" customWidth="1"/>
    <col min="4088" max="4088" width="0.7109375" style="746" customWidth="1"/>
    <col min="4089" max="4089" width="21.7109375" style="746" customWidth="1"/>
    <col min="4090" max="4090" width="1.28515625" style="746" customWidth="1"/>
    <col min="4091" max="4091" width="21.140625" style="746" customWidth="1"/>
    <col min="4092" max="4296" width="11.42578125" style="746"/>
    <col min="4297" max="4297" width="0.7109375" style="746" customWidth="1"/>
    <col min="4298" max="4299" width="1.5703125" style="746" customWidth="1"/>
    <col min="4300" max="4300" width="16.42578125" style="746" customWidth="1"/>
    <col min="4301" max="4303" width="10.42578125" style="746" customWidth="1"/>
    <col min="4304" max="4304" width="8.7109375" style="746" customWidth="1"/>
    <col min="4305" max="4305" width="0.7109375" style="746" customWidth="1"/>
    <col min="4306" max="4306" width="3.140625" style="746" customWidth="1"/>
    <col min="4307" max="4307" width="1.140625" style="746" customWidth="1"/>
    <col min="4308" max="4308" width="18" style="746" customWidth="1"/>
    <col min="4309" max="4309" width="9.42578125" style="746" customWidth="1"/>
    <col min="4310" max="4310" width="8.7109375" style="746" customWidth="1"/>
    <col min="4311" max="4311" width="9.28515625" style="746" customWidth="1"/>
    <col min="4312" max="4312" width="10.140625" style="746" customWidth="1"/>
    <col min="4313" max="4313" width="5.140625" style="746" customWidth="1"/>
    <col min="4314" max="4314" width="10.140625" style="746" customWidth="1"/>
    <col min="4315" max="4315" width="6.42578125" style="746" customWidth="1"/>
    <col min="4316" max="4316" width="11.42578125" style="746"/>
    <col min="4317" max="4317" width="1.28515625" style="746" customWidth="1"/>
    <col min="4318" max="4318" width="1.42578125" style="746" customWidth="1"/>
    <col min="4319" max="4319" width="8.28515625" style="746" customWidth="1"/>
    <col min="4320" max="4320" width="11.42578125" style="746"/>
    <col min="4321" max="4322" width="10.7109375" style="746" customWidth="1"/>
    <col min="4323" max="4323" width="10.28515625" style="746" customWidth="1"/>
    <col min="4324" max="4324" width="11.28515625" style="746" customWidth="1"/>
    <col min="4325" max="4325" width="7.7109375" style="746" customWidth="1"/>
    <col min="4326" max="4326" width="10.140625" style="746" customWidth="1"/>
    <col min="4327" max="4327" width="6.5703125" style="746" customWidth="1"/>
    <col min="4328" max="4328" width="1.140625" style="746" customWidth="1"/>
    <col min="4329" max="4329" width="24.5703125" style="746" customWidth="1"/>
    <col min="4330" max="4330" width="9.85546875" style="746" customWidth="1"/>
    <col min="4331" max="4331" width="10.7109375" style="746" customWidth="1"/>
    <col min="4332" max="4332" width="10.85546875" style="746" customWidth="1"/>
    <col min="4333" max="4333" width="11.140625" style="746" customWidth="1"/>
    <col min="4334" max="4334" width="9.85546875" style="746" customWidth="1"/>
    <col min="4335" max="4335" width="1" style="746" customWidth="1"/>
    <col min="4336" max="4336" width="16.5703125" style="746" customWidth="1"/>
    <col min="4337" max="4337" width="0.5703125" style="746" customWidth="1"/>
    <col min="4338" max="4338" width="0.7109375" style="746" customWidth="1"/>
    <col min="4339" max="4339" width="27.85546875" style="746" customWidth="1"/>
    <col min="4340" max="4340" width="0.85546875" style="746" customWidth="1"/>
    <col min="4341" max="4341" width="27.42578125" style="746" customWidth="1"/>
    <col min="4342" max="4342" width="14.7109375" style="746" customWidth="1"/>
    <col min="4343" max="4343" width="0.42578125" style="746" customWidth="1"/>
    <col min="4344" max="4344" width="0.7109375" style="746" customWidth="1"/>
    <col min="4345" max="4345" width="21.7109375" style="746" customWidth="1"/>
    <col min="4346" max="4346" width="1.28515625" style="746" customWidth="1"/>
    <col min="4347" max="4347" width="21.140625" style="746" customWidth="1"/>
    <col min="4348" max="4552" width="11.42578125" style="746"/>
    <col min="4553" max="4553" width="0.7109375" style="746" customWidth="1"/>
    <col min="4554" max="4555" width="1.5703125" style="746" customWidth="1"/>
    <col min="4556" max="4556" width="16.42578125" style="746" customWidth="1"/>
    <col min="4557" max="4559" width="10.42578125" style="746" customWidth="1"/>
    <col min="4560" max="4560" width="8.7109375" style="746" customWidth="1"/>
    <col min="4561" max="4561" width="0.7109375" style="746" customWidth="1"/>
    <col min="4562" max="4562" width="3.140625" style="746" customWidth="1"/>
    <col min="4563" max="4563" width="1.140625" style="746" customWidth="1"/>
    <col min="4564" max="4564" width="18" style="746" customWidth="1"/>
    <col min="4565" max="4565" width="9.42578125" style="746" customWidth="1"/>
    <col min="4566" max="4566" width="8.7109375" style="746" customWidth="1"/>
    <col min="4567" max="4567" width="9.28515625" style="746" customWidth="1"/>
    <col min="4568" max="4568" width="10.140625" style="746" customWidth="1"/>
    <col min="4569" max="4569" width="5.140625" style="746" customWidth="1"/>
    <col min="4570" max="4570" width="10.140625" style="746" customWidth="1"/>
    <col min="4571" max="4571" width="6.42578125" style="746" customWidth="1"/>
    <col min="4572" max="4572" width="11.42578125" style="746"/>
    <col min="4573" max="4573" width="1.28515625" style="746" customWidth="1"/>
    <col min="4574" max="4574" width="1.42578125" style="746" customWidth="1"/>
    <col min="4575" max="4575" width="8.28515625" style="746" customWidth="1"/>
    <col min="4576" max="4576" width="11.42578125" style="746"/>
    <col min="4577" max="4578" width="10.7109375" style="746" customWidth="1"/>
    <col min="4579" max="4579" width="10.28515625" style="746" customWidth="1"/>
    <col min="4580" max="4580" width="11.28515625" style="746" customWidth="1"/>
    <col min="4581" max="4581" width="7.7109375" style="746" customWidth="1"/>
    <col min="4582" max="4582" width="10.140625" style="746" customWidth="1"/>
    <col min="4583" max="4583" width="6.5703125" style="746" customWidth="1"/>
    <col min="4584" max="4584" width="1.140625" style="746" customWidth="1"/>
    <col min="4585" max="4585" width="24.5703125" style="746" customWidth="1"/>
    <col min="4586" max="4586" width="9.85546875" style="746" customWidth="1"/>
    <col min="4587" max="4587" width="10.7109375" style="746" customWidth="1"/>
    <col min="4588" max="4588" width="10.85546875" style="746" customWidth="1"/>
    <col min="4589" max="4589" width="11.140625" style="746" customWidth="1"/>
    <col min="4590" max="4590" width="9.85546875" style="746" customWidth="1"/>
    <col min="4591" max="4591" width="1" style="746" customWidth="1"/>
    <col min="4592" max="4592" width="16.5703125" style="746" customWidth="1"/>
    <col min="4593" max="4593" width="0.5703125" style="746" customWidth="1"/>
    <col min="4594" max="4594" width="0.7109375" style="746" customWidth="1"/>
    <col min="4595" max="4595" width="27.85546875" style="746" customWidth="1"/>
    <col min="4596" max="4596" width="0.85546875" style="746" customWidth="1"/>
    <col min="4597" max="4597" width="27.42578125" style="746" customWidth="1"/>
    <col min="4598" max="4598" width="14.7109375" style="746" customWidth="1"/>
    <col min="4599" max="4599" width="0.42578125" style="746" customWidth="1"/>
    <col min="4600" max="4600" width="0.7109375" style="746" customWidth="1"/>
    <col min="4601" max="4601" width="21.7109375" style="746" customWidth="1"/>
    <col min="4602" max="4602" width="1.28515625" style="746" customWidth="1"/>
    <col min="4603" max="4603" width="21.140625" style="746" customWidth="1"/>
    <col min="4604" max="4808" width="11.42578125" style="746"/>
    <col min="4809" max="4809" width="0.7109375" style="746" customWidth="1"/>
    <col min="4810" max="4811" width="1.5703125" style="746" customWidth="1"/>
    <col min="4812" max="4812" width="16.42578125" style="746" customWidth="1"/>
    <col min="4813" max="4815" width="10.42578125" style="746" customWidth="1"/>
    <col min="4816" max="4816" width="8.7109375" style="746" customWidth="1"/>
    <col min="4817" max="4817" width="0.7109375" style="746" customWidth="1"/>
    <col min="4818" max="4818" width="3.140625" style="746" customWidth="1"/>
    <col min="4819" max="4819" width="1.140625" style="746" customWidth="1"/>
    <col min="4820" max="4820" width="18" style="746" customWidth="1"/>
    <col min="4821" max="4821" width="9.42578125" style="746" customWidth="1"/>
    <col min="4822" max="4822" width="8.7109375" style="746" customWidth="1"/>
    <col min="4823" max="4823" width="9.28515625" style="746" customWidth="1"/>
    <col min="4824" max="4824" width="10.140625" style="746" customWidth="1"/>
    <col min="4825" max="4825" width="5.140625" style="746" customWidth="1"/>
    <col min="4826" max="4826" width="10.140625" style="746" customWidth="1"/>
    <col min="4827" max="4827" width="6.42578125" style="746" customWidth="1"/>
    <col min="4828" max="4828" width="11.42578125" style="746"/>
    <col min="4829" max="4829" width="1.28515625" style="746" customWidth="1"/>
    <col min="4830" max="4830" width="1.42578125" style="746" customWidth="1"/>
    <col min="4831" max="4831" width="8.28515625" style="746" customWidth="1"/>
    <col min="4832" max="4832" width="11.42578125" style="746"/>
    <col min="4833" max="4834" width="10.7109375" style="746" customWidth="1"/>
    <col min="4835" max="4835" width="10.28515625" style="746" customWidth="1"/>
    <col min="4836" max="4836" width="11.28515625" style="746" customWidth="1"/>
    <col min="4837" max="4837" width="7.7109375" style="746" customWidth="1"/>
    <col min="4838" max="4838" width="10.140625" style="746" customWidth="1"/>
    <col min="4839" max="4839" width="6.5703125" style="746" customWidth="1"/>
    <col min="4840" max="4840" width="1.140625" style="746" customWidth="1"/>
    <col min="4841" max="4841" width="24.5703125" style="746" customWidth="1"/>
    <col min="4842" max="4842" width="9.85546875" style="746" customWidth="1"/>
    <col min="4843" max="4843" width="10.7109375" style="746" customWidth="1"/>
    <col min="4844" max="4844" width="10.85546875" style="746" customWidth="1"/>
    <col min="4845" max="4845" width="11.140625" style="746" customWidth="1"/>
    <col min="4846" max="4846" width="9.85546875" style="746" customWidth="1"/>
    <col min="4847" max="4847" width="1" style="746" customWidth="1"/>
    <col min="4848" max="4848" width="16.5703125" style="746" customWidth="1"/>
    <col min="4849" max="4849" width="0.5703125" style="746" customWidth="1"/>
    <col min="4850" max="4850" width="0.7109375" style="746" customWidth="1"/>
    <col min="4851" max="4851" width="27.85546875" style="746" customWidth="1"/>
    <col min="4852" max="4852" width="0.85546875" style="746" customWidth="1"/>
    <col min="4853" max="4853" width="27.42578125" style="746" customWidth="1"/>
    <col min="4854" max="4854" width="14.7109375" style="746" customWidth="1"/>
    <col min="4855" max="4855" width="0.42578125" style="746" customWidth="1"/>
    <col min="4856" max="4856" width="0.7109375" style="746" customWidth="1"/>
    <col min="4857" max="4857" width="21.7109375" style="746" customWidth="1"/>
    <col min="4858" max="4858" width="1.28515625" style="746" customWidth="1"/>
    <col min="4859" max="4859" width="21.140625" style="746" customWidth="1"/>
    <col min="4860" max="5064" width="11.42578125" style="746"/>
    <col min="5065" max="5065" width="0.7109375" style="746" customWidth="1"/>
    <col min="5066" max="5067" width="1.5703125" style="746" customWidth="1"/>
    <col min="5068" max="5068" width="16.42578125" style="746" customWidth="1"/>
    <col min="5069" max="5071" width="10.42578125" style="746" customWidth="1"/>
    <col min="5072" max="5072" width="8.7109375" style="746" customWidth="1"/>
    <col min="5073" max="5073" width="0.7109375" style="746" customWidth="1"/>
    <col min="5074" max="5074" width="3.140625" style="746" customWidth="1"/>
    <col min="5075" max="5075" width="1.140625" style="746" customWidth="1"/>
    <col min="5076" max="5076" width="18" style="746" customWidth="1"/>
    <col min="5077" max="5077" width="9.42578125" style="746" customWidth="1"/>
    <col min="5078" max="5078" width="8.7109375" style="746" customWidth="1"/>
    <col min="5079" max="5079" width="9.28515625" style="746" customWidth="1"/>
    <col min="5080" max="5080" width="10.140625" style="746" customWidth="1"/>
    <col min="5081" max="5081" width="5.140625" style="746" customWidth="1"/>
    <col min="5082" max="5082" width="10.140625" style="746" customWidth="1"/>
    <col min="5083" max="5083" width="6.42578125" style="746" customWidth="1"/>
    <col min="5084" max="5084" width="11.42578125" style="746"/>
    <col min="5085" max="5085" width="1.28515625" style="746" customWidth="1"/>
    <col min="5086" max="5086" width="1.42578125" style="746" customWidth="1"/>
    <col min="5087" max="5087" width="8.28515625" style="746" customWidth="1"/>
    <col min="5088" max="5088" width="11.42578125" style="746"/>
    <col min="5089" max="5090" width="10.7109375" style="746" customWidth="1"/>
    <col min="5091" max="5091" width="10.28515625" style="746" customWidth="1"/>
    <col min="5092" max="5092" width="11.28515625" style="746" customWidth="1"/>
    <col min="5093" max="5093" width="7.7109375" style="746" customWidth="1"/>
    <col min="5094" max="5094" width="10.140625" style="746" customWidth="1"/>
    <col min="5095" max="5095" width="6.5703125" style="746" customWidth="1"/>
    <col min="5096" max="5096" width="1.140625" style="746" customWidth="1"/>
    <col min="5097" max="5097" width="24.5703125" style="746" customWidth="1"/>
    <col min="5098" max="5098" width="9.85546875" style="746" customWidth="1"/>
    <col min="5099" max="5099" width="10.7109375" style="746" customWidth="1"/>
    <col min="5100" max="5100" width="10.85546875" style="746" customWidth="1"/>
    <col min="5101" max="5101" width="11.140625" style="746" customWidth="1"/>
    <col min="5102" max="5102" width="9.85546875" style="746" customWidth="1"/>
    <col min="5103" max="5103" width="1" style="746" customWidth="1"/>
    <col min="5104" max="5104" width="16.5703125" style="746" customWidth="1"/>
    <col min="5105" max="5105" width="0.5703125" style="746" customWidth="1"/>
    <col min="5106" max="5106" width="0.7109375" style="746" customWidth="1"/>
    <col min="5107" max="5107" width="27.85546875" style="746" customWidth="1"/>
    <col min="5108" max="5108" width="0.85546875" style="746" customWidth="1"/>
    <col min="5109" max="5109" width="27.42578125" style="746" customWidth="1"/>
    <col min="5110" max="5110" width="14.7109375" style="746" customWidth="1"/>
    <col min="5111" max="5111" width="0.42578125" style="746" customWidth="1"/>
    <col min="5112" max="5112" width="0.7109375" style="746" customWidth="1"/>
    <col min="5113" max="5113" width="21.7109375" style="746" customWidth="1"/>
    <col min="5114" max="5114" width="1.28515625" style="746" customWidth="1"/>
    <col min="5115" max="5115" width="21.140625" style="746" customWidth="1"/>
    <col min="5116" max="5320" width="11.42578125" style="746"/>
    <col min="5321" max="5321" width="0.7109375" style="746" customWidth="1"/>
    <col min="5322" max="5323" width="1.5703125" style="746" customWidth="1"/>
    <col min="5324" max="5324" width="16.42578125" style="746" customWidth="1"/>
    <col min="5325" max="5327" width="10.42578125" style="746" customWidth="1"/>
    <col min="5328" max="5328" width="8.7109375" style="746" customWidth="1"/>
    <col min="5329" max="5329" width="0.7109375" style="746" customWidth="1"/>
    <col min="5330" max="5330" width="3.140625" style="746" customWidth="1"/>
    <col min="5331" max="5331" width="1.140625" style="746" customWidth="1"/>
    <col min="5332" max="5332" width="18" style="746" customWidth="1"/>
    <col min="5333" max="5333" width="9.42578125" style="746" customWidth="1"/>
    <col min="5334" max="5334" width="8.7109375" style="746" customWidth="1"/>
    <col min="5335" max="5335" width="9.28515625" style="746" customWidth="1"/>
    <col min="5336" max="5336" width="10.140625" style="746" customWidth="1"/>
    <col min="5337" max="5337" width="5.140625" style="746" customWidth="1"/>
    <col min="5338" max="5338" width="10.140625" style="746" customWidth="1"/>
    <col min="5339" max="5339" width="6.42578125" style="746" customWidth="1"/>
    <col min="5340" max="5340" width="11.42578125" style="746"/>
    <col min="5341" max="5341" width="1.28515625" style="746" customWidth="1"/>
    <col min="5342" max="5342" width="1.42578125" style="746" customWidth="1"/>
    <col min="5343" max="5343" width="8.28515625" style="746" customWidth="1"/>
    <col min="5344" max="5344" width="11.42578125" style="746"/>
    <col min="5345" max="5346" width="10.7109375" style="746" customWidth="1"/>
    <col min="5347" max="5347" width="10.28515625" style="746" customWidth="1"/>
    <col min="5348" max="5348" width="11.28515625" style="746" customWidth="1"/>
    <col min="5349" max="5349" width="7.7109375" style="746" customWidth="1"/>
    <col min="5350" max="5350" width="10.140625" style="746" customWidth="1"/>
    <col min="5351" max="5351" width="6.5703125" style="746" customWidth="1"/>
    <col min="5352" max="5352" width="1.140625" style="746" customWidth="1"/>
    <col min="5353" max="5353" width="24.5703125" style="746" customWidth="1"/>
    <col min="5354" max="5354" width="9.85546875" style="746" customWidth="1"/>
    <col min="5355" max="5355" width="10.7109375" style="746" customWidth="1"/>
    <col min="5356" max="5356" width="10.85546875" style="746" customWidth="1"/>
    <col min="5357" max="5357" width="11.140625" style="746" customWidth="1"/>
    <col min="5358" max="5358" width="9.85546875" style="746" customWidth="1"/>
    <col min="5359" max="5359" width="1" style="746" customWidth="1"/>
    <col min="5360" max="5360" width="16.5703125" style="746" customWidth="1"/>
    <col min="5361" max="5361" width="0.5703125" style="746" customWidth="1"/>
    <col min="5362" max="5362" width="0.7109375" style="746" customWidth="1"/>
    <col min="5363" max="5363" width="27.85546875" style="746" customWidth="1"/>
    <col min="5364" max="5364" width="0.85546875" style="746" customWidth="1"/>
    <col min="5365" max="5365" width="27.42578125" style="746" customWidth="1"/>
    <col min="5366" max="5366" width="14.7109375" style="746" customWidth="1"/>
    <col min="5367" max="5367" width="0.42578125" style="746" customWidth="1"/>
    <col min="5368" max="5368" width="0.7109375" style="746" customWidth="1"/>
    <col min="5369" max="5369" width="21.7109375" style="746" customWidth="1"/>
    <col min="5370" max="5370" width="1.28515625" style="746" customWidth="1"/>
    <col min="5371" max="5371" width="21.140625" style="746" customWidth="1"/>
    <col min="5372" max="5576" width="11.42578125" style="746"/>
    <col min="5577" max="5577" width="0.7109375" style="746" customWidth="1"/>
    <col min="5578" max="5579" width="1.5703125" style="746" customWidth="1"/>
    <col min="5580" max="5580" width="16.42578125" style="746" customWidth="1"/>
    <col min="5581" max="5583" width="10.42578125" style="746" customWidth="1"/>
    <col min="5584" max="5584" width="8.7109375" style="746" customWidth="1"/>
    <col min="5585" max="5585" width="0.7109375" style="746" customWidth="1"/>
    <col min="5586" max="5586" width="3.140625" style="746" customWidth="1"/>
    <col min="5587" max="5587" width="1.140625" style="746" customWidth="1"/>
    <col min="5588" max="5588" width="18" style="746" customWidth="1"/>
    <col min="5589" max="5589" width="9.42578125" style="746" customWidth="1"/>
    <col min="5590" max="5590" width="8.7109375" style="746" customWidth="1"/>
    <col min="5591" max="5591" width="9.28515625" style="746" customWidth="1"/>
    <col min="5592" max="5592" width="10.140625" style="746" customWidth="1"/>
    <col min="5593" max="5593" width="5.140625" style="746" customWidth="1"/>
    <col min="5594" max="5594" width="10.140625" style="746" customWidth="1"/>
    <col min="5595" max="5595" width="6.42578125" style="746" customWidth="1"/>
    <col min="5596" max="5596" width="11.42578125" style="746"/>
    <col min="5597" max="5597" width="1.28515625" style="746" customWidth="1"/>
    <col min="5598" max="5598" width="1.42578125" style="746" customWidth="1"/>
    <col min="5599" max="5599" width="8.28515625" style="746" customWidth="1"/>
    <col min="5600" max="5600" width="11.42578125" style="746"/>
    <col min="5601" max="5602" width="10.7109375" style="746" customWidth="1"/>
    <col min="5603" max="5603" width="10.28515625" style="746" customWidth="1"/>
    <col min="5604" max="5604" width="11.28515625" style="746" customWidth="1"/>
    <col min="5605" max="5605" width="7.7109375" style="746" customWidth="1"/>
    <col min="5606" max="5606" width="10.140625" style="746" customWidth="1"/>
    <col min="5607" max="5607" width="6.5703125" style="746" customWidth="1"/>
    <col min="5608" max="5608" width="1.140625" style="746" customWidth="1"/>
    <col min="5609" max="5609" width="24.5703125" style="746" customWidth="1"/>
    <col min="5610" max="5610" width="9.85546875" style="746" customWidth="1"/>
    <col min="5611" max="5611" width="10.7109375" style="746" customWidth="1"/>
    <col min="5612" max="5612" width="10.85546875" style="746" customWidth="1"/>
    <col min="5613" max="5613" width="11.140625" style="746" customWidth="1"/>
    <col min="5614" max="5614" width="9.85546875" style="746" customWidth="1"/>
    <col min="5615" max="5615" width="1" style="746" customWidth="1"/>
    <col min="5616" max="5616" width="16.5703125" style="746" customWidth="1"/>
    <col min="5617" max="5617" width="0.5703125" style="746" customWidth="1"/>
    <col min="5618" max="5618" width="0.7109375" style="746" customWidth="1"/>
    <col min="5619" max="5619" width="27.85546875" style="746" customWidth="1"/>
    <col min="5620" max="5620" width="0.85546875" style="746" customWidth="1"/>
    <col min="5621" max="5621" width="27.42578125" style="746" customWidth="1"/>
    <col min="5622" max="5622" width="14.7109375" style="746" customWidth="1"/>
    <col min="5623" max="5623" width="0.42578125" style="746" customWidth="1"/>
    <col min="5624" max="5624" width="0.7109375" style="746" customWidth="1"/>
    <col min="5625" max="5625" width="21.7109375" style="746" customWidth="1"/>
    <col min="5626" max="5626" width="1.28515625" style="746" customWidth="1"/>
    <col min="5627" max="5627" width="21.140625" style="746" customWidth="1"/>
    <col min="5628" max="5832" width="11.42578125" style="746"/>
    <col min="5833" max="5833" width="0.7109375" style="746" customWidth="1"/>
    <col min="5834" max="5835" width="1.5703125" style="746" customWidth="1"/>
    <col min="5836" max="5836" width="16.42578125" style="746" customWidth="1"/>
    <col min="5837" max="5839" width="10.42578125" style="746" customWidth="1"/>
    <col min="5840" max="5840" width="8.7109375" style="746" customWidth="1"/>
    <col min="5841" max="5841" width="0.7109375" style="746" customWidth="1"/>
    <col min="5842" max="5842" width="3.140625" style="746" customWidth="1"/>
    <col min="5843" max="5843" width="1.140625" style="746" customWidth="1"/>
    <col min="5844" max="5844" width="18" style="746" customWidth="1"/>
    <col min="5845" max="5845" width="9.42578125" style="746" customWidth="1"/>
    <col min="5846" max="5846" width="8.7109375" style="746" customWidth="1"/>
    <col min="5847" max="5847" width="9.28515625" style="746" customWidth="1"/>
    <col min="5848" max="5848" width="10.140625" style="746" customWidth="1"/>
    <col min="5849" max="5849" width="5.140625" style="746" customWidth="1"/>
    <col min="5850" max="5850" width="10.140625" style="746" customWidth="1"/>
    <col min="5851" max="5851" width="6.42578125" style="746" customWidth="1"/>
    <col min="5852" max="5852" width="11.42578125" style="746"/>
    <col min="5853" max="5853" width="1.28515625" style="746" customWidth="1"/>
    <col min="5854" max="5854" width="1.42578125" style="746" customWidth="1"/>
    <col min="5855" max="5855" width="8.28515625" style="746" customWidth="1"/>
    <col min="5856" max="5856" width="11.42578125" style="746"/>
    <col min="5857" max="5858" width="10.7109375" style="746" customWidth="1"/>
    <col min="5859" max="5859" width="10.28515625" style="746" customWidth="1"/>
    <col min="5860" max="5860" width="11.28515625" style="746" customWidth="1"/>
    <col min="5861" max="5861" width="7.7109375" style="746" customWidth="1"/>
    <col min="5862" max="5862" width="10.140625" style="746" customWidth="1"/>
    <col min="5863" max="5863" width="6.5703125" style="746" customWidth="1"/>
    <col min="5864" max="5864" width="1.140625" style="746" customWidth="1"/>
    <col min="5865" max="5865" width="24.5703125" style="746" customWidth="1"/>
    <col min="5866" max="5866" width="9.85546875" style="746" customWidth="1"/>
    <col min="5867" max="5867" width="10.7109375" style="746" customWidth="1"/>
    <col min="5868" max="5868" width="10.85546875" style="746" customWidth="1"/>
    <col min="5869" max="5869" width="11.140625" style="746" customWidth="1"/>
    <col min="5870" max="5870" width="9.85546875" style="746" customWidth="1"/>
    <col min="5871" max="5871" width="1" style="746" customWidth="1"/>
    <col min="5872" max="5872" width="16.5703125" style="746" customWidth="1"/>
    <col min="5873" max="5873" width="0.5703125" style="746" customWidth="1"/>
    <col min="5874" max="5874" width="0.7109375" style="746" customWidth="1"/>
    <col min="5875" max="5875" width="27.85546875" style="746" customWidth="1"/>
    <col min="5876" max="5876" width="0.85546875" style="746" customWidth="1"/>
    <col min="5877" max="5877" width="27.42578125" style="746" customWidth="1"/>
    <col min="5878" max="5878" width="14.7109375" style="746" customWidth="1"/>
    <col min="5879" max="5879" width="0.42578125" style="746" customWidth="1"/>
    <col min="5880" max="5880" width="0.7109375" style="746" customWidth="1"/>
    <col min="5881" max="5881" width="21.7109375" style="746" customWidth="1"/>
    <col min="5882" max="5882" width="1.28515625" style="746" customWidth="1"/>
    <col min="5883" max="5883" width="21.140625" style="746" customWidth="1"/>
    <col min="5884" max="6088" width="11.42578125" style="746"/>
    <col min="6089" max="6089" width="0.7109375" style="746" customWidth="1"/>
    <col min="6090" max="6091" width="1.5703125" style="746" customWidth="1"/>
    <col min="6092" max="6092" width="16.42578125" style="746" customWidth="1"/>
    <col min="6093" max="6095" width="10.42578125" style="746" customWidth="1"/>
    <col min="6096" max="6096" width="8.7109375" style="746" customWidth="1"/>
    <col min="6097" max="6097" width="0.7109375" style="746" customWidth="1"/>
    <col min="6098" max="6098" width="3.140625" style="746" customWidth="1"/>
    <col min="6099" max="6099" width="1.140625" style="746" customWidth="1"/>
    <col min="6100" max="6100" width="18" style="746" customWidth="1"/>
    <col min="6101" max="6101" width="9.42578125" style="746" customWidth="1"/>
    <col min="6102" max="6102" width="8.7109375" style="746" customWidth="1"/>
    <col min="6103" max="6103" width="9.28515625" style="746" customWidth="1"/>
    <col min="6104" max="6104" width="10.140625" style="746" customWidth="1"/>
    <col min="6105" max="6105" width="5.140625" style="746" customWidth="1"/>
    <col min="6106" max="6106" width="10.140625" style="746" customWidth="1"/>
    <col min="6107" max="6107" width="6.42578125" style="746" customWidth="1"/>
    <col min="6108" max="6108" width="11.42578125" style="746"/>
    <col min="6109" max="6109" width="1.28515625" style="746" customWidth="1"/>
    <col min="6110" max="6110" width="1.42578125" style="746" customWidth="1"/>
    <col min="6111" max="6111" width="8.28515625" style="746" customWidth="1"/>
    <col min="6112" max="6112" width="11.42578125" style="746"/>
    <col min="6113" max="6114" width="10.7109375" style="746" customWidth="1"/>
    <col min="6115" max="6115" width="10.28515625" style="746" customWidth="1"/>
    <col min="6116" max="6116" width="11.28515625" style="746" customWidth="1"/>
    <col min="6117" max="6117" width="7.7109375" style="746" customWidth="1"/>
    <col min="6118" max="6118" width="10.140625" style="746" customWidth="1"/>
    <col min="6119" max="6119" width="6.5703125" style="746" customWidth="1"/>
    <col min="6120" max="6120" width="1.140625" style="746" customWidth="1"/>
    <col min="6121" max="6121" width="24.5703125" style="746" customWidth="1"/>
    <col min="6122" max="6122" width="9.85546875" style="746" customWidth="1"/>
    <col min="6123" max="6123" width="10.7109375" style="746" customWidth="1"/>
    <col min="6124" max="6124" width="10.85546875" style="746" customWidth="1"/>
    <col min="6125" max="6125" width="11.140625" style="746" customWidth="1"/>
    <col min="6126" max="6126" width="9.85546875" style="746" customWidth="1"/>
    <col min="6127" max="6127" width="1" style="746" customWidth="1"/>
    <col min="6128" max="6128" width="16.5703125" style="746" customWidth="1"/>
    <col min="6129" max="6129" width="0.5703125" style="746" customWidth="1"/>
    <col min="6130" max="6130" width="0.7109375" style="746" customWidth="1"/>
    <col min="6131" max="6131" width="27.85546875" style="746" customWidth="1"/>
    <col min="6132" max="6132" width="0.85546875" style="746" customWidth="1"/>
    <col min="6133" max="6133" width="27.42578125" style="746" customWidth="1"/>
    <col min="6134" max="6134" width="14.7109375" style="746" customWidth="1"/>
    <col min="6135" max="6135" width="0.42578125" style="746" customWidth="1"/>
    <col min="6136" max="6136" width="0.7109375" style="746" customWidth="1"/>
    <col min="6137" max="6137" width="21.7109375" style="746" customWidth="1"/>
    <col min="6138" max="6138" width="1.28515625" style="746" customWidth="1"/>
    <col min="6139" max="6139" width="21.140625" style="746" customWidth="1"/>
    <col min="6140" max="6344" width="11.42578125" style="746"/>
    <col min="6345" max="6345" width="0.7109375" style="746" customWidth="1"/>
    <col min="6346" max="6347" width="1.5703125" style="746" customWidth="1"/>
    <col min="6348" max="6348" width="16.42578125" style="746" customWidth="1"/>
    <col min="6349" max="6351" width="10.42578125" style="746" customWidth="1"/>
    <col min="6352" max="6352" width="8.7109375" style="746" customWidth="1"/>
    <col min="6353" max="6353" width="0.7109375" style="746" customWidth="1"/>
    <col min="6354" max="6354" width="3.140625" style="746" customWidth="1"/>
    <col min="6355" max="6355" width="1.140625" style="746" customWidth="1"/>
    <col min="6356" max="6356" width="18" style="746" customWidth="1"/>
    <col min="6357" max="6357" width="9.42578125" style="746" customWidth="1"/>
    <col min="6358" max="6358" width="8.7109375" style="746" customWidth="1"/>
    <col min="6359" max="6359" width="9.28515625" style="746" customWidth="1"/>
    <col min="6360" max="6360" width="10.140625" style="746" customWidth="1"/>
    <col min="6361" max="6361" width="5.140625" style="746" customWidth="1"/>
    <col min="6362" max="6362" width="10.140625" style="746" customWidth="1"/>
    <col min="6363" max="6363" width="6.42578125" style="746" customWidth="1"/>
    <col min="6364" max="6364" width="11.42578125" style="746"/>
    <col min="6365" max="6365" width="1.28515625" style="746" customWidth="1"/>
    <col min="6366" max="6366" width="1.42578125" style="746" customWidth="1"/>
    <col min="6367" max="6367" width="8.28515625" style="746" customWidth="1"/>
    <col min="6368" max="6368" width="11.42578125" style="746"/>
    <col min="6369" max="6370" width="10.7109375" style="746" customWidth="1"/>
    <col min="6371" max="6371" width="10.28515625" style="746" customWidth="1"/>
    <col min="6372" max="6372" width="11.28515625" style="746" customWidth="1"/>
    <col min="6373" max="6373" width="7.7109375" style="746" customWidth="1"/>
    <col min="6374" max="6374" width="10.140625" style="746" customWidth="1"/>
    <col min="6375" max="6375" width="6.5703125" style="746" customWidth="1"/>
    <col min="6376" max="6376" width="1.140625" style="746" customWidth="1"/>
    <col min="6377" max="6377" width="24.5703125" style="746" customWidth="1"/>
    <col min="6378" max="6378" width="9.85546875" style="746" customWidth="1"/>
    <col min="6379" max="6379" width="10.7109375" style="746" customWidth="1"/>
    <col min="6380" max="6380" width="10.85546875" style="746" customWidth="1"/>
    <col min="6381" max="6381" width="11.140625" style="746" customWidth="1"/>
    <col min="6382" max="6382" width="9.85546875" style="746" customWidth="1"/>
    <col min="6383" max="6383" width="1" style="746" customWidth="1"/>
    <col min="6384" max="6384" width="16.5703125" style="746" customWidth="1"/>
    <col min="6385" max="6385" width="0.5703125" style="746" customWidth="1"/>
    <col min="6386" max="6386" width="0.7109375" style="746" customWidth="1"/>
    <col min="6387" max="6387" width="27.85546875" style="746" customWidth="1"/>
    <col min="6388" max="6388" width="0.85546875" style="746" customWidth="1"/>
    <col min="6389" max="6389" width="27.42578125" style="746" customWidth="1"/>
    <col min="6390" max="6390" width="14.7109375" style="746" customWidth="1"/>
    <col min="6391" max="6391" width="0.42578125" style="746" customWidth="1"/>
    <col min="6392" max="6392" width="0.7109375" style="746" customWidth="1"/>
    <col min="6393" max="6393" width="21.7109375" style="746" customWidth="1"/>
    <col min="6394" max="6394" width="1.28515625" style="746" customWidth="1"/>
    <col min="6395" max="6395" width="21.140625" style="746" customWidth="1"/>
    <col min="6396" max="6600" width="11.42578125" style="746"/>
    <col min="6601" max="6601" width="0.7109375" style="746" customWidth="1"/>
    <col min="6602" max="6603" width="1.5703125" style="746" customWidth="1"/>
    <col min="6604" max="6604" width="16.42578125" style="746" customWidth="1"/>
    <col min="6605" max="6607" width="10.42578125" style="746" customWidth="1"/>
    <col min="6608" max="6608" width="8.7109375" style="746" customWidth="1"/>
    <col min="6609" max="6609" width="0.7109375" style="746" customWidth="1"/>
    <col min="6610" max="6610" width="3.140625" style="746" customWidth="1"/>
    <col min="6611" max="6611" width="1.140625" style="746" customWidth="1"/>
    <col min="6612" max="6612" width="18" style="746" customWidth="1"/>
    <col min="6613" max="6613" width="9.42578125" style="746" customWidth="1"/>
    <col min="6614" max="6614" width="8.7109375" style="746" customWidth="1"/>
    <col min="6615" max="6615" width="9.28515625" style="746" customWidth="1"/>
    <col min="6616" max="6616" width="10.140625" style="746" customWidth="1"/>
    <col min="6617" max="6617" width="5.140625" style="746" customWidth="1"/>
    <col min="6618" max="6618" width="10.140625" style="746" customWidth="1"/>
    <col min="6619" max="6619" width="6.42578125" style="746" customWidth="1"/>
    <col min="6620" max="6620" width="11.42578125" style="746"/>
    <col min="6621" max="6621" width="1.28515625" style="746" customWidth="1"/>
    <col min="6622" max="6622" width="1.42578125" style="746" customWidth="1"/>
    <col min="6623" max="6623" width="8.28515625" style="746" customWidth="1"/>
    <col min="6624" max="6624" width="11.42578125" style="746"/>
    <col min="6625" max="6626" width="10.7109375" style="746" customWidth="1"/>
    <col min="6627" max="6627" width="10.28515625" style="746" customWidth="1"/>
    <col min="6628" max="6628" width="11.28515625" style="746" customWidth="1"/>
    <col min="6629" max="6629" width="7.7109375" style="746" customWidth="1"/>
    <col min="6630" max="6630" width="10.140625" style="746" customWidth="1"/>
    <col min="6631" max="6631" width="6.5703125" style="746" customWidth="1"/>
    <col min="6632" max="6632" width="1.140625" style="746" customWidth="1"/>
    <col min="6633" max="6633" width="24.5703125" style="746" customWidth="1"/>
    <col min="6634" max="6634" width="9.85546875" style="746" customWidth="1"/>
    <col min="6635" max="6635" width="10.7109375" style="746" customWidth="1"/>
    <col min="6636" max="6636" width="10.85546875" style="746" customWidth="1"/>
    <col min="6637" max="6637" width="11.140625" style="746" customWidth="1"/>
    <col min="6638" max="6638" width="9.85546875" style="746" customWidth="1"/>
    <col min="6639" max="6639" width="1" style="746" customWidth="1"/>
    <col min="6640" max="6640" width="16.5703125" style="746" customWidth="1"/>
    <col min="6641" max="6641" width="0.5703125" style="746" customWidth="1"/>
    <col min="6642" max="6642" width="0.7109375" style="746" customWidth="1"/>
    <col min="6643" max="6643" width="27.85546875" style="746" customWidth="1"/>
    <col min="6644" max="6644" width="0.85546875" style="746" customWidth="1"/>
    <col min="6645" max="6645" width="27.42578125" style="746" customWidth="1"/>
    <col min="6646" max="6646" width="14.7109375" style="746" customWidth="1"/>
    <col min="6647" max="6647" width="0.42578125" style="746" customWidth="1"/>
    <col min="6648" max="6648" width="0.7109375" style="746" customWidth="1"/>
    <col min="6649" max="6649" width="21.7109375" style="746" customWidth="1"/>
    <col min="6650" max="6650" width="1.28515625" style="746" customWidth="1"/>
    <col min="6651" max="6651" width="21.140625" style="746" customWidth="1"/>
    <col min="6652" max="6856" width="11.42578125" style="746"/>
    <col min="6857" max="6857" width="0.7109375" style="746" customWidth="1"/>
    <col min="6858" max="6859" width="1.5703125" style="746" customWidth="1"/>
    <col min="6860" max="6860" width="16.42578125" style="746" customWidth="1"/>
    <col min="6861" max="6863" width="10.42578125" style="746" customWidth="1"/>
    <col min="6864" max="6864" width="8.7109375" style="746" customWidth="1"/>
    <col min="6865" max="6865" width="0.7109375" style="746" customWidth="1"/>
    <col min="6866" max="6866" width="3.140625" style="746" customWidth="1"/>
    <col min="6867" max="6867" width="1.140625" style="746" customWidth="1"/>
    <col min="6868" max="6868" width="18" style="746" customWidth="1"/>
    <col min="6869" max="6869" width="9.42578125" style="746" customWidth="1"/>
    <col min="6870" max="6870" width="8.7109375" style="746" customWidth="1"/>
    <col min="6871" max="6871" width="9.28515625" style="746" customWidth="1"/>
    <col min="6872" max="6872" width="10.140625" style="746" customWidth="1"/>
    <col min="6873" max="6873" width="5.140625" style="746" customWidth="1"/>
    <col min="6874" max="6874" width="10.140625" style="746" customWidth="1"/>
    <col min="6875" max="6875" width="6.42578125" style="746" customWidth="1"/>
    <col min="6876" max="6876" width="11.42578125" style="746"/>
    <col min="6877" max="6877" width="1.28515625" style="746" customWidth="1"/>
    <col min="6878" max="6878" width="1.42578125" style="746" customWidth="1"/>
    <col min="6879" max="6879" width="8.28515625" style="746" customWidth="1"/>
    <col min="6880" max="6880" width="11.42578125" style="746"/>
    <col min="6881" max="6882" width="10.7109375" style="746" customWidth="1"/>
    <col min="6883" max="6883" width="10.28515625" style="746" customWidth="1"/>
    <col min="6884" max="6884" width="11.28515625" style="746" customWidth="1"/>
    <col min="6885" max="6885" width="7.7109375" style="746" customWidth="1"/>
    <col min="6886" max="6886" width="10.140625" style="746" customWidth="1"/>
    <col min="6887" max="6887" width="6.5703125" style="746" customWidth="1"/>
    <col min="6888" max="6888" width="1.140625" style="746" customWidth="1"/>
    <col min="6889" max="6889" width="24.5703125" style="746" customWidth="1"/>
    <col min="6890" max="6890" width="9.85546875" style="746" customWidth="1"/>
    <col min="6891" max="6891" width="10.7109375" style="746" customWidth="1"/>
    <col min="6892" max="6892" width="10.85546875" style="746" customWidth="1"/>
    <col min="6893" max="6893" width="11.140625" style="746" customWidth="1"/>
    <col min="6894" max="6894" width="9.85546875" style="746" customWidth="1"/>
    <col min="6895" max="6895" width="1" style="746" customWidth="1"/>
    <col min="6896" max="6896" width="16.5703125" style="746" customWidth="1"/>
    <col min="6897" max="6897" width="0.5703125" style="746" customWidth="1"/>
    <col min="6898" max="6898" width="0.7109375" style="746" customWidth="1"/>
    <col min="6899" max="6899" width="27.85546875" style="746" customWidth="1"/>
    <col min="6900" max="6900" width="0.85546875" style="746" customWidth="1"/>
    <col min="6901" max="6901" width="27.42578125" style="746" customWidth="1"/>
    <col min="6902" max="6902" width="14.7109375" style="746" customWidth="1"/>
    <col min="6903" max="6903" width="0.42578125" style="746" customWidth="1"/>
    <col min="6904" max="6904" width="0.7109375" style="746" customWidth="1"/>
    <col min="6905" max="6905" width="21.7109375" style="746" customWidth="1"/>
    <col min="6906" max="6906" width="1.28515625" style="746" customWidth="1"/>
    <col min="6907" max="6907" width="21.140625" style="746" customWidth="1"/>
    <col min="6908" max="7112" width="11.42578125" style="746"/>
    <col min="7113" max="7113" width="0.7109375" style="746" customWidth="1"/>
    <col min="7114" max="7115" width="1.5703125" style="746" customWidth="1"/>
    <col min="7116" max="7116" width="16.42578125" style="746" customWidth="1"/>
    <col min="7117" max="7119" width="10.42578125" style="746" customWidth="1"/>
    <col min="7120" max="7120" width="8.7109375" style="746" customWidth="1"/>
    <col min="7121" max="7121" width="0.7109375" style="746" customWidth="1"/>
    <col min="7122" max="7122" width="3.140625" style="746" customWidth="1"/>
    <col min="7123" max="7123" width="1.140625" style="746" customWidth="1"/>
    <col min="7124" max="7124" width="18" style="746" customWidth="1"/>
    <col min="7125" max="7125" width="9.42578125" style="746" customWidth="1"/>
    <col min="7126" max="7126" width="8.7109375" style="746" customWidth="1"/>
    <col min="7127" max="7127" width="9.28515625" style="746" customWidth="1"/>
    <col min="7128" max="7128" width="10.140625" style="746" customWidth="1"/>
    <col min="7129" max="7129" width="5.140625" style="746" customWidth="1"/>
    <col min="7130" max="7130" width="10.140625" style="746" customWidth="1"/>
    <col min="7131" max="7131" width="6.42578125" style="746" customWidth="1"/>
    <col min="7132" max="7132" width="11.42578125" style="746"/>
    <col min="7133" max="7133" width="1.28515625" style="746" customWidth="1"/>
    <col min="7134" max="7134" width="1.42578125" style="746" customWidth="1"/>
    <col min="7135" max="7135" width="8.28515625" style="746" customWidth="1"/>
    <col min="7136" max="7136" width="11.42578125" style="746"/>
    <col min="7137" max="7138" width="10.7109375" style="746" customWidth="1"/>
    <col min="7139" max="7139" width="10.28515625" style="746" customWidth="1"/>
    <col min="7140" max="7140" width="11.28515625" style="746" customWidth="1"/>
    <col min="7141" max="7141" width="7.7109375" style="746" customWidth="1"/>
    <col min="7142" max="7142" width="10.140625" style="746" customWidth="1"/>
    <col min="7143" max="7143" width="6.5703125" style="746" customWidth="1"/>
    <col min="7144" max="7144" width="1.140625" style="746" customWidth="1"/>
    <col min="7145" max="7145" width="24.5703125" style="746" customWidth="1"/>
    <col min="7146" max="7146" width="9.85546875" style="746" customWidth="1"/>
    <col min="7147" max="7147" width="10.7109375" style="746" customWidth="1"/>
    <col min="7148" max="7148" width="10.85546875" style="746" customWidth="1"/>
    <col min="7149" max="7149" width="11.140625" style="746" customWidth="1"/>
    <col min="7150" max="7150" width="9.85546875" style="746" customWidth="1"/>
    <col min="7151" max="7151" width="1" style="746" customWidth="1"/>
    <col min="7152" max="7152" width="16.5703125" style="746" customWidth="1"/>
    <col min="7153" max="7153" width="0.5703125" style="746" customWidth="1"/>
    <col min="7154" max="7154" width="0.7109375" style="746" customWidth="1"/>
    <col min="7155" max="7155" width="27.85546875" style="746" customWidth="1"/>
    <col min="7156" max="7156" width="0.85546875" style="746" customWidth="1"/>
    <col min="7157" max="7157" width="27.42578125" style="746" customWidth="1"/>
    <col min="7158" max="7158" width="14.7109375" style="746" customWidth="1"/>
    <col min="7159" max="7159" width="0.42578125" style="746" customWidth="1"/>
    <col min="7160" max="7160" width="0.7109375" style="746" customWidth="1"/>
    <col min="7161" max="7161" width="21.7109375" style="746" customWidth="1"/>
    <col min="7162" max="7162" width="1.28515625" style="746" customWidth="1"/>
    <col min="7163" max="7163" width="21.140625" style="746" customWidth="1"/>
    <col min="7164" max="7368" width="11.42578125" style="746"/>
    <col min="7369" max="7369" width="0.7109375" style="746" customWidth="1"/>
    <col min="7370" max="7371" width="1.5703125" style="746" customWidth="1"/>
    <col min="7372" max="7372" width="16.42578125" style="746" customWidth="1"/>
    <col min="7373" max="7375" width="10.42578125" style="746" customWidth="1"/>
    <col min="7376" max="7376" width="8.7109375" style="746" customWidth="1"/>
    <col min="7377" max="7377" width="0.7109375" style="746" customWidth="1"/>
    <col min="7378" max="7378" width="3.140625" style="746" customWidth="1"/>
    <col min="7379" max="7379" width="1.140625" style="746" customWidth="1"/>
    <col min="7380" max="7380" width="18" style="746" customWidth="1"/>
    <col min="7381" max="7381" width="9.42578125" style="746" customWidth="1"/>
    <col min="7382" max="7382" width="8.7109375" style="746" customWidth="1"/>
    <col min="7383" max="7383" width="9.28515625" style="746" customWidth="1"/>
    <col min="7384" max="7384" width="10.140625" style="746" customWidth="1"/>
    <col min="7385" max="7385" width="5.140625" style="746" customWidth="1"/>
    <col min="7386" max="7386" width="10.140625" style="746" customWidth="1"/>
    <col min="7387" max="7387" width="6.42578125" style="746" customWidth="1"/>
    <col min="7388" max="7388" width="11.42578125" style="746"/>
    <col min="7389" max="7389" width="1.28515625" style="746" customWidth="1"/>
    <col min="7390" max="7390" width="1.42578125" style="746" customWidth="1"/>
    <col min="7391" max="7391" width="8.28515625" style="746" customWidth="1"/>
    <col min="7392" max="7392" width="11.42578125" style="746"/>
    <col min="7393" max="7394" width="10.7109375" style="746" customWidth="1"/>
    <col min="7395" max="7395" width="10.28515625" style="746" customWidth="1"/>
    <col min="7396" max="7396" width="11.28515625" style="746" customWidth="1"/>
    <col min="7397" max="7397" width="7.7109375" style="746" customWidth="1"/>
    <col min="7398" max="7398" width="10.140625" style="746" customWidth="1"/>
    <col min="7399" max="7399" width="6.5703125" style="746" customWidth="1"/>
    <col min="7400" max="7400" width="1.140625" style="746" customWidth="1"/>
    <col min="7401" max="7401" width="24.5703125" style="746" customWidth="1"/>
    <col min="7402" max="7402" width="9.85546875" style="746" customWidth="1"/>
    <col min="7403" max="7403" width="10.7109375" style="746" customWidth="1"/>
    <col min="7404" max="7404" width="10.85546875" style="746" customWidth="1"/>
    <col min="7405" max="7405" width="11.140625" style="746" customWidth="1"/>
    <col min="7406" max="7406" width="9.85546875" style="746" customWidth="1"/>
    <col min="7407" max="7407" width="1" style="746" customWidth="1"/>
    <col min="7408" max="7408" width="16.5703125" style="746" customWidth="1"/>
    <col min="7409" max="7409" width="0.5703125" style="746" customWidth="1"/>
    <col min="7410" max="7410" width="0.7109375" style="746" customWidth="1"/>
    <col min="7411" max="7411" width="27.85546875" style="746" customWidth="1"/>
    <col min="7412" max="7412" width="0.85546875" style="746" customWidth="1"/>
    <col min="7413" max="7413" width="27.42578125" style="746" customWidth="1"/>
    <col min="7414" max="7414" width="14.7109375" style="746" customWidth="1"/>
    <col min="7415" max="7415" width="0.42578125" style="746" customWidth="1"/>
    <col min="7416" max="7416" width="0.7109375" style="746" customWidth="1"/>
    <col min="7417" max="7417" width="21.7109375" style="746" customWidth="1"/>
    <col min="7418" max="7418" width="1.28515625" style="746" customWidth="1"/>
    <col min="7419" max="7419" width="21.140625" style="746" customWidth="1"/>
    <col min="7420" max="7624" width="11.42578125" style="746"/>
    <col min="7625" max="7625" width="0.7109375" style="746" customWidth="1"/>
    <col min="7626" max="7627" width="1.5703125" style="746" customWidth="1"/>
    <col min="7628" max="7628" width="16.42578125" style="746" customWidth="1"/>
    <col min="7629" max="7631" width="10.42578125" style="746" customWidth="1"/>
    <col min="7632" max="7632" width="8.7109375" style="746" customWidth="1"/>
    <col min="7633" max="7633" width="0.7109375" style="746" customWidth="1"/>
    <col min="7634" max="7634" width="3.140625" style="746" customWidth="1"/>
    <col min="7635" max="7635" width="1.140625" style="746" customWidth="1"/>
    <col min="7636" max="7636" width="18" style="746" customWidth="1"/>
    <col min="7637" max="7637" width="9.42578125" style="746" customWidth="1"/>
    <col min="7638" max="7638" width="8.7109375" style="746" customWidth="1"/>
    <col min="7639" max="7639" width="9.28515625" style="746" customWidth="1"/>
    <col min="7640" max="7640" width="10.140625" style="746" customWidth="1"/>
    <col min="7641" max="7641" width="5.140625" style="746" customWidth="1"/>
    <col min="7642" max="7642" width="10.140625" style="746" customWidth="1"/>
    <col min="7643" max="7643" width="6.42578125" style="746" customWidth="1"/>
    <col min="7644" max="7644" width="11.42578125" style="746"/>
    <col min="7645" max="7645" width="1.28515625" style="746" customWidth="1"/>
    <col min="7646" max="7646" width="1.42578125" style="746" customWidth="1"/>
    <col min="7647" max="7647" width="8.28515625" style="746" customWidth="1"/>
    <col min="7648" max="7648" width="11.42578125" style="746"/>
    <col min="7649" max="7650" width="10.7109375" style="746" customWidth="1"/>
    <col min="7651" max="7651" width="10.28515625" style="746" customWidth="1"/>
    <col min="7652" max="7652" width="11.28515625" style="746" customWidth="1"/>
    <col min="7653" max="7653" width="7.7109375" style="746" customWidth="1"/>
    <col min="7654" max="7654" width="10.140625" style="746" customWidth="1"/>
    <col min="7655" max="7655" width="6.5703125" style="746" customWidth="1"/>
    <col min="7656" max="7656" width="1.140625" style="746" customWidth="1"/>
    <col min="7657" max="7657" width="24.5703125" style="746" customWidth="1"/>
    <col min="7658" max="7658" width="9.85546875" style="746" customWidth="1"/>
    <col min="7659" max="7659" width="10.7109375" style="746" customWidth="1"/>
    <col min="7660" max="7660" width="10.85546875" style="746" customWidth="1"/>
    <col min="7661" max="7661" width="11.140625" style="746" customWidth="1"/>
    <col min="7662" max="7662" width="9.85546875" style="746" customWidth="1"/>
    <col min="7663" max="7663" width="1" style="746" customWidth="1"/>
    <col min="7664" max="7664" width="16.5703125" style="746" customWidth="1"/>
    <col min="7665" max="7665" width="0.5703125" style="746" customWidth="1"/>
    <col min="7666" max="7666" width="0.7109375" style="746" customWidth="1"/>
    <col min="7667" max="7667" width="27.85546875" style="746" customWidth="1"/>
    <col min="7668" max="7668" width="0.85546875" style="746" customWidth="1"/>
    <col min="7669" max="7669" width="27.42578125" style="746" customWidth="1"/>
    <col min="7670" max="7670" width="14.7109375" style="746" customWidth="1"/>
    <col min="7671" max="7671" width="0.42578125" style="746" customWidth="1"/>
    <col min="7672" max="7672" width="0.7109375" style="746" customWidth="1"/>
    <col min="7673" max="7673" width="21.7109375" style="746" customWidth="1"/>
    <col min="7674" max="7674" width="1.28515625" style="746" customWidth="1"/>
    <col min="7675" max="7675" width="21.140625" style="746" customWidth="1"/>
    <col min="7676" max="7880" width="11.42578125" style="746"/>
    <col min="7881" max="7881" width="0.7109375" style="746" customWidth="1"/>
    <col min="7882" max="7883" width="1.5703125" style="746" customWidth="1"/>
    <col min="7884" max="7884" width="16.42578125" style="746" customWidth="1"/>
    <col min="7885" max="7887" width="10.42578125" style="746" customWidth="1"/>
    <col min="7888" max="7888" width="8.7109375" style="746" customWidth="1"/>
    <col min="7889" max="7889" width="0.7109375" style="746" customWidth="1"/>
    <col min="7890" max="7890" width="3.140625" style="746" customWidth="1"/>
    <col min="7891" max="7891" width="1.140625" style="746" customWidth="1"/>
    <col min="7892" max="7892" width="18" style="746" customWidth="1"/>
    <col min="7893" max="7893" width="9.42578125" style="746" customWidth="1"/>
    <col min="7894" max="7894" width="8.7109375" style="746" customWidth="1"/>
    <col min="7895" max="7895" width="9.28515625" style="746" customWidth="1"/>
    <col min="7896" max="7896" width="10.140625" style="746" customWidth="1"/>
    <col min="7897" max="7897" width="5.140625" style="746" customWidth="1"/>
    <col min="7898" max="7898" width="10.140625" style="746" customWidth="1"/>
    <col min="7899" max="7899" width="6.42578125" style="746" customWidth="1"/>
    <col min="7900" max="7900" width="11.42578125" style="746"/>
    <col min="7901" max="7901" width="1.28515625" style="746" customWidth="1"/>
    <col min="7902" max="7902" width="1.42578125" style="746" customWidth="1"/>
    <col min="7903" max="7903" width="8.28515625" style="746" customWidth="1"/>
    <col min="7904" max="7904" width="11.42578125" style="746"/>
    <col min="7905" max="7906" width="10.7109375" style="746" customWidth="1"/>
    <col min="7907" max="7907" width="10.28515625" style="746" customWidth="1"/>
    <col min="7908" max="7908" width="11.28515625" style="746" customWidth="1"/>
    <col min="7909" max="7909" width="7.7109375" style="746" customWidth="1"/>
    <col min="7910" max="7910" width="10.140625" style="746" customWidth="1"/>
    <col min="7911" max="7911" width="6.5703125" style="746" customWidth="1"/>
    <col min="7912" max="7912" width="1.140625" style="746" customWidth="1"/>
    <col min="7913" max="7913" width="24.5703125" style="746" customWidth="1"/>
    <col min="7914" max="7914" width="9.85546875" style="746" customWidth="1"/>
    <col min="7915" max="7915" width="10.7109375" style="746" customWidth="1"/>
    <col min="7916" max="7916" width="10.85546875" style="746" customWidth="1"/>
    <col min="7917" max="7917" width="11.140625" style="746" customWidth="1"/>
    <col min="7918" max="7918" width="9.85546875" style="746" customWidth="1"/>
    <col min="7919" max="7919" width="1" style="746" customWidth="1"/>
    <col min="7920" max="7920" width="16.5703125" style="746" customWidth="1"/>
    <col min="7921" max="7921" width="0.5703125" style="746" customWidth="1"/>
    <col min="7922" max="7922" width="0.7109375" style="746" customWidth="1"/>
    <col min="7923" max="7923" width="27.85546875" style="746" customWidth="1"/>
    <col min="7924" max="7924" width="0.85546875" style="746" customWidth="1"/>
    <col min="7925" max="7925" width="27.42578125" style="746" customWidth="1"/>
    <col min="7926" max="7926" width="14.7109375" style="746" customWidth="1"/>
    <col min="7927" max="7927" width="0.42578125" style="746" customWidth="1"/>
    <col min="7928" max="7928" width="0.7109375" style="746" customWidth="1"/>
    <col min="7929" max="7929" width="21.7109375" style="746" customWidth="1"/>
    <col min="7930" max="7930" width="1.28515625" style="746" customWidth="1"/>
    <col min="7931" max="7931" width="21.140625" style="746" customWidth="1"/>
    <col min="7932" max="8136" width="11.42578125" style="746"/>
    <col min="8137" max="8137" width="0.7109375" style="746" customWidth="1"/>
    <col min="8138" max="8139" width="1.5703125" style="746" customWidth="1"/>
    <col min="8140" max="8140" width="16.42578125" style="746" customWidth="1"/>
    <col min="8141" max="8143" width="10.42578125" style="746" customWidth="1"/>
    <col min="8144" max="8144" width="8.7109375" style="746" customWidth="1"/>
    <col min="8145" max="8145" width="0.7109375" style="746" customWidth="1"/>
    <col min="8146" max="8146" width="3.140625" style="746" customWidth="1"/>
    <col min="8147" max="8147" width="1.140625" style="746" customWidth="1"/>
    <col min="8148" max="8148" width="18" style="746" customWidth="1"/>
    <col min="8149" max="8149" width="9.42578125" style="746" customWidth="1"/>
    <col min="8150" max="8150" width="8.7109375" style="746" customWidth="1"/>
    <col min="8151" max="8151" width="9.28515625" style="746" customWidth="1"/>
    <col min="8152" max="8152" width="10.140625" style="746" customWidth="1"/>
    <col min="8153" max="8153" width="5.140625" style="746" customWidth="1"/>
    <col min="8154" max="8154" width="10.140625" style="746" customWidth="1"/>
    <col min="8155" max="8155" width="6.42578125" style="746" customWidth="1"/>
    <col min="8156" max="8156" width="11.42578125" style="746"/>
    <col min="8157" max="8157" width="1.28515625" style="746" customWidth="1"/>
    <col min="8158" max="8158" width="1.42578125" style="746" customWidth="1"/>
    <col min="8159" max="8159" width="8.28515625" style="746" customWidth="1"/>
    <col min="8160" max="8160" width="11.42578125" style="746"/>
    <col min="8161" max="8162" width="10.7109375" style="746" customWidth="1"/>
    <col min="8163" max="8163" width="10.28515625" style="746" customWidth="1"/>
    <col min="8164" max="8164" width="11.28515625" style="746" customWidth="1"/>
    <col min="8165" max="8165" width="7.7109375" style="746" customWidth="1"/>
    <col min="8166" max="8166" width="10.140625" style="746" customWidth="1"/>
    <col min="8167" max="8167" width="6.5703125" style="746" customWidth="1"/>
    <col min="8168" max="8168" width="1.140625" style="746" customWidth="1"/>
    <col min="8169" max="8169" width="24.5703125" style="746" customWidth="1"/>
    <col min="8170" max="8170" width="9.85546875" style="746" customWidth="1"/>
    <col min="8171" max="8171" width="10.7109375" style="746" customWidth="1"/>
    <col min="8172" max="8172" width="10.85546875" style="746" customWidth="1"/>
    <col min="8173" max="8173" width="11.140625" style="746" customWidth="1"/>
    <col min="8174" max="8174" width="9.85546875" style="746" customWidth="1"/>
    <col min="8175" max="8175" width="1" style="746" customWidth="1"/>
    <col min="8176" max="8176" width="16.5703125" style="746" customWidth="1"/>
    <col min="8177" max="8177" width="0.5703125" style="746" customWidth="1"/>
    <col min="8178" max="8178" width="0.7109375" style="746" customWidth="1"/>
    <col min="8179" max="8179" width="27.85546875" style="746" customWidth="1"/>
    <col min="8180" max="8180" width="0.85546875" style="746" customWidth="1"/>
    <col min="8181" max="8181" width="27.42578125" style="746" customWidth="1"/>
    <col min="8182" max="8182" width="14.7109375" style="746" customWidth="1"/>
    <col min="8183" max="8183" width="0.42578125" style="746" customWidth="1"/>
    <col min="8184" max="8184" width="0.7109375" style="746" customWidth="1"/>
    <col min="8185" max="8185" width="21.7109375" style="746" customWidth="1"/>
    <col min="8186" max="8186" width="1.28515625" style="746" customWidth="1"/>
    <col min="8187" max="8187" width="21.140625" style="746" customWidth="1"/>
    <col min="8188" max="8392" width="11.42578125" style="746"/>
    <col min="8393" max="8393" width="0.7109375" style="746" customWidth="1"/>
    <col min="8394" max="8395" width="1.5703125" style="746" customWidth="1"/>
    <col min="8396" max="8396" width="16.42578125" style="746" customWidth="1"/>
    <col min="8397" max="8399" width="10.42578125" style="746" customWidth="1"/>
    <col min="8400" max="8400" width="8.7109375" style="746" customWidth="1"/>
    <col min="8401" max="8401" width="0.7109375" style="746" customWidth="1"/>
    <col min="8402" max="8402" width="3.140625" style="746" customWidth="1"/>
    <col min="8403" max="8403" width="1.140625" style="746" customWidth="1"/>
    <col min="8404" max="8404" width="18" style="746" customWidth="1"/>
    <col min="8405" max="8405" width="9.42578125" style="746" customWidth="1"/>
    <col min="8406" max="8406" width="8.7109375" style="746" customWidth="1"/>
    <col min="8407" max="8407" width="9.28515625" style="746" customWidth="1"/>
    <col min="8408" max="8408" width="10.140625" style="746" customWidth="1"/>
    <col min="8409" max="8409" width="5.140625" style="746" customWidth="1"/>
    <col min="8410" max="8410" width="10.140625" style="746" customWidth="1"/>
    <col min="8411" max="8411" width="6.42578125" style="746" customWidth="1"/>
    <col min="8412" max="8412" width="11.42578125" style="746"/>
    <col min="8413" max="8413" width="1.28515625" style="746" customWidth="1"/>
    <col min="8414" max="8414" width="1.42578125" style="746" customWidth="1"/>
    <col min="8415" max="8415" width="8.28515625" style="746" customWidth="1"/>
    <col min="8416" max="8416" width="11.42578125" style="746"/>
    <col min="8417" max="8418" width="10.7109375" style="746" customWidth="1"/>
    <col min="8419" max="8419" width="10.28515625" style="746" customWidth="1"/>
    <col min="8420" max="8420" width="11.28515625" style="746" customWidth="1"/>
    <col min="8421" max="8421" width="7.7109375" style="746" customWidth="1"/>
    <col min="8422" max="8422" width="10.140625" style="746" customWidth="1"/>
    <col min="8423" max="8423" width="6.5703125" style="746" customWidth="1"/>
    <col min="8424" max="8424" width="1.140625" style="746" customWidth="1"/>
    <col min="8425" max="8425" width="24.5703125" style="746" customWidth="1"/>
    <col min="8426" max="8426" width="9.85546875" style="746" customWidth="1"/>
    <col min="8427" max="8427" width="10.7109375" style="746" customWidth="1"/>
    <col min="8428" max="8428" width="10.85546875" style="746" customWidth="1"/>
    <col min="8429" max="8429" width="11.140625" style="746" customWidth="1"/>
    <col min="8430" max="8430" width="9.85546875" style="746" customWidth="1"/>
    <col min="8431" max="8431" width="1" style="746" customWidth="1"/>
    <col min="8432" max="8432" width="16.5703125" style="746" customWidth="1"/>
    <col min="8433" max="8433" width="0.5703125" style="746" customWidth="1"/>
    <col min="8434" max="8434" width="0.7109375" style="746" customWidth="1"/>
    <col min="8435" max="8435" width="27.85546875" style="746" customWidth="1"/>
    <col min="8436" max="8436" width="0.85546875" style="746" customWidth="1"/>
    <col min="8437" max="8437" width="27.42578125" style="746" customWidth="1"/>
    <col min="8438" max="8438" width="14.7109375" style="746" customWidth="1"/>
    <col min="8439" max="8439" width="0.42578125" style="746" customWidth="1"/>
    <col min="8440" max="8440" width="0.7109375" style="746" customWidth="1"/>
    <col min="8441" max="8441" width="21.7109375" style="746" customWidth="1"/>
    <col min="8442" max="8442" width="1.28515625" style="746" customWidth="1"/>
    <col min="8443" max="8443" width="21.140625" style="746" customWidth="1"/>
    <col min="8444" max="8648" width="11.42578125" style="746"/>
    <col min="8649" max="8649" width="0.7109375" style="746" customWidth="1"/>
    <col min="8650" max="8651" width="1.5703125" style="746" customWidth="1"/>
    <col min="8652" max="8652" width="16.42578125" style="746" customWidth="1"/>
    <col min="8653" max="8655" width="10.42578125" style="746" customWidth="1"/>
    <col min="8656" max="8656" width="8.7109375" style="746" customWidth="1"/>
    <col min="8657" max="8657" width="0.7109375" style="746" customWidth="1"/>
    <col min="8658" max="8658" width="3.140625" style="746" customWidth="1"/>
    <col min="8659" max="8659" width="1.140625" style="746" customWidth="1"/>
    <col min="8660" max="8660" width="18" style="746" customWidth="1"/>
    <col min="8661" max="8661" width="9.42578125" style="746" customWidth="1"/>
    <col min="8662" max="8662" width="8.7109375" style="746" customWidth="1"/>
    <col min="8663" max="8663" width="9.28515625" style="746" customWidth="1"/>
    <col min="8664" max="8664" width="10.140625" style="746" customWidth="1"/>
    <col min="8665" max="8665" width="5.140625" style="746" customWidth="1"/>
    <col min="8666" max="8666" width="10.140625" style="746" customWidth="1"/>
    <col min="8667" max="8667" width="6.42578125" style="746" customWidth="1"/>
    <col min="8668" max="8668" width="11.42578125" style="746"/>
    <col min="8669" max="8669" width="1.28515625" style="746" customWidth="1"/>
    <col min="8670" max="8670" width="1.42578125" style="746" customWidth="1"/>
    <col min="8671" max="8671" width="8.28515625" style="746" customWidth="1"/>
    <col min="8672" max="8672" width="11.42578125" style="746"/>
    <col min="8673" max="8674" width="10.7109375" style="746" customWidth="1"/>
    <col min="8675" max="8675" width="10.28515625" style="746" customWidth="1"/>
    <col min="8676" max="8676" width="11.28515625" style="746" customWidth="1"/>
    <col min="8677" max="8677" width="7.7109375" style="746" customWidth="1"/>
    <col min="8678" max="8678" width="10.140625" style="746" customWidth="1"/>
    <col min="8679" max="8679" width="6.5703125" style="746" customWidth="1"/>
    <col min="8680" max="8680" width="1.140625" style="746" customWidth="1"/>
    <col min="8681" max="8681" width="24.5703125" style="746" customWidth="1"/>
    <col min="8682" max="8682" width="9.85546875" style="746" customWidth="1"/>
    <col min="8683" max="8683" width="10.7109375" style="746" customWidth="1"/>
    <col min="8684" max="8684" width="10.85546875" style="746" customWidth="1"/>
    <col min="8685" max="8685" width="11.140625" style="746" customWidth="1"/>
    <col min="8686" max="8686" width="9.85546875" style="746" customWidth="1"/>
    <col min="8687" max="8687" width="1" style="746" customWidth="1"/>
    <col min="8688" max="8688" width="16.5703125" style="746" customWidth="1"/>
    <col min="8689" max="8689" width="0.5703125" style="746" customWidth="1"/>
    <col min="8690" max="8690" width="0.7109375" style="746" customWidth="1"/>
    <col min="8691" max="8691" width="27.85546875" style="746" customWidth="1"/>
    <col min="8692" max="8692" width="0.85546875" style="746" customWidth="1"/>
    <col min="8693" max="8693" width="27.42578125" style="746" customWidth="1"/>
    <col min="8694" max="8694" width="14.7109375" style="746" customWidth="1"/>
    <col min="8695" max="8695" width="0.42578125" style="746" customWidth="1"/>
    <col min="8696" max="8696" width="0.7109375" style="746" customWidth="1"/>
    <col min="8697" max="8697" width="21.7109375" style="746" customWidth="1"/>
    <col min="8698" max="8698" width="1.28515625" style="746" customWidth="1"/>
    <col min="8699" max="8699" width="21.140625" style="746" customWidth="1"/>
    <col min="8700" max="8904" width="11.42578125" style="746"/>
    <col min="8905" max="8905" width="0.7109375" style="746" customWidth="1"/>
    <col min="8906" max="8907" width="1.5703125" style="746" customWidth="1"/>
    <col min="8908" max="8908" width="16.42578125" style="746" customWidth="1"/>
    <col min="8909" max="8911" width="10.42578125" style="746" customWidth="1"/>
    <col min="8912" max="8912" width="8.7109375" style="746" customWidth="1"/>
    <col min="8913" max="8913" width="0.7109375" style="746" customWidth="1"/>
    <col min="8914" max="8914" width="3.140625" style="746" customWidth="1"/>
    <col min="8915" max="8915" width="1.140625" style="746" customWidth="1"/>
    <col min="8916" max="8916" width="18" style="746" customWidth="1"/>
    <col min="8917" max="8917" width="9.42578125" style="746" customWidth="1"/>
    <col min="8918" max="8918" width="8.7109375" style="746" customWidth="1"/>
    <col min="8919" max="8919" width="9.28515625" style="746" customWidth="1"/>
    <col min="8920" max="8920" width="10.140625" style="746" customWidth="1"/>
    <col min="8921" max="8921" width="5.140625" style="746" customWidth="1"/>
    <col min="8922" max="8922" width="10.140625" style="746" customWidth="1"/>
    <col min="8923" max="8923" width="6.42578125" style="746" customWidth="1"/>
    <col min="8924" max="8924" width="11.42578125" style="746"/>
    <col min="8925" max="8925" width="1.28515625" style="746" customWidth="1"/>
    <col min="8926" max="8926" width="1.42578125" style="746" customWidth="1"/>
    <col min="8927" max="8927" width="8.28515625" style="746" customWidth="1"/>
    <col min="8928" max="8928" width="11.42578125" style="746"/>
    <col min="8929" max="8930" width="10.7109375" style="746" customWidth="1"/>
    <col min="8931" max="8931" width="10.28515625" style="746" customWidth="1"/>
    <col min="8932" max="8932" width="11.28515625" style="746" customWidth="1"/>
    <col min="8933" max="8933" width="7.7109375" style="746" customWidth="1"/>
    <col min="8934" max="8934" width="10.140625" style="746" customWidth="1"/>
    <col min="8935" max="8935" width="6.5703125" style="746" customWidth="1"/>
    <col min="8936" max="8936" width="1.140625" style="746" customWidth="1"/>
    <col min="8937" max="8937" width="24.5703125" style="746" customWidth="1"/>
    <col min="8938" max="8938" width="9.85546875" style="746" customWidth="1"/>
    <col min="8939" max="8939" width="10.7109375" style="746" customWidth="1"/>
    <col min="8940" max="8940" width="10.85546875" style="746" customWidth="1"/>
    <col min="8941" max="8941" width="11.140625" style="746" customWidth="1"/>
    <col min="8942" max="8942" width="9.85546875" style="746" customWidth="1"/>
    <col min="8943" max="8943" width="1" style="746" customWidth="1"/>
    <col min="8944" max="8944" width="16.5703125" style="746" customWidth="1"/>
    <col min="8945" max="8945" width="0.5703125" style="746" customWidth="1"/>
    <col min="8946" max="8946" width="0.7109375" style="746" customWidth="1"/>
    <col min="8947" max="8947" width="27.85546875" style="746" customWidth="1"/>
    <col min="8948" max="8948" width="0.85546875" style="746" customWidth="1"/>
    <col min="8949" max="8949" width="27.42578125" style="746" customWidth="1"/>
    <col min="8950" max="8950" width="14.7109375" style="746" customWidth="1"/>
    <col min="8951" max="8951" width="0.42578125" style="746" customWidth="1"/>
    <col min="8952" max="8952" width="0.7109375" style="746" customWidth="1"/>
    <col min="8953" max="8953" width="21.7109375" style="746" customWidth="1"/>
    <col min="8954" max="8954" width="1.28515625" style="746" customWidth="1"/>
    <col min="8955" max="8955" width="21.140625" style="746" customWidth="1"/>
    <col min="8956" max="9160" width="11.42578125" style="746"/>
    <col min="9161" max="9161" width="0.7109375" style="746" customWidth="1"/>
    <col min="9162" max="9163" width="1.5703125" style="746" customWidth="1"/>
    <col min="9164" max="9164" width="16.42578125" style="746" customWidth="1"/>
    <col min="9165" max="9167" width="10.42578125" style="746" customWidth="1"/>
    <col min="9168" max="9168" width="8.7109375" style="746" customWidth="1"/>
    <col min="9169" max="9169" width="0.7109375" style="746" customWidth="1"/>
    <col min="9170" max="9170" width="3.140625" style="746" customWidth="1"/>
    <col min="9171" max="9171" width="1.140625" style="746" customWidth="1"/>
    <col min="9172" max="9172" width="18" style="746" customWidth="1"/>
    <col min="9173" max="9173" width="9.42578125" style="746" customWidth="1"/>
    <col min="9174" max="9174" width="8.7109375" style="746" customWidth="1"/>
    <col min="9175" max="9175" width="9.28515625" style="746" customWidth="1"/>
    <col min="9176" max="9176" width="10.140625" style="746" customWidth="1"/>
    <col min="9177" max="9177" width="5.140625" style="746" customWidth="1"/>
    <col min="9178" max="9178" width="10.140625" style="746" customWidth="1"/>
    <col min="9179" max="9179" width="6.42578125" style="746" customWidth="1"/>
    <col min="9180" max="9180" width="11.42578125" style="746"/>
    <col min="9181" max="9181" width="1.28515625" style="746" customWidth="1"/>
    <col min="9182" max="9182" width="1.42578125" style="746" customWidth="1"/>
    <col min="9183" max="9183" width="8.28515625" style="746" customWidth="1"/>
    <col min="9184" max="9184" width="11.42578125" style="746"/>
    <col min="9185" max="9186" width="10.7109375" style="746" customWidth="1"/>
    <col min="9187" max="9187" width="10.28515625" style="746" customWidth="1"/>
    <col min="9188" max="9188" width="11.28515625" style="746" customWidth="1"/>
    <col min="9189" max="9189" width="7.7109375" style="746" customWidth="1"/>
    <col min="9190" max="9190" width="10.140625" style="746" customWidth="1"/>
    <col min="9191" max="9191" width="6.5703125" style="746" customWidth="1"/>
    <col min="9192" max="9192" width="1.140625" style="746" customWidth="1"/>
    <col min="9193" max="9193" width="24.5703125" style="746" customWidth="1"/>
    <col min="9194" max="9194" width="9.85546875" style="746" customWidth="1"/>
    <col min="9195" max="9195" width="10.7109375" style="746" customWidth="1"/>
    <col min="9196" max="9196" width="10.85546875" style="746" customWidth="1"/>
    <col min="9197" max="9197" width="11.140625" style="746" customWidth="1"/>
    <col min="9198" max="9198" width="9.85546875" style="746" customWidth="1"/>
    <col min="9199" max="9199" width="1" style="746" customWidth="1"/>
    <col min="9200" max="9200" width="16.5703125" style="746" customWidth="1"/>
    <col min="9201" max="9201" width="0.5703125" style="746" customWidth="1"/>
    <col min="9202" max="9202" width="0.7109375" style="746" customWidth="1"/>
    <col min="9203" max="9203" width="27.85546875" style="746" customWidth="1"/>
    <col min="9204" max="9204" width="0.85546875" style="746" customWidth="1"/>
    <col min="9205" max="9205" width="27.42578125" style="746" customWidth="1"/>
    <col min="9206" max="9206" width="14.7109375" style="746" customWidth="1"/>
    <col min="9207" max="9207" width="0.42578125" style="746" customWidth="1"/>
    <col min="9208" max="9208" width="0.7109375" style="746" customWidth="1"/>
    <col min="9209" max="9209" width="21.7109375" style="746" customWidth="1"/>
    <col min="9210" max="9210" width="1.28515625" style="746" customWidth="1"/>
    <col min="9211" max="9211" width="21.140625" style="746" customWidth="1"/>
    <col min="9212" max="9416" width="11.42578125" style="746"/>
    <col min="9417" max="9417" width="0.7109375" style="746" customWidth="1"/>
    <col min="9418" max="9419" width="1.5703125" style="746" customWidth="1"/>
    <col min="9420" max="9420" width="16.42578125" style="746" customWidth="1"/>
    <col min="9421" max="9423" width="10.42578125" style="746" customWidth="1"/>
    <col min="9424" max="9424" width="8.7109375" style="746" customWidth="1"/>
    <col min="9425" max="9425" width="0.7109375" style="746" customWidth="1"/>
    <col min="9426" max="9426" width="3.140625" style="746" customWidth="1"/>
    <col min="9427" max="9427" width="1.140625" style="746" customWidth="1"/>
    <col min="9428" max="9428" width="18" style="746" customWidth="1"/>
    <col min="9429" max="9429" width="9.42578125" style="746" customWidth="1"/>
    <col min="9430" max="9430" width="8.7109375" style="746" customWidth="1"/>
    <col min="9431" max="9431" width="9.28515625" style="746" customWidth="1"/>
    <col min="9432" max="9432" width="10.140625" style="746" customWidth="1"/>
    <col min="9433" max="9433" width="5.140625" style="746" customWidth="1"/>
    <col min="9434" max="9434" width="10.140625" style="746" customWidth="1"/>
    <col min="9435" max="9435" width="6.42578125" style="746" customWidth="1"/>
    <col min="9436" max="9436" width="11.42578125" style="746"/>
    <col min="9437" max="9437" width="1.28515625" style="746" customWidth="1"/>
    <col min="9438" max="9438" width="1.42578125" style="746" customWidth="1"/>
    <col min="9439" max="9439" width="8.28515625" style="746" customWidth="1"/>
    <col min="9440" max="9440" width="11.42578125" style="746"/>
    <col min="9441" max="9442" width="10.7109375" style="746" customWidth="1"/>
    <col min="9443" max="9443" width="10.28515625" style="746" customWidth="1"/>
    <col min="9444" max="9444" width="11.28515625" style="746" customWidth="1"/>
    <col min="9445" max="9445" width="7.7109375" style="746" customWidth="1"/>
    <col min="9446" max="9446" width="10.140625" style="746" customWidth="1"/>
    <col min="9447" max="9447" width="6.5703125" style="746" customWidth="1"/>
    <col min="9448" max="9448" width="1.140625" style="746" customWidth="1"/>
    <col min="9449" max="9449" width="24.5703125" style="746" customWidth="1"/>
    <col min="9450" max="9450" width="9.85546875" style="746" customWidth="1"/>
    <col min="9451" max="9451" width="10.7109375" style="746" customWidth="1"/>
    <col min="9452" max="9452" width="10.85546875" style="746" customWidth="1"/>
    <col min="9453" max="9453" width="11.140625" style="746" customWidth="1"/>
    <col min="9454" max="9454" width="9.85546875" style="746" customWidth="1"/>
    <col min="9455" max="9455" width="1" style="746" customWidth="1"/>
    <col min="9456" max="9456" width="16.5703125" style="746" customWidth="1"/>
    <col min="9457" max="9457" width="0.5703125" style="746" customWidth="1"/>
    <col min="9458" max="9458" width="0.7109375" style="746" customWidth="1"/>
    <col min="9459" max="9459" width="27.85546875" style="746" customWidth="1"/>
    <col min="9460" max="9460" width="0.85546875" style="746" customWidth="1"/>
    <col min="9461" max="9461" width="27.42578125" style="746" customWidth="1"/>
    <col min="9462" max="9462" width="14.7109375" style="746" customWidth="1"/>
    <col min="9463" max="9463" width="0.42578125" style="746" customWidth="1"/>
    <col min="9464" max="9464" width="0.7109375" style="746" customWidth="1"/>
    <col min="9465" max="9465" width="21.7109375" style="746" customWidth="1"/>
    <col min="9466" max="9466" width="1.28515625" style="746" customWidth="1"/>
    <col min="9467" max="9467" width="21.140625" style="746" customWidth="1"/>
    <col min="9468" max="9672" width="11.42578125" style="746"/>
    <col min="9673" max="9673" width="0.7109375" style="746" customWidth="1"/>
    <col min="9674" max="9675" width="1.5703125" style="746" customWidth="1"/>
    <col min="9676" max="9676" width="16.42578125" style="746" customWidth="1"/>
    <col min="9677" max="9679" width="10.42578125" style="746" customWidth="1"/>
    <col min="9680" max="9680" width="8.7109375" style="746" customWidth="1"/>
    <col min="9681" max="9681" width="0.7109375" style="746" customWidth="1"/>
    <col min="9682" max="9682" width="3.140625" style="746" customWidth="1"/>
    <col min="9683" max="9683" width="1.140625" style="746" customWidth="1"/>
    <col min="9684" max="9684" width="18" style="746" customWidth="1"/>
    <col min="9685" max="9685" width="9.42578125" style="746" customWidth="1"/>
    <col min="9686" max="9686" width="8.7109375" style="746" customWidth="1"/>
    <col min="9687" max="9687" width="9.28515625" style="746" customWidth="1"/>
    <col min="9688" max="9688" width="10.140625" style="746" customWidth="1"/>
    <col min="9689" max="9689" width="5.140625" style="746" customWidth="1"/>
    <col min="9690" max="9690" width="10.140625" style="746" customWidth="1"/>
    <col min="9691" max="9691" width="6.42578125" style="746" customWidth="1"/>
    <col min="9692" max="9692" width="11.42578125" style="746"/>
    <col min="9693" max="9693" width="1.28515625" style="746" customWidth="1"/>
    <col min="9694" max="9694" width="1.42578125" style="746" customWidth="1"/>
    <col min="9695" max="9695" width="8.28515625" style="746" customWidth="1"/>
    <col min="9696" max="9696" width="11.42578125" style="746"/>
    <col min="9697" max="9698" width="10.7109375" style="746" customWidth="1"/>
    <col min="9699" max="9699" width="10.28515625" style="746" customWidth="1"/>
    <col min="9700" max="9700" width="11.28515625" style="746" customWidth="1"/>
    <col min="9701" max="9701" width="7.7109375" style="746" customWidth="1"/>
    <col min="9702" max="9702" width="10.140625" style="746" customWidth="1"/>
    <col min="9703" max="9703" width="6.5703125" style="746" customWidth="1"/>
    <col min="9704" max="9704" width="1.140625" style="746" customWidth="1"/>
    <col min="9705" max="9705" width="24.5703125" style="746" customWidth="1"/>
    <col min="9706" max="9706" width="9.85546875" style="746" customWidth="1"/>
    <col min="9707" max="9707" width="10.7109375" style="746" customWidth="1"/>
    <col min="9708" max="9708" width="10.85546875" style="746" customWidth="1"/>
    <col min="9709" max="9709" width="11.140625" style="746" customWidth="1"/>
    <col min="9710" max="9710" width="9.85546875" style="746" customWidth="1"/>
    <col min="9711" max="9711" width="1" style="746" customWidth="1"/>
    <col min="9712" max="9712" width="16.5703125" style="746" customWidth="1"/>
    <col min="9713" max="9713" width="0.5703125" style="746" customWidth="1"/>
    <col min="9714" max="9714" width="0.7109375" style="746" customWidth="1"/>
    <col min="9715" max="9715" width="27.85546875" style="746" customWidth="1"/>
    <col min="9716" max="9716" width="0.85546875" style="746" customWidth="1"/>
    <col min="9717" max="9717" width="27.42578125" style="746" customWidth="1"/>
    <col min="9718" max="9718" width="14.7109375" style="746" customWidth="1"/>
    <col min="9719" max="9719" width="0.42578125" style="746" customWidth="1"/>
    <col min="9720" max="9720" width="0.7109375" style="746" customWidth="1"/>
    <col min="9721" max="9721" width="21.7109375" style="746" customWidth="1"/>
    <col min="9722" max="9722" width="1.28515625" style="746" customWidth="1"/>
    <col min="9723" max="9723" width="21.140625" style="746" customWidth="1"/>
    <col min="9724" max="9928" width="11.42578125" style="746"/>
    <col min="9929" max="9929" width="0.7109375" style="746" customWidth="1"/>
    <col min="9930" max="9931" width="1.5703125" style="746" customWidth="1"/>
    <col min="9932" max="9932" width="16.42578125" style="746" customWidth="1"/>
    <col min="9933" max="9935" width="10.42578125" style="746" customWidth="1"/>
    <col min="9936" max="9936" width="8.7109375" style="746" customWidth="1"/>
    <col min="9937" max="9937" width="0.7109375" style="746" customWidth="1"/>
    <col min="9938" max="9938" width="3.140625" style="746" customWidth="1"/>
    <col min="9939" max="9939" width="1.140625" style="746" customWidth="1"/>
    <col min="9940" max="9940" width="18" style="746" customWidth="1"/>
    <col min="9941" max="9941" width="9.42578125" style="746" customWidth="1"/>
    <col min="9942" max="9942" width="8.7109375" style="746" customWidth="1"/>
    <col min="9943" max="9943" width="9.28515625" style="746" customWidth="1"/>
    <col min="9944" max="9944" width="10.140625" style="746" customWidth="1"/>
    <col min="9945" max="9945" width="5.140625" style="746" customWidth="1"/>
    <col min="9946" max="9946" width="10.140625" style="746" customWidth="1"/>
    <col min="9947" max="9947" width="6.42578125" style="746" customWidth="1"/>
    <col min="9948" max="9948" width="11.42578125" style="746"/>
    <col min="9949" max="9949" width="1.28515625" style="746" customWidth="1"/>
    <col min="9950" max="9950" width="1.42578125" style="746" customWidth="1"/>
    <col min="9951" max="9951" width="8.28515625" style="746" customWidth="1"/>
    <col min="9952" max="9952" width="11.42578125" style="746"/>
    <col min="9953" max="9954" width="10.7109375" style="746" customWidth="1"/>
    <col min="9955" max="9955" width="10.28515625" style="746" customWidth="1"/>
    <col min="9956" max="9956" width="11.28515625" style="746" customWidth="1"/>
    <col min="9957" max="9957" width="7.7109375" style="746" customWidth="1"/>
    <col min="9958" max="9958" width="10.140625" style="746" customWidth="1"/>
    <col min="9959" max="9959" width="6.5703125" style="746" customWidth="1"/>
    <col min="9960" max="9960" width="1.140625" style="746" customWidth="1"/>
    <col min="9961" max="9961" width="24.5703125" style="746" customWidth="1"/>
    <col min="9962" max="9962" width="9.85546875" style="746" customWidth="1"/>
    <col min="9963" max="9963" width="10.7109375" style="746" customWidth="1"/>
    <col min="9964" max="9964" width="10.85546875" style="746" customWidth="1"/>
    <col min="9965" max="9965" width="11.140625" style="746" customWidth="1"/>
    <col min="9966" max="9966" width="9.85546875" style="746" customWidth="1"/>
    <col min="9967" max="9967" width="1" style="746" customWidth="1"/>
    <col min="9968" max="9968" width="16.5703125" style="746" customWidth="1"/>
    <col min="9969" max="9969" width="0.5703125" style="746" customWidth="1"/>
    <col min="9970" max="9970" width="0.7109375" style="746" customWidth="1"/>
    <col min="9971" max="9971" width="27.85546875" style="746" customWidth="1"/>
    <col min="9972" max="9972" width="0.85546875" style="746" customWidth="1"/>
    <col min="9973" max="9973" width="27.42578125" style="746" customWidth="1"/>
    <col min="9974" max="9974" width="14.7109375" style="746" customWidth="1"/>
    <col min="9975" max="9975" width="0.42578125" style="746" customWidth="1"/>
    <col min="9976" max="9976" width="0.7109375" style="746" customWidth="1"/>
    <col min="9977" max="9977" width="21.7109375" style="746" customWidth="1"/>
    <col min="9978" max="9978" width="1.28515625" style="746" customWidth="1"/>
    <col min="9979" max="9979" width="21.140625" style="746" customWidth="1"/>
    <col min="9980" max="10184" width="11.42578125" style="746"/>
    <col min="10185" max="10185" width="0.7109375" style="746" customWidth="1"/>
    <col min="10186" max="10187" width="1.5703125" style="746" customWidth="1"/>
    <col min="10188" max="10188" width="16.42578125" style="746" customWidth="1"/>
    <col min="10189" max="10191" width="10.42578125" style="746" customWidth="1"/>
    <col min="10192" max="10192" width="8.7109375" style="746" customWidth="1"/>
    <col min="10193" max="10193" width="0.7109375" style="746" customWidth="1"/>
    <col min="10194" max="10194" width="3.140625" style="746" customWidth="1"/>
    <col min="10195" max="10195" width="1.140625" style="746" customWidth="1"/>
    <col min="10196" max="10196" width="18" style="746" customWidth="1"/>
    <col min="10197" max="10197" width="9.42578125" style="746" customWidth="1"/>
    <col min="10198" max="10198" width="8.7109375" style="746" customWidth="1"/>
    <col min="10199" max="10199" width="9.28515625" style="746" customWidth="1"/>
    <col min="10200" max="10200" width="10.140625" style="746" customWidth="1"/>
    <col min="10201" max="10201" width="5.140625" style="746" customWidth="1"/>
    <col min="10202" max="10202" width="10.140625" style="746" customWidth="1"/>
    <col min="10203" max="10203" width="6.42578125" style="746" customWidth="1"/>
    <col min="10204" max="10204" width="11.42578125" style="746"/>
    <col min="10205" max="10205" width="1.28515625" style="746" customWidth="1"/>
    <col min="10206" max="10206" width="1.42578125" style="746" customWidth="1"/>
    <col min="10207" max="10207" width="8.28515625" style="746" customWidth="1"/>
    <col min="10208" max="10208" width="11.42578125" style="746"/>
    <col min="10209" max="10210" width="10.7109375" style="746" customWidth="1"/>
    <col min="10211" max="10211" width="10.28515625" style="746" customWidth="1"/>
    <col min="10212" max="10212" width="11.28515625" style="746" customWidth="1"/>
    <col min="10213" max="10213" width="7.7109375" style="746" customWidth="1"/>
    <col min="10214" max="10214" width="10.140625" style="746" customWidth="1"/>
    <col min="10215" max="10215" width="6.5703125" style="746" customWidth="1"/>
    <col min="10216" max="10216" width="1.140625" style="746" customWidth="1"/>
    <col min="10217" max="10217" width="24.5703125" style="746" customWidth="1"/>
    <col min="10218" max="10218" width="9.85546875" style="746" customWidth="1"/>
    <col min="10219" max="10219" width="10.7109375" style="746" customWidth="1"/>
    <col min="10220" max="10220" width="10.85546875" style="746" customWidth="1"/>
    <col min="10221" max="10221" width="11.140625" style="746" customWidth="1"/>
    <col min="10222" max="10222" width="9.85546875" style="746" customWidth="1"/>
    <col min="10223" max="10223" width="1" style="746" customWidth="1"/>
    <col min="10224" max="10224" width="16.5703125" style="746" customWidth="1"/>
    <col min="10225" max="10225" width="0.5703125" style="746" customWidth="1"/>
    <col min="10226" max="10226" width="0.7109375" style="746" customWidth="1"/>
    <col min="10227" max="10227" width="27.85546875" style="746" customWidth="1"/>
    <col min="10228" max="10228" width="0.85546875" style="746" customWidth="1"/>
    <col min="10229" max="10229" width="27.42578125" style="746" customWidth="1"/>
    <col min="10230" max="10230" width="14.7109375" style="746" customWidth="1"/>
    <col min="10231" max="10231" width="0.42578125" style="746" customWidth="1"/>
    <col min="10232" max="10232" width="0.7109375" style="746" customWidth="1"/>
    <col min="10233" max="10233" width="21.7109375" style="746" customWidth="1"/>
    <col min="10234" max="10234" width="1.28515625" style="746" customWidth="1"/>
    <col min="10235" max="10235" width="21.140625" style="746" customWidth="1"/>
    <col min="10236" max="10440" width="11.42578125" style="746"/>
    <col min="10441" max="10441" width="0.7109375" style="746" customWidth="1"/>
    <col min="10442" max="10443" width="1.5703125" style="746" customWidth="1"/>
    <col min="10444" max="10444" width="16.42578125" style="746" customWidth="1"/>
    <col min="10445" max="10447" width="10.42578125" style="746" customWidth="1"/>
    <col min="10448" max="10448" width="8.7109375" style="746" customWidth="1"/>
    <col min="10449" max="10449" width="0.7109375" style="746" customWidth="1"/>
    <col min="10450" max="10450" width="3.140625" style="746" customWidth="1"/>
    <col min="10451" max="10451" width="1.140625" style="746" customWidth="1"/>
    <col min="10452" max="10452" width="18" style="746" customWidth="1"/>
    <col min="10453" max="10453" width="9.42578125" style="746" customWidth="1"/>
    <col min="10454" max="10454" width="8.7109375" style="746" customWidth="1"/>
    <col min="10455" max="10455" width="9.28515625" style="746" customWidth="1"/>
    <col min="10456" max="10456" width="10.140625" style="746" customWidth="1"/>
    <col min="10457" max="10457" width="5.140625" style="746" customWidth="1"/>
    <col min="10458" max="10458" width="10.140625" style="746" customWidth="1"/>
    <col min="10459" max="10459" width="6.42578125" style="746" customWidth="1"/>
    <col min="10460" max="10460" width="11.42578125" style="746"/>
    <col min="10461" max="10461" width="1.28515625" style="746" customWidth="1"/>
    <col min="10462" max="10462" width="1.42578125" style="746" customWidth="1"/>
    <col min="10463" max="10463" width="8.28515625" style="746" customWidth="1"/>
    <col min="10464" max="10464" width="11.42578125" style="746"/>
    <col min="10465" max="10466" width="10.7109375" style="746" customWidth="1"/>
    <col min="10467" max="10467" width="10.28515625" style="746" customWidth="1"/>
    <col min="10468" max="10468" width="11.28515625" style="746" customWidth="1"/>
    <col min="10469" max="10469" width="7.7109375" style="746" customWidth="1"/>
    <col min="10470" max="10470" width="10.140625" style="746" customWidth="1"/>
    <col min="10471" max="10471" width="6.5703125" style="746" customWidth="1"/>
    <col min="10472" max="10472" width="1.140625" style="746" customWidth="1"/>
    <col min="10473" max="10473" width="24.5703125" style="746" customWidth="1"/>
    <col min="10474" max="10474" width="9.85546875" style="746" customWidth="1"/>
    <col min="10475" max="10475" width="10.7109375" style="746" customWidth="1"/>
    <col min="10476" max="10476" width="10.85546875" style="746" customWidth="1"/>
    <col min="10477" max="10477" width="11.140625" style="746" customWidth="1"/>
    <col min="10478" max="10478" width="9.85546875" style="746" customWidth="1"/>
    <col min="10479" max="10479" width="1" style="746" customWidth="1"/>
    <col min="10480" max="10480" width="16.5703125" style="746" customWidth="1"/>
    <col min="10481" max="10481" width="0.5703125" style="746" customWidth="1"/>
    <col min="10482" max="10482" width="0.7109375" style="746" customWidth="1"/>
    <col min="10483" max="10483" width="27.85546875" style="746" customWidth="1"/>
    <col min="10484" max="10484" width="0.85546875" style="746" customWidth="1"/>
    <col min="10485" max="10485" width="27.42578125" style="746" customWidth="1"/>
    <col min="10486" max="10486" width="14.7109375" style="746" customWidth="1"/>
    <col min="10487" max="10487" width="0.42578125" style="746" customWidth="1"/>
    <col min="10488" max="10488" width="0.7109375" style="746" customWidth="1"/>
    <col min="10489" max="10489" width="21.7109375" style="746" customWidth="1"/>
    <col min="10490" max="10490" width="1.28515625" style="746" customWidth="1"/>
    <col min="10491" max="10491" width="21.140625" style="746" customWidth="1"/>
    <col min="10492" max="10696" width="11.42578125" style="746"/>
    <col min="10697" max="10697" width="0.7109375" style="746" customWidth="1"/>
    <col min="10698" max="10699" width="1.5703125" style="746" customWidth="1"/>
    <col min="10700" max="10700" width="16.42578125" style="746" customWidth="1"/>
    <col min="10701" max="10703" width="10.42578125" style="746" customWidth="1"/>
    <col min="10704" max="10704" width="8.7109375" style="746" customWidth="1"/>
    <col min="10705" max="10705" width="0.7109375" style="746" customWidth="1"/>
    <col min="10706" max="10706" width="3.140625" style="746" customWidth="1"/>
    <col min="10707" max="10707" width="1.140625" style="746" customWidth="1"/>
    <col min="10708" max="10708" width="18" style="746" customWidth="1"/>
    <col min="10709" max="10709" width="9.42578125" style="746" customWidth="1"/>
    <col min="10710" max="10710" width="8.7109375" style="746" customWidth="1"/>
    <col min="10711" max="10711" width="9.28515625" style="746" customWidth="1"/>
    <col min="10712" max="10712" width="10.140625" style="746" customWidth="1"/>
    <col min="10713" max="10713" width="5.140625" style="746" customWidth="1"/>
    <col min="10714" max="10714" width="10.140625" style="746" customWidth="1"/>
    <col min="10715" max="10715" width="6.42578125" style="746" customWidth="1"/>
    <col min="10716" max="10716" width="11.42578125" style="746"/>
    <col min="10717" max="10717" width="1.28515625" style="746" customWidth="1"/>
    <col min="10718" max="10718" width="1.42578125" style="746" customWidth="1"/>
    <col min="10719" max="10719" width="8.28515625" style="746" customWidth="1"/>
    <col min="10720" max="10720" width="11.42578125" style="746"/>
    <col min="10721" max="10722" width="10.7109375" style="746" customWidth="1"/>
    <col min="10723" max="10723" width="10.28515625" style="746" customWidth="1"/>
    <col min="10724" max="10724" width="11.28515625" style="746" customWidth="1"/>
    <col min="10725" max="10725" width="7.7109375" style="746" customWidth="1"/>
    <col min="10726" max="10726" width="10.140625" style="746" customWidth="1"/>
    <col min="10727" max="10727" width="6.5703125" style="746" customWidth="1"/>
    <col min="10728" max="10728" width="1.140625" style="746" customWidth="1"/>
    <col min="10729" max="10729" width="24.5703125" style="746" customWidth="1"/>
    <col min="10730" max="10730" width="9.85546875" style="746" customWidth="1"/>
    <col min="10731" max="10731" width="10.7109375" style="746" customWidth="1"/>
    <col min="10732" max="10732" width="10.85546875" style="746" customWidth="1"/>
    <col min="10733" max="10733" width="11.140625" style="746" customWidth="1"/>
    <col min="10734" max="10734" width="9.85546875" style="746" customWidth="1"/>
    <col min="10735" max="10735" width="1" style="746" customWidth="1"/>
    <col min="10736" max="10736" width="16.5703125" style="746" customWidth="1"/>
    <col min="10737" max="10737" width="0.5703125" style="746" customWidth="1"/>
    <col min="10738" max="10738" width="0.7109375" style="746" customWidth="1"/>
    <col min="10739" max="10739" width="27.85546875" style="746" customWidth="1"/>
    <col min="10740" max="10740" width="0.85546875" style="746" customWidth="1"/>
    <col min="10741" max="10741" width="27.42578125" style="746" customWidth="1"/>
    <col min="10742" max="10742" width="14.7109375" style="746" customWidth="1"/>
    <col min="10743" max="10743" width="0.42578125" style="746" customWidth="1"/>
    <col min="10744" max="10744" width="0.7109375" style="746" customWidth="1"/>
    <col min="10745" max="10745" width="21.7109375" style="746" customWidth="1"/>
    <col min="10746" max="10746" width="1.28515625" style="746" customWidth="1"/>
    <col min="10747" max="10747" width="21.140625" style="746" customWidth="1"/>
    <col min="10748" max="10952" width="11.42578125" style="746"/>
    <col min="10953" max="10953" width="0.7109375" style="746" customWidth="1"/>
    <col min="10954" max="10955" width="1.5703125" style="746" customWidth="1"/>
    <col min="10956" max="10956" width="16.42578125" style="746" customWidth="1"/>
    <col min="10957" max="10959" width="10.42578125" style="746" customWidth="1"/>
    <col min="10960" max="10960" width="8.7109375" style="746" customWidth="1"/>
    <col min="10961" max="10961" width="0.7109375" style="746" customWidth="1"/>
    <col min="10962" max="10962" width="3.140625" style="746" customWidth="1"/>
    <col min="10963" max="10963" width="1.140625" style="746" customWidth="1"/>
    <col min="10964" max="10964" width="18" style="746" customWidth="1"/>
    <col min="10965" max="10965" width="9.42578125" style="746" customWidth="1"/>
    <col min="10966" max="10966" width="8.7109375" style="746" customWidth="1"/>
    <col min="10967" max="10967" width="9.28515625" style="746" customWidth="1"/>
    <col min="10968" max="10968" width="10.140625" style="746" customWidth="1"/>
    <col min="10969" max="10969" width="5.140625" style="746" customWidth="1"/>
    <col min="10970" max="10970" width="10.140625" style="746" customWidth="1"/>
    <col min="10971" max="10971" width="6.42578125" style="746" customWidth="1"/>
    <col min="10972" max="10972" width="11.42578125" style="746"/>
    <col min="10973" max="10973" width="1.28515625" style="746" customWidth="1"/>
    <col min="10974" max="10974" width="1.42578125" style="746" customWidth="1"/>
    <col min="10975" max="10975" width="8.28515625" style="746" customWidth="1"/>
    <col min="10976" max="10976" width="11.42578125" style="746"/>
    <col min="10977" max="10978" width="10.7109375" style="746" customWidth="1"/>
    <col min="10979" max="10979" width="10.28515625" style="746" customWidth="1"/>
    <col min="10980" max="10980" width="11.28515625" style="746" customWidth="1"/>
    <col min="10981" max="10981" width="7.7109375" style="746" customWidth="1"/>
    <col min="10982" max="10982" width="10.140625" style="746" customWidth="1"/>
    <col min="10983" max="10983" width="6.5703125" style="746" customWidth="1"/>
    <col min="10984" max="10984" width="1.140625" style="746" customWidth="1"/>
    <col min="10985" max="10985" width="24.5703125" style="746" customWidth="1"/>
    <col min="10986" max="10986" width="9.85546875" style="746" customWidth="1"/>
    <col min="10987" max="10987" width="10.7109375" style="746" customWidth="1"/>
    <col min="10988" max="10988" width="10.85546875" style="746" customWidth="1"/>
    <col min="10989" max="10989" width="11.140625" style="746" customWidth="1"/>
    <col min="10990" max="10990" width="9.85546875" style="746" customWidth="1"/>
    <col min="10991" max="10991" width="1" style="746" customWidth="1"/>
    <col min="10992" max="10992" width="16.5703125" style="746" customWidth="1"/>
    <col min="10993" max="10993" width="0.5703125" style="746" customWidth="1"/>
    <col min="10994" max="10994" width="0.7109375" style="746" customWidth="1"/>
    <col min="10995" max="10995" width="27.85546875" style="746" customWidth="1"/>
    <col min="10996" max="10996" width="0.85546875" style="746" customWidth="1"/>
    <col min="10997" max="10997" width="27.42578125" style="746" customWidth="1"/>
    <col min="10998" max="10998" width="14.7109375" style="746" customWidth="1"/>
    <col min="10999" max="10999" width="0.42578125" style="746" customWidth="1"/>
    <col min="11000" max="11000" width="0.7109375" style="746" customWidth="1"/>
    <col min="11001" max="11001" width="21.7109375" style="746" customWidth="1"/>
    <col min="11002" max="11002" width="1.28515625" style="746" customWidth="1"/>
    <col min="11003" max="11003" width="21.140625" style="746" customWidth="1"/>
    <col min="11004" max="11208" width="11.42578125" style="746"/>
    <col min="11209" max="11209" width="0.7109375" style="746" customWidth="1"/>
    <col min="11210" max="11211" width="1.5703125" style="746" customWidth="1"/>
    <col min="11212" max="11212" width="16.42578125" style="746" customWidth="1"/>
    <col min="11213" max="11215" width="10.42578125" style="746" customWidth="1"/>
    <col min="11216" max="11216" width="8.7109375" style="746" customWidth="1"/>
    <col min="11217" max="11217" width="0.7109375" style="746" customWidth="1"/>
    <col min="11218" max="11218" width="3.140625" style="746" customWidth="1"/>
    <col min="11219" max="11219" width="1.140625" style="746" customWidth="1"/>
    <col min="11220" max="11220" width="18" style="746" customWidth="1"/>
    <col min="11221" max="11221" width="9.42578125" style="746" customWidth="1"/>
    <col min="11222" max="11222" width="8.7109375" style="746" customWidth="1"/>
    <col min="11223" max="11223" width="9.28515625" style="746" customWidth="1"/>
    <col min="11224" max="11224" width="10.140625" style="746" customWidth="1"/>
    <col min="11225" max="11225" width="5.140625" style="746" customWidth="1"/>
    <col min="11226" max="11226" width="10.140625" style="746" customWidth="1"/>
    <col min="11227" max="11227" width="6.42578125" style="746" customWidth="1"/>
    <col min="11228" max="11228" width="11.42578125" style="746"/>
    <col min="11229" max="11229" width="1.28515625" style="746" customWidth="1"/>
    <col min="11230" max="11230" width="1.42578125" style="746" customWidth="1"/>
    <col min="11231" max="11231" width="8.28515625" style="746" customWidth="1"/>
    <col min="11232" max="11232" width="11.42578125" style="746"/>
    <col min="11233" max="11234" width="10.7109375" style="746" customWidth="1"/>
    <col min="11235" max="11235" width="10.28515625" style="746" customWidth="1"/>
    <col min="11236" max="11236" width="11.28515625" style="746" customWidth="1"/>
    <col min="11237" max="11237" width="7.7109375" style="746" customWidth="1"/>
    <col min="11238" max="11238" width="10.140625" style="746" customWidth="1"/>
    <col min="11239" max="11239" width="6.5703125" style="746" customWidth="1"/>
    <col min="11240" max="11240" width="1.140625" style="746" customWidth="1"/>
    <col min="11241" max="11241" width="24.5703125" style="746" customWidth="1"/>
    <col min="11242" max="11242" width="9.85546875" style="746" customWidth="1"/>
    <col min="11243" max="11243" width="10.7109375" style="746" customWidth="1"/>
    <col min="11244" max="11244" width="10.85546875" style="746" customWidth="1"/>
    <col min="11245" max="11245" width="11.140625" style="746" customWidth="1"/>
    <col min="11246" max="11246" width="9.85546875" style="746" customWidth="1"/>
    <col min="11247" max="11247" width="1" style="746" customWidth="1"/>
    <col min="11248" max="11248" width="16.5703125" style="746" customWidth="1"/>
    <col min="11249" max="11249" width="0.5703125" style="746" customWidth="1"/>
    <col min="11250" max="11250" width="0.7109375" style="746" customWidth="1"/>
    <col min="11251" max="11251" width="27.85546875" style="746" customWidth="1"/>
    <col min="11252" max="11252" width="0.85546875" style="746" customWidth="1"/>
    <col min="11253" max="11253" width="27.42578125" style="746" customWidth="1"/>
    <col min="11254" max="11254" width="14.7109375" style="746" customWidth="1"/>
    <col min="11255" max="11255" width="0.42578125" style="746" customWidth="1"/>
    <col min="11256" max="11256" width="0.7109375" style="746" customWidth="1"/>
    <col min="11257" max="11257" width="21.7109375" style="746" customWidth="1"/>
    <col min="11258" max="11258" width="1.28515625" style="746" customWidth="1"/>
    <col min="11259" max="11259" width="21.140625" style="746" customWidth="1"/>
    <col min="11260" max="11464" width="11.42578125" style="746"/>
    <col min="11465" max="11465" width="0.7109375" style="746" customWidth="1"/>
    <col min="11466" max="11467" width="1.5703125" style="746" customWidth="1"/>
    <col min="11468" max="11468" width="16.42578125" style="746" customWidth="1"/>
    <col min="11469" max="11471" width="10.42578125" style="746" customWidth="1"/>
    <col min="11472" max="11472" width="8.7109375" style="746" customWidth="1"/>
    <col min="11473" max="11473" width="0.7109375" style="746" customWidth="1"/>
    <col min="11474" max="11474" width="3.140625" style="746" customWidth="1"/>
    <col min="11475" max="11475" width="1.140625" style="746" customWidth="1"/>
    <col min="11476" max="11476" width="18" style="746" customWidth="1"/>
    <col min="11477" max="11477" width="9.42578125" style="746" customWidth="1"/>
    <col min="11478" max="11478" width="8.7109375" style="746" customWidth="1"/>
    <col min="11479" max="11479" width="9.28515625" style="746" customWidth="1"/>
    <col min="11480" max="11480" width="10.140625" style="746" customWidth="1"/>
    <col min="11481" max="11481" width="5.140625" style="746" customWidth="1"/>
    <col min="11482" max="11482" width="10.140625" style="746" customWidth="1"/>
    <col min="11483" max="11483" width="6.42578125" style="746" customWidth="1"/>
    <col min="11484" max="11484" width="11.42578125" style="746"/>
    <col min="11485" max="11485" width="1.28515625" style="746" customWidth="1"/>
    <col min="11486" max="11486" width="1.42578125" style="746" customWidth="1"/>
    <col min="11487" max="11487" width="8.28515625" style="746" customWidth="1"/>
    <col min="11488" max="11488" width="11.42578125" style="746"/>
    <col min="11489" max="11490" width="10.7109375" style="746" customWidth="1"/>
    <col min="11491" max="11491" width="10.28515625" style="746" customWidth="1"/>
    <col min="11492" max="11492" width="11.28515625" style="746" customWidth="1"/>
    <col min="11493" max="11493" width="7.7109375" style="746" customWidth="1"/>
    <col min="11494" max="11494" width="10.140625" style="746" customWidth="1"/>
    <col min="11495" max="11495" width="6.5703125" style="746" customWidth="1"/>
    <col min="11496" max="11496" width="1.140625" style="746" customWidth="1"/>
    <col min="11497" max="11497" width="24.5703125" style="746" customWidth="1"/>
    <col min="11498" max="11498" width="9.85546875" style="746" customWidth="1"/>
    <col min="11499" max="11499" width="10.7109375" style="746" customWidth="1"/>
    <col min="11500" max="11500" width="10.85546875" style="746" customWidth="1"/>
    <col min="11501" max="11501" width="11.140625" style="746" customWidth="1"/>
    <col min="11502" max="11502" width="9.85546875" style="746" customWidth="1"/>
    <col min="11503" max="11503" width="1" style="746" customWidth="1"/>
    <col min="11504" max="11504" width="16.5703125" style="746" customWidth="1"/>
    <col min="11505" max="11505" width="0.5703125" style="746" customWidth="1"/>
    <col min="11506" max="11506" width="0.7109375" style="746" customWidth="1"/>
    <col min="11507" max="11507" width="27.85546875" style="746" customWidth="1"/>
    <col min="11508" max="11508" width="0.85546875" style="746" customWidth="1"/>
    <col min="11509" max="11509" width="27.42578125" style="746" customWidth="1"/>
    <col min="11510" max="11510" width="14.7109375" style="746" customWidth="1"/>
    <col min="11511" max="11511" width="0.42578125" style="746" customWidth="1"/>
    <col min="11512" max="11512" width="0.7109375" style="746" customWidth="1"/>
    <col min="11513" max="11513" width="21.7109375" style="746" customWidth="1"/>
    <col min="11514" max="11514" width="1.28515625" style="746" customWidth="1"/>
    <col min="11515" max="11515" width="21.140625" style="746" customWidth="1"/>
    <col min="11516" max="11720" width="11.42578125" style="746"/>
    <col min="11721" max="11721" width="0.7109375" style="746" customWidth="1"/>
    <col min="11722" max="11723" width="1.5703125" style="746" customWidth="1"/>
    <col min="11724" max="11724" width="16.42578125" style="746" customWidth="1"/>
    <col min="11725" max="11727" width="10.42578125" style="746" customWidth="1"/>
    <col min="11728" max="11728" width="8.7109375" style="746" customWidth="1"/>
    <col min="11729" max="11729" width="0.7109375" style="746" customWidth="1"/>
    <col min="11730" max="11730" width="3.140625" style="746" customWidth="1"/>
    <col min="11731" max="11731" width="1.140625" style="746" customWidth="1"/>
    <col min="11732" max="11732" width="18" style="746" customWidth="1"/>
    <col min="11733" max="11733" width="9.42578125" style="746" customWidth="1"/>
    <col min="11734" max="11734" width="8.7109375" style="746" customWidth="1"/>
    <col min="11735" max="11735" width="9.28515625" style="746" customWidth="1"/>
    <col min="11736" max="11736" width="10.140625" style="746" customWidth="1"/>
    <col min="11737" max="11737" width="5.140625" style="746" customWidth="1"/>
    <col min="11738" max="11738" width="10.140625" style="746" customWidth="1"/>
    <col min="11739" max="11739" width="6.42578125" style="746" customWidth="1"/>
    <col min="11740" max="11740" width="11.42578125" style="746"/>
    <col min="11741" max="11741" width="1.28515625" style="746" customWidth="1"/>
    <col min="11742" max="11742" width="1.42578125" style="746" customWidth="1"/>
    <col min="11743" max="11743" width="8.28515625" style="746" customWidth="1"/>
    <col min="11744" max="11744" width="11.42578125" style="746"/>
    <col min="11745" max="11746" width="10.7109375" style="746" customWidth="1"/>
    <col min="11747" max="11747" width="10.28515625" style="746" customWidth="1"/>
    <col min="11748" max="11748" width="11.28515625" style="746" customWidth="1"/>
    <col min="11749" max="11749" width="7.7109375" style="746" customWidth="1"/>
    <col min="11750" max="11750" width="10.140625" style="746" customWidth="1"/>
    <col min="11751" max="11751" width="6.5703125" style="746" customWidth="1"/>
    <col min="11752" max="11752" width="1.140625" style="746" customWidth="1"/>
    <col min="11753" max="11753" width="24.5703125" style="746" customWidth="1"/>
    <col min="11754" max="11754" width="9.85546875" style="746" customWidth="1"/>
    <col min="11755" max="11755" width="10.7109375" style="746" customWidth="1"/>
    <col min="11756" max="11756" width="10.85546875" style="746" customWidth="1"/>
    <col min="11757" max="11757" width="11.140625" style="746" customWidth="1"/>
    <col min="11758" max="11758" width="9.85546875" style="746" customWidth="1"/>
    <col min="11759" max="11759" width="1" style="746" customWidth="1"/>
    <col min="11760" max="11760" width="16.5703125" style="746" customWidth="1"/>
    <col min="11761" max="11761" width="0.5703125" style="746" customWidth="1"/>
    <col min="11762" max="11762" width="0.7109375" style="746" customWidth="1"/>
    <col min="11763" max="11763" width="27.85546875" style="746" customWidth="1"/>
    <col min="11764" max="11764" width="0.85546875" style="746" customWidth="1"/>
    <col min="11765" max="11765" width="27.42578125" style="746" customWidth="1"/>
    <col min="11766" max="11766" width="14.7109375" style="746" customWidth="1"/>
    <col min="11767" max="11767" width="0.42578125" style="746" customWidth="1"/>
    <col min="11768" max="11768" width="0.7109375" style="746" customWidth="1"/>
    <col min="11769" max="11769" width="21.7109375" style="746" customWidth="1"/>
    <col min="11770" max="11770" width="1.28515625" style="746" customWidth="1"/>
    <col min="11771" max="11771" width="21.140625" style="746" customWidth="1"/>
    <col min="11772" max="11976" width="11.42578125" style="746"/>
    <col min="11977" max="11977" width="0.7109375" style="746" customWidth="1"/>
    <col min="11978" max="11979" width="1.5703125" style="746" customWidth="1"/>
    <col min="11980" max="11980" width="16.42578125" style="746" customWidth="1"/>
    <col min="11981" max="11983" width="10.42578125" style="746" customWidth="1"/>
    <col min="11984" max="11984" width="8.7109375" style="746" customWidth="1"/>
    <col min="11985" max="11985" width="0.7109375" style="746" customWidth="1"/>
    <col min="11986" max="11986" width="3.140625" style="746" customWidth="1"/>
    <col min="11987" max="11987" width="1.140625" style="746" customWidth="1"/>
    <col min="11988" max="11988" width="18" style="746" customWidth="1"/>
    <col min="11989" max="11989" width="9.42578125" style="746" customWidth="1"/>
    <col min="11990" max="11990" width="8.7109375" style="746" customWidth="1"/>
    <col min="11991" max="11991" width="9.28515625" style="746" customWidth="1"/>
    <col min="11992" max="11992" width="10.140625" style="746" customWidth="1"/>
    <col min="11993" max="11993" width="5.140625" style="746" customWidth="1"/>
    <col min="11994" max="11994" width="10.140625" style="746" customWidth="1"/>
    <col min="11995" max="11995" width="6.42578125" style="746" customWidth="1"/>
    <col min="11996" max="11996" width="11.42578125" style="746"/>
    <col min="11997" max="11997" width="1.28515625" style="746" customWidth="1"/>
    <col min="11998" max="11998" width="1.42578125" style="746" customWidth="1"/>
    <col min="11999" max="11999" width="8.28515625" style="746" customWidth="1"/>
    <col min="12000" max="12000" width="11.42578125" style="746"/>
    <col min="12001" max="12002" width="10.7109375" style="746" customWidth="1"/>
    <col min="12003" max="12003" width="10.28515625" style="746" customWidth="1"/>
    <col min="12004" max="12004" width="11.28515625" style="746" customWidth="1"/>
    <col min="12005" max="12005" width="7.7109375" style="746" customWidth="1"/>
    <col min="12006" max="12006" width="10.140625" style="746" customWidth="1"/>
    <col min="12007" max="12007" width="6.5703125" style="746" customWidth="1"/>
    <col min="12008" max="12008" width="1.140625" style="746" customWidth="1"/>
    <col min="12009" max="12009" width="24.5703125" style="746" customWidth="1"/>
    <col min="12010" max="12010" width="9.85546875" style="746" customWidth="1"/>
    <col min="12011" max="12011" width="10.7109375" style="746" customWidth="1"/>
    <col min="12012" max="12012" width="10.85546875" style="746" customWidth="1"/>
    <col min="12013" max="12013" width="11.140625" style="746" customWidth="1"/>
    <col min="12014" max="12014" width="9.85546875" style="746" customWidth="1"/>
    <col min="12015" max="12015" width="1" style="746" customWidth="1"/>
    <col min="12016" max="12016" width="16.5703125" style="746" customWidth="1"/>
    <col min="12017" max="12017" width="0.5703125" style="746" customWidth="1"/>
    <col min="12018" max="12018" width="0.7109375" style="746" customWidth="1"/>
    <col min="12019" max="12019" width="27.85546875" style="746" customWidth="1"/>
    <col min="12020" max="12020" width="0.85546875" style="746" customWidth="1"/>
    <col min="12021" max="12021" width="27.42578125" style="746" customWidth="1"/>
    <col min="12022" max="12022" width="14.7109375" style="746" customWidth="1"/>
    <col min="12023" max="12023" width="0.42578125" style="746" customWidth="1"/>
    <col min="12024" max="12024" width="0.7109375" style="746" customWidth="1"/>
    <col min="12025" max="12025" width="21.7109375" style="746" customWidth="1"/>
    <col min="12026" max="12026" width="1.28515625" style="746" customWidth="1"/>
    <col min="12027" max="12027" width="21.140625" style="746" customWidth="1"/>
    <col min="12028" max="12232" width="11.42578125" style="746"/>
    <col min="12233" max="12233" width="0.7109375" style="746" customWidth="1"/>
    <col min="12234" max="12235" width="1.5703125" style="746" customWidth="1"/>
    <col min="12236" max="12236" width="16.42578125" style="746" customWidth="1"/>
    <col min="12237" max="12239" width="10.42578125" style="746" customWidth="1"/>
    <col min="12240" max="12240" width="8.7109375" style="746" customWidth="1"/>
    <col min="12241" max="12241" width="0.7109375" style="746" customWidth="1"/>
    <col min="12242" max="12242" width="3.140625" style="746" customWidth="1"/>
    <col min="12243" max="12243" width="1.140625" style="746" customWidth="1"/>
    <col min="12244" max="12244" width="18" style="746" customWidth="1"/>
    <col min="12245" max="12245" width="9.42578125" style="746" customWidth="1"/>
    <col min="12246" max="12246" width="8.7109375" style="746" customWidth="1"/>
    <col min="12247" max="12247" width="9.28515625" style="746" customWidth="1"/>
    <col min="12248" max="12248" width="10.140625" style="746" customWidth="1"/>
    <col min="12249" max="12249" width="5.140625" style="746" customWidth="1"/>
    <col min="12250" max="12250" width="10.140625" style="746" customWidth="1"/>
    <col min="12251" max="12251" width="6.42578125" style="746" customWidth="1"/>
    <col min="12252" max="12252" width="11.42578125" style="746"/>
    <col min="12253" max="12253" width="1.28515625" style="746" customWidth="1"/>
    <col min="12254" max="12254" width="1.42578125" style="746" customWidth="1"/>
    <col min="12255" max="12255" width="8.28515625" style="746" customWidth="1"/>
    <col min="12256" max="12256" width="11.42578125" style="746"/>
    <col min="12257" max="12258" width="10.7109375" style="746" customWidth="1"/>
    <col min="12259" max="12259" width="10.28515625" style="746" customWidth="1"/>
    <col min="12260" max="12260" width="11.28515625" style="746" customWidth="1"/>
    <col min="12261" max="12261" width="7.7109375" style="746" customWidth="1"/>
    <col min="12262" max="12262" width="10.140625" style="746" customWidth="1"/>
    <col min="12263" max="12263" width="6.5703125" style="746" customWidth="1"/>
    <col min="12264" max="12264" width="1.140625" style="746" customWidth="1"/>
    <col min="12265" max="12265" width="24.5703125" style="746" customWidth="1"/>
    <col min="12266" max="12266" width="9.85546875" style="746" customWidth="1"/>
    <col min="12267" max="12267" width="10.7109375" style="746" customWidth="1"/>
    <col min="12268" max="12268" width="10.85546875" style="746" customWidth="1"/>
    <col min="12269" max="12269" width="11.140625" style="746" customWidth="1"/>
    <col min="12270" max="12270" width="9.85546875" style="746" customWidth="1"/>
    <col min="12271" max="12271" width="1" style="746" customWidth="1"/>
    <col min="12272" max="12272" width="16.5703125" style="746" customWidth="1"/>
    <col min="12273" max="12273" width="0.5703125" style="746" customWidth="1"/>
    <col min="12274" max="12274" width="0.7109375" style="746" customWidth="1"/>
    <col min="12275" max="12275" width="27.85546875" style="746" customWidth="1"/>
    <col min="12276" max="12276" width="0.85546875" style="746" customWidth="1"/>
    <col min="12277" max="12277" width="27.42578125" style="746" customWidth="1"/>
    <col min="12278" max="12278" width="14.7109375" style="746" customWidth="1"/>
    <col min="12279" max="12279" width="0.42578125" style="746" customWidth="1"/>
    <col min="12280" max="12280" width="0.7109375" style="746" customWidth="1"/>
    <col min="12281" max="12281" width="21.7109375" style="746" customWidth="1"/>
    <col min="12282" max="12282" width="1.28515625" style="746" customWidth="1"/>
    <col min="12283" max="12283" width="21.140625" style="746" customWidth="1"/>
    <col min="12284" max="12488" width="11.42578125" style="746"/>
    <col min="12489" max="12489" width="0.7109375" style="746" customWidth="1"/>
    <col min="12490" max="12491" width="1.5703125" style="746" customWidth="1"/>
    <col min="12492" max="12492" width="16.42578125" style="746" customWidth="1"/>
    <col min="12493" max="12495" width="10.42578125" style="746" customWidth="1"/>
    <col min="12496" max="12496" width="8.7109375" style="746" customWidth="1"/>
    <col min="12497" max="12497" width="0.7109375" style="746" customWidth="1"/>
    <col min="12498" max="12498" width="3.140625" style="746" customWidth="1"/>
    <col min="12499" max="12499" width="1.140625" style="746" customWidth="1"/>
    <col min="12500" max="12500" width="18" style="746" customWidth="1"/>
    <col min="12501" max="12501" width="9.42578125" style="746" customWidth="1"/>
    <col min="12502" max="12502" width="8.7109375" style="746" customWidth="1"/>
    <col min="12503" max="12503" width="9.28515625" style="746" customWidth="1"/>
    <col min="12504" max="12504" width="10.140625" style="746" customWidth="1"/>
    <col min="12505" max="12505" width="5.140625" style="746" customWidth="1"/>
    <col min="12506" max="12506" width="10.140625" style="746" customWidth="1"/>
    <col min="12507" max="12507" width="6.42578125" style="746" customWidth="1"/>
    <col min="12508" max="12508" width="11.42578125" style="746"/>
    <col min="12509" max="12509" width="1.28515625" style="746" customWidth="1"/>
    <col min="12510" max="12510" width="1.42578125" style="746" customWidth="1"/>
    <col min="12511" max="12511" width="8.28515625" style="746" customWidth="1"/>
    <col min="12512" max="12512" width="11.42578125" style="746"/>
    <col min="12513" max="12514" width="10.7109375" style="746" customWidth="1"/>
    <col min="12515" max="12515" width="10.28515625" style="746" customWidth="1"/>
    <col min="12516" max="12516" width="11.28515625" style="746" customWidth="1"/>
    <col min="12517" max="12517" width="7.7109375" style="746" customWidth="1"/>
    <col min="12518" max="12518" width="10.140625" style="746" customWidth="1"/>
    <col min="12519" max="12519" width="6.5703125" style="746" customWidth="1"/>
    <col min="12520" max="12520" width="1.140625" style="746" customWidth="1"/>
    <col min="12521" max="12521" width="24.5703125" style="746" customWidth="1"/>
    <col min="12522" max="12522" width="9.85546875" style="746" customWidth="1"/>
    <col min="12523" max="12523" width="10.7109375" style="746" customWidth="1"/>
    <col min="12524" max="12524" width="10.85546875" style="746" customWidth="1"/>
    <col min="12525" max="12525" width="11.140625" style="746" customWidth="1"/>
    <col min="12526" max="12526" width="9.85546875" style="746" customWidth="1"/>
    <col min="12527" max="12527" width="1" style="746" customWidth="1"/>
    <col min="12528" max="12528" width="16.5703125" style="746" customWidth="1"/>
    <col min="12529" max="12529" width="0.5703125" style="746" customWidth="1"/>
    <col min="12530" max="12530" width="0.7109375" style="746" customWidth="1"/>
    <col min="12531" max="12531" width="27.85546875" style="746" customWidth="1"/>
    <col min="12532" max="12532" width="0.85546875" style="746" customWidth="1"/>
    <col min="12533" max="12533" width="27.42578125" style="746" customWidth="1"/>
    <col min="12534" max="12534" width="14.7109375" style="746" customWidth="1"/>
    <col min="12535" max="12535" width="0.42578125" style="746" customWidth="1"/>
    <col min="12536" max="12536" width="0.7109375" style="746" customWidth="1"/>
    <col min="12537" max="12537" width="21.7109375" style="746" customWidth="1"/>
    <col min="12538" max="12538" width="1.28515625" style="746" customWidth="1"/>
    <col min="12539" max="12539" width="21.140625" style="746" customWidth="1"/>
    <col min="12540" max="12744" width="11.42578125" style="746"/>
    <col min="12745" max="12745" width="0.7109375" style="746" customWidth="1"/>
    <col min="12746" max="12747" width="1.5703125" style="746" customWidth="1"/>
    <col min="12748" max="12748" width="16.42578125" style="746" customWidth="1"/>
    <col min="12749" max="12751" width="10.42578125" style="746" customWidth="1"/>
    <col min="12752" max="12752" width="8.7109375" style="746" customWidth="1"/>
    <col min="12753" max="12753" width="0.7109375" style="746" customWidth="1"/>
    <col min="12754" max="12754" width="3.140625" style="746" customWidth="1"/>
    <col min="12755" max="12755" width="1.140625" style="746" customWidth="1"/>
    <col min="12756" max="12756" width="18" style="746" customWidth="1"/>
    <col min="12757" max="12757" width="9.42578125" style="746" customWidth="1"/>
    <col min="12758" max="12758" width="8.7109375" style="746" customWidth="1"/>
    <col min="12759" max="12759" width="9.28515625" style="746" customWidth="1"/>
    <col min="12760" max="12760" width="10.140625" style="746" customWidth="1"/>
    <col min="12761" max="12761" width="5.140625" style="746" customWidth="1"/>
    <col min="12762" max="12762" width="10.140625" style="746" customWidth="1"/>
    <col min="12763" max="12763" width="6.42578125" style="746" customWidth="1"/>
    <col min="12764" max="12764" width="11.42578125" style="746"/>
    <col min="12765" max="12765" width="1.28515625" style="746" customWidth="1"/>
    <col min="12766" max="12766" width="1.42578125" style="746" customWidth="1"/>
    <col min="12767" max="12767" width="8.28515625" style="746" customWidth="1"/>
    <col min="12768" max="12768" width="11.42578125" style="746"/>
    <col min="12769" max="12770" width="10.7109375" style="746" customWidth="1"/>
    <col min="12771" max="12771" width="10.28515625" style="746" customWidth="1"/>
    <col min="12772" max="12772" width="11.28515625" style="746" customWidth="1"/>
    <col min="12773" max="12773" width="7.7109375" style="746" customWidth="1"/>
    <col min="12774" max="12774" width="10.140625" style="746" customWidth="1"/>
    <col min="12775" max="12775" width="6.5703125" style="746" customWidth="1"/>
    <col min="12776" max="12776" width="1.140625" style="746" customWidth="1"/>
    <col min="12777" max="12777" width="24.5703125" style="746" customWidth="1"/>
    <col min="12778" max="12778" width="9.85546875" style="746" customWidth="1"/>
    <col min="12779" max="12779" width="10.7109375" style="746" customWidth="1"/>
    <col min="12780" max="12780" width="10.85546875" style="746" customWidth="1"/>
    <col min="12781" max="12781" width="11.140625" style="746" customWidth="1"/>
    <col min="12782" max="12782" width="9.85546875" style="746" customWidth="1"/>
    <col min="12783" max="12783" width="1" style="746" customWidth="1"/>
    <col min="12784" max="12784" width="16.5703125" style="746" customWidth="1"/>
    <col min="12785" max="12785" width="0.5703125" style="746" customWidth="1"/>
    <col min="12786" max="12786" width="0.7109375" style="746" customWidth="1"/>
    <col min="12787" max="12787" width="27.85546875" style="746" customWidth="1"/>
    <col min="12788" max="12788" width="0.85546875" style="746" customWidth="1"/>
    <col min="12789" max="12789" width="27.42578125" style="746" customWidth="1"/>
    <col min="12790" max="12790" width="14.7109375" style="746" customWidth="1"/>
    <col min="12791" max="12791" width="0.42578125" style="746" customWidth="1"/>
    <col min="12792" max="12792" width="0.7109375" style="746" customWidth="1"/>
    <col min="12793" max="12793" width="21.7109375" style="746" customWidth="1"/>
    <col min="12794" max="12794" width="1.28515625" style="746" customWidth="1"/>
    <col min="12795" max="12795" width="21.140625" style="746" customWidth="1"/>
    <col min="12796" max="13000" width="11.42578125" style="746"/>
    <col min="13001" max="13001" width="0.7109375" style="746" customWidth="1"/>
    <col min="13002" max="13003" width="1.5703125" style="746" customWidth="1"/>
    <col min="13004" max="13004" width="16.42578125" style="746" customWidth="1"/>
    <col min="13005" max="13007" width="10.42578125" style="746" customWidth="1"/>
    <col min="13008" max="13008" width="8.7109375" style="746" customWidth="1"/>
    <col min="13009" max="13009" width="0.7109375" style="746" customWidth="1"/>
    <col min="13010" max="13010" width="3.140625" style="746" customWidth="1"/>
    <col min="13011" max="13011" width="1.140625" style="746" customWidth="1"/>
    <col min="13012" max="13012" width="18" style="746" customWidth="1"/>
    <col min="13013" max="13013" width="9.42578125" style="746" customWidth="1"/>
    <col min="13014" max="13014" width="8.7109375" style="746" customWidth="1"/>
    <col min="13015" max="13015" width="9.28515625" style="746" customWidth="1"/>
    <col min="13016" max="13016" width="10.140625" style="746" customWidth="1"/>
    <col min="13017" max="13017" width="5.140625" style="746" customWidth="1"/>
    <col min="13018" max="13018" width="10.140625" style="746" customWidth="1"/>
    <col min="13019" max="13019" width="6.42578125" style="746" customWidth="1"/>
    <col min="13020" max="13020" width="11.42578125" style="746"/>
    <col min="13021" max="13021" width="1.28515625" style="746" customWidth="1"/>
    <col min="13022" max="13022" width="1.42578125" style="746" customWidth="1"/>
    <col min="13023" max="13023" width="8.28515625" style="746" customWidth="1"/>
    <col min="13024" max="13024" width="11.42578125" style="746"/>
    <col min="13025" max="13026" width="10.7109375" style="746" customWidth="1"/>
    <col min="13027" max="13027" width="10.28515625" style="746" customWidth="1"/>
    <col min="13028" max="13028" width="11.28515625" style="746" customWidth="1"/>
    <col min="13029" max="13029" width="7.7109375" style="746" customWidth="1"/>
    <col min="13030" max="13030" width="10.140625" style="746" customWidth="1"/>
    <col min="13031" max="13031" width="6.5703125" style="746" customWidth="1"/>
    <col min="13032" max="13032" width="1.140625" style="746" customWidth="1"/>
    <col min="13033" max="13033" width="24.5703125" style="746" customWidth="1"/>
    <col min="13034" max="13034" width="9.85546875" style="746" customWidth="1"/>
    <col min="13035" max="13035" width="10.7109375" style="746" customWidth="1"/>
    <col min="13036" max="13036" width="10.85546875" style="746" customWidth="1"/>
    <col min="13037" max="13037" width="11.140625" style="746" customWidth="1"/>
    <col min="13038" max="13038" width="9.85546875" style="746" customWidth="1"/>
    <col min="13039" max="13039" width="1" style="746" customWidth="1"/>
    <col min="13040" max="13040" width="16.5703125" style="746" customWidth="1"/>
    <col min="13041" max="13041" width="0.5703125" style="746" customWidth="1"/>
    <col min="13042" max="13042" width="0.7109375" style="746" customWidth="1"/>
    <col min="13043" max="13043" width="27.85546875" style="746" customWidth="1"/>
    <col min="13044" max="13044" width="0.85546875" style="746" customWidth="1"/>
    <col min="13045" max="13045" width="27.42578125" style="746" customWidth="1"/>
    <col min="13046" max="13046" width="14.7109375" style="746" customWidth="1"/>
    <col min="13047" max="13047" width="0.42578125" style="746" customWidth="1"/>
    <col min="13048" max="13048" width="0.7109375" style="746" customWidth="1"/>
    <col min="13049" max="13049" width="21.7109375" style="746" customWidth="1"/>
    <col min="13050" max="13050" width="1.28515625" style="746" customWidth="1"/>
    <col min="13051" max="13051" width="21.140625" style="746" customWidth="1"/>
    <col min="13052" max="13256" width="11.42578125" style="746"/>
    <col min="13257" max="13257" width="0.7109375" style="746" customWidth="1"/>
    <col min="13258" max="13259" width="1.5703125" style="746" customWidth="1"/>
    <col min="13260" max="13260" width="16.42578125" style="746" customWidth="1"/>
    <col min="13261" max="13263" width="10.42578125" style="746" customWidth="1"/>
    <col min="13264" max="13264" width="8.7109375" style="746" customWidth="1"/>
    <col min="13265" max="13265" width="0.7109375" style="746" customWidth="1"/>
    <col min="13266" max="13266" width="3.140625" style="746" customWidth="1"/>
    <col min="13267" max="13267" width="1.140625" style="746" customWidth="1"/>
    <col min="13268" max="13268" width="18" style="746" customWidth="1"/>
    <col min="13269" max="13269" width="9.42578125" style="746" customWidth="1"/>
    <col min="13270" max="13270" width="8.7109375" style="746" customWidth="1"/>
    <col min="13271" max="13271" width="9.28515625" style="746" customWidth="1"/>
    <col min="13272" max="13272" width="10.140625" style="746" customWidth="1"/>
    <col min="13273" max="13273" width="5.140625" style="746" customWidth="1"/>
    <col min="13274" max="13274" width="10.140625" style="746" customWidth="1"/>
    <col min="13275" max="13275" width="6.42578125" style="746" customWidth="1"/>
    <col min="13276" max="13276" width="11.42578125" style="746"/>
    <col min="13277" max="13277" width="1.28515625" style="746" customWidth="1"/>
    <col min="13278" max="13278" width="1.42578125" style="746" customWidth="1"/>
    <col min="13279" max="13279" width="8.28515625" style="746" customWidth="1"/>
    <col min="13280" max="13280" width="11.42578125" style="746"/>
    <col min="13281" max="13282" width="10.7109375" style="746" customWidth="1"/>
    <col min="13283" max="13283" width="10.28515625" style="746" customWidth="1"/>
    <col min="13284" max="13284" width="11.28515625" style="746" customWidth="1"/>
    <col min="13285" max="13285" width="7.7109375" style="746" customWidth="1"/>
    <col min="13286" max="13286" width="10.140625" style="746" customWidth="1"/>
    <col min="13287" max="13287" width="6.5703125" style="746" customWidth="1"/>
    <col min="13288" max="13288" width="1.140625" style="746" customWidth="1"/>
    <col min="13289" max="13289" width="24.5703125" style="746" customWidth="1"/>
    <col min="13290" max="13290" width="9.85546875" style="746" customWidth="1"/>
    <col min="13291" max="13291" width="10.7109375" style="746" customWidth="1"/>
    <col min="13292" max="13292" width="10.85546875" style="746" customWidth="1"/>
    <col min="13293" max="13293" width="11.140625" style="746" customWidth="1"/>
    <col min="13294" max="13294" width="9.85546875" style="746" customWidth="1"/>
    <col min="13295" max="13295" width="1" style="746" customWidth="1"/>
    <col min="13296" max="13296" width="16.5703125" style="746" customWidth="1"/>
    <col min="13297" max="13297" width="0.5703125" style="746" customWidth="1"/>
    <col min="13298" max="13298" width="0.7109375" style="746" customWidth="1"/>
    <col min="13299" max="13299" width="27.85546875" style="746" customWidth="1"/>
    <col min="13300" max="13300" width="0.85546875" style="746" customWidth="1"/>
    <col min="13301" max="13301" width="27.42578125" style="746" customWidth="1"/>
    <col min="13302" max="13302" width="14.7109375" style="746" customWidth="1"/>
    <col min="13303" max="13303" width="0.42578125" style="746" customWidth="1"/>
    <col min="13304" max="13304" width="0.7109375" style="746" customWidth="1"/>
    <col min="13305" max="13305" width="21.7109375" style="746" customWidth="1"/>
    <col min="13306" max="13306" width="1.28515625" style="746" customWidth="1"/>
    <col min="13307" max="13307" width="21.140625" style="746" customWidth="1"/>
    <col min="13308" max="13512" width="11.42578125" style="746"/>
    <col min="13513" max="13513" width="0.7109375" style="746" customWidth="1"/>
    <col min="13514" max="13515" width="1.5703125" style="746" customWidth="1"/>
    <col min="13516" max="13516" width="16.42578125" style="746" customWidth="1"/>
    <col min="13517" max="13519" width="10.42578125" style="746" customWidth="1"/>
    <col min="13520" max="13520" width="8.7109375" style="746" customWidth="1"/>
    <col min="13521" max="13521" width="0.7109375" style="746" customWidth="1"/>
    <col min="13522" max="13522" width="3.140625" style="746" customWidth="1"/>
    <col min="13523" max="13523" width="1.140625" style="746" customWidth="1"/>
    <col min="13524" max="13524" width="18" style="746" customWidth="1"/>
    <col min="13525" max="13525" width="9.42578125" style="746" customWidth="1"/>
    <col min="13526" max="13526" width="8.7109375" style="746" customWidth="1"/>
    <col min="13527" max="13527" width="9.28515625" style="746" customWidth="1"/>
    <col min="13528" max="13528" width="10.140625" style="746" customWidth="1"/>
    <col min="13529" max="13529" width="5.140625" style="746" customWidth="1"/>
    <col min="13530" max="13530" width="10.140625" style="746" customWidth="1"/>
    <col min="13531" max="13531" width="6.42578125" style="746" customWidth="1"/>
    <col min="13532" max="13532" width="11.42578125" style="746"/>
    <col min="13533" max="13533" width="1.28515625" style="746" customWidth="1"/>
    <col min="13534" max="13534" width="1.42578125" style="746" customWidth="1"/>
    <col min="13535" max="13535" width="8.28515625" style="746" customWidth="1"/>
    <col min="13536" max="13536" width="11.42578125" style="746"/>
    <col min="13537" max="13538" width="10.7109375" style="746" customWidth="1"/>
    <col min="13539" max="13539" width="10.28515625" style="746" customWidth="1"/>
    <col min="13540" max="13540" width="11.28515625" style="746" customWidth="1"/>
    <col min="13541" max="13541" width="7.7109375" style="746" customWidth="1"/>
    <col min="13542" max="13542" width="10.140625" style="746" customWidth="1"/>
    <col min="13543" max="13543" width="6.5703125" style="746" customWidth="1"/>
    <col min="13544" max="13544" width="1.140625" style="746" customWidth="1"/>
    <col min="13545" max="13545" width="24.5703125" style="746" customWidth="1"/>
    <col min="13546" max="13546" width="9.85546875" style="746" customWidth="1"/>
    <col min="13547" max="13547" width="10.7109375" style="746" customWidth="1"/>
    <col min="13548" max="13548" width="10.85546875" style="746" customWidth="1"/>
    <col min="13549" max="13549" width="11.140625" style="746" customWidth="1"/>
    <col min="13550" max="13550" width="9.85546875" style="746" customWidth="1"/>
    <col min="13551" max="13551" width="1" style="746" customWidth="1"/>
    <col min="13552" max="13552" width="16.5703125" style="746" customWidth="1"/>
    <col min="13553" max="13553" width="0.5703125" style="746" customWidth="1"/>
    <col min="13554" max="13554" width="0.7109375" style="746" customWidth="1"/>
    <col min="13555" max="13555" width="27.85546875" style="746" customWidth="1"/>
    <col min="13556" max="13556" width="0.85546875" style="746" customWidth="1"/>
    <col min="13557" max="13557" width="27.42578125" style="746" customWidth="1"/>
    <col min="13558" max="13558" width="14.7109375" style="746" customWidth="1"/>
    <col min="13559" max="13559" width="0.42578125" style="746" customWidth="1"/>
    <col min="13560" max="13560" width="0.7109375" style="746" customWidth="1"/>
    <col min="13561" max="13561" width="21.7109375" style="746" customWidth="1"/>
    <col min="13562" max="13562" width="1.28515625" style="746" customWidth="1"/>
    <col min="13563" max="13563" width="21.140625" style="746" customWidth="1"/>
    <col min="13564" max="13768" width="11.42578125" style="746"/>
    <col min="13769" max="13769" width="0.7109375" style="746" customWidth="1"/>
    <col min="13770" max="13771" width="1.5703125" style="746" customWidth="1"/>
    <col min="13772" max="13772" width="16.42578125" style="746" customWidth="1"/>
    <col min="13773" max="13775" width="10.42578125" style="746" customWidth="1"/>
    <col min="13776" max="13776" width="8.7109375" style="746" customWidth="1"/>
    <col min="13777" max="13777" width="0.7109375" style="746" customWidth="1"/>
    <col min="13778" max="13778" width="3.140625" style="746" customWidth="1"/>
    <col min="13779" max="13779" width="1.140625" style="746" customWidth="1"/>
    <col min="13780" max="13780" width="18" style="746" customWidth="1"/>
    <col min="13781" max="13781" width="9.42578125" style="746" customWidth="1"/>
    <col min="13782" max="13782" width="8.7109375" style="746" customWidth="1"/>
    <col min="13783" max="13783" width="9.28515625" style="746" customWidth="1"/>
    <col min="13784" max="13784" width="10.140625" style="746" customWidth="1"/>
    <col min="13785" max="13785" width="5.140625" style="746" customWidth="1"/>
    <col min="13786" max="13786" width="10.140625" style="746" customWidth="1"/>
    <col min="13787" max="13787" width="6.42578125" style="746" customWidth="1"/>
    <col min="13788" max="13788" width="11.42578125" style="746"/>
    <col min="13789" max="13789" width="1.28515625" style="746" customWidth="1"/>
    <col min="13790" max="13790" width="1.42578125" style="746" customWidth="1"/>
    <col min="13791" max="13791" width="8.28515625" style="746" customWidth="1"/>
    <col min="13792" max="13792" width="11.42578125" style="746"/>
    <col min="13793" max="13794" width="10.7109375" style="746" customWidth="1"/>
    <col min="13795" max="13795" width="10.28515625" style="746" customWidth="1"/>
    <col min="13796" max="13796" width="11.28515625" style="746" customWidth="1"/>
    <col min="13797" max="13797" width="7.7109375" style="746" customWidth="1"/>
    <col min="13798" max="13798" width="10.140625" style="746" customWidth="1"/>
    <col min="13799" max="13799" width="6.5703125" style="746" customWidth="1"/>
    <col min="13800" max="13800" width="1.140625" style="746" customWidth="1"/>
    <col min="13801" max="13801" width="24.5703125" style="746" customWidth="1"/>
    <col min="13802" max="13802" width="9.85546875" style="746" customWidth="1"/>
    <col min="13803" max="13803" width="10.7109375" style="746" customWidth="1"/>
    <col min="13804" max="13804" width="10.85546875" style="746" customWidth="1"/>
    <col min="13805" max="13805" width="11.140625" style="746" customWidth="1"/>
    <col min="13806" max="13806" width="9.85546875" style="746" customWidth="1"/>
    <col min="13807" max="13807" width="1" style="746" customWidth="1"/>
    <col min="13808" max="13808" width="16.5703125" style="746" customWidth="1"/>
    <col min="13809" max="13809" width="0.5703125" style="746" customWidth="1"/>
    <col min="13810" max="13810" width="0.7109375" style="746" customWidth="1"/>
    <col min="13811" max="13811" width="27.85546875" style="746" customWidth="1"/>
    <col min="13812" max="13812" width="0.85546875" style="746" customWidth="1"/>
    <col min="13813" max="13813" width="27.42578125" style="746" customWidth="1"/>
    <col min="13814" max="13814" width="14.7109375" style="746" customWidth="1"/>
    <col min="13815" max="13815" width="0.42578125" style="746" customWidth="1"/>
    <col min="13816" max="13816" width="0.7109375" style="746" customWidth="1"/>
    <col min="13817" max="13817" width="21.7109375" style="746" customWidth="1"/>
    <col min="13818" max="13818" width="1.28515625" style="746" customWidth="1"/>
    <col min="13819" max="13819" width="21.140625" style="746" customWidth="1"/>
    <col min="13820" max="14024" width="11.42578125" style="746"/>
    <col min="14025" max="14025" width="0.7109375" style="746" customWidth="1"/>
    <col min="14026" max="14027" width="1.5703125" style="746" customWidth="1"/>
    <col min="14028" max="14028" width="16.42578125" style="746" customWidth="1"/>
    <col min="14029" max="14031" width="10.42578125" style="746" customWidth="1"/>
    <col min="14032" max="14032" width="8.7109375" style="746" customWidth="1"/>
    <col min="14033" max="14033" width="0.7109375" style="746" customWidth="1"/>
    <col min="14034" max="14034" width="3.140625" style="746" customWidth="1"/>
    <col min="14035" max="14035" width="1.140625" style="746" customWidth="1"/>
    <col min="14036" max="14036" width="18" style="746" customWidth="1"/>
    <col min="14037" max="14037" width="9.42578125" style="746" customWidth="1"/>
    <col min="14038" max="14038" width="8.7109375" style="746" customWidth="1"/>
    <col min="14039" max="14039" width="9.28515625" style="746" customWidth="1"/>
    <col min="14040" max="14040" width="10.140625" style="746" customWidth="1"/>
    <col min="14041" max="14041" width="5.140625" style="746" customWidth="1"/>
    <col min="14042" max="14042" width="10.140625" style="746" customWidth="1"/>
    <col min="14043" max="14043" width="6.42578125" style="746" customWidth="1"/>
    <col min="14044" max="14044" width="11.42578125" style="746"/>
    <col min="14045" max="14045" width="1.28515625" style="746" customWidth="1"/>
    <col min="14046" max="14046" width="1.42578125" style="746" customWidth="1"/>
    <col min="14047" max="14047" width="8.28515625" style="746" customWidth="1"/>
    <col min="14048" max="14048" width="11.42578125" style="746"/>
    <col min="14049" max="14050" width="10.7109375" style="746" customWidth="1"/>
    <col min="14051" max="14051" width="10.28515625" style="746" customWidth="1"/>
    <col min="14052" max="14052" width="11.28515625" style="746" customWidth="1"/>
    <col min="14053" max="14053" width="7.7109375" style="746" customWidth="1"/>
    <col min="14054" max="14054" width="10.140625" style="746" customWidth="1"/>
    <col min="14055" max="14055" width="6.5703125" style="746" customWidth="1"/>
    <col min="14056" max="14056" width="1.140625" style="746" customWidth="1"/>
    <col min="14057" max="14057" width="24.5703125" style="746" customWidth="1"/>
    <col min="14058" max="14058" width="9.85546875" style="746" customWidth="1"/>
    <col min="14059" max="14059" width="10.7109375" style="746" customWidth="1"/>
    <col min="14060" max="14060" width="10.85546875" style="746" customWidth="1"/>
    <col min="14061" max="14061" width="11.140625" style="746" customWidth="1"/>
    <col min="14062" max="14062" width="9.85546875" style="746" customWidth="1"/>
    <col min="14063" max="14063" width="1" style="746" customWidth="1"/>
    <col min="14064" max="14064" width="16.5703125" style="746" customWidth="1"/>
    <col min="14065" max="14065" width="0.5703125" style="746" customWidth="1"/>
    <col min="14066" max="14066" width="0.7109375" style="746" customWidth="1"/>
    <col min="14067" max="14067" width="27.85546875" style="746" customWidth="1"/>
    <col min="14068" max="14068" width="0.85546875" style="746" customWidth="1"/>
    <col min="14069" max="14069" width="27.42578125" style="746" customWidth="1"/>
    <col min="14070" max="14070" width="14.7109375" style="746" customWidth="1"/>
    <col min="14071" max="14071" width="0.42578125" style="746" customWidth="1"/>
    <col min="14072" max="14072" width="0.7109375" style="746" customWidth="1"/>
    <col min="14073" max="14073" width="21.7109375" style="746" customWidth="1"/>
    <col min="14074" max="14074" width="1.28515625" style="746" customWidth="1"/>
    <col min="14075" max="14075" width="21.140625" style="746" customWidth="1"/>
    <col min="14076" max="14280" width="11.42578125" style="746"/>
    <col min="14281" max="14281" width="0.7109375" style="746" customWidth="1"/>
    <col min="14282" max="14283" width="1.5703125" style="746" customWidth="1"/>
    <col min="14284" max="14284" width="16.42578125" style="746" customWidth="1"/>
    <col min="14285" max="14287" width="10.42578125" style="746" customWidth="1"/>
    <col min="14288" max="14288" width="8.7109375" style="746" customWidth="1"/>
    <col min="14289" max="14289" width="0.7109375" style="746" customWidth="1"/>
    <col min="14290" max="14290" width="3.140625" style="746" customWidth="1"/>
    <col min="14291" max="14291" width="1.140625" style="746" customWidth="1"/>
    <col min="14292" max="14292" width="18" style="746" customWidth="1"/>
    <col min="14293" max="14293" width="9.42578125" style="746" customWidth="1"/>
    <col min="14294" max="14294" width="8.7109375" style="746" customWidth="1"/>
    <col min="14295" max="14295" width="9.28515625" style="746" customWidth="1"/>
    <col min="14296" max="14296" width="10.140625" style="746" customWidth="1"/>
    <col min="14297" max="14297" width="5.140625" style="746" customWidth="1"/>
    <col min="14298" max="14298" width="10.140625" style="746" customWidth="1"/>
    <col min="14299" max="14299" width="6.42578125" style="746" customWidth="1"/>
    <col min="14300" max="14300" width="11.42578125" style="746"/>
    <col min="14301" max="14301" width="1.28515625" style="746" customWidth="1"/>
    <col min="14302" max="14302" width="1.42578125" style="746" customWidth="1"/>
    <col min="14303" max="14303" width="8.28515625" style="746" customWidth="1"/>
    <col min="14304" max="14304" width="11.42578125" style="746"/>
    <col min="14305" max="14306" width="10.7109375" style="746" customWidth="1"/>
    <col min="14307" max="14307" width="10.28515625" style="746" customWidth="1"/>
    <col min="14308" max="14308" width="11.28515625" style="746" customWidth="1"/>
    <col min="14309" max="14309" width="7.7109375" style="746" customWidth="1"/>
    <col min="14310" max="14310" width="10.140625" style="746" customWidth="1"/>
    <col min="14311" max="14311" width="6.5703125" style="746" customWidth="1"/>
    <col min="14312" max="14312" width="1.140625" style="746" customWidth="1"/>
    <col min="14313" max="14313" width="24.5703125" style="746" customWidth="1"/>
    <col min="14314" max="14314" width="9.85546875" style="746" customWidth="1"/>
    <col min="14315" max="14315" width="10.7109375" style="746" customWidth="1"/>
    <col min="14316" max="14316" width="10.85546875" style="746" customWidth="1"/>
    <col min="14317" max="14317" width="11.140625" style="746" customWidth="1"/>
    <col min="14318" max="14318" width="9.85546875" style="746" customWidth="1"/>
    <col min="14319" max="14319" width="1" style="746" customWidth="1"/>
    <col min="14320" max="14320" width="16.5703125" style="746" customWidth="1"/>
    <col min="14321" max="14321" width="0.5703125" style="746" customWidth="1"/>
    <col min="14322" max="14322" width="0.7109375" style="746" customWidth="1"/>
    <col min="14323" max="14323" width="27.85546875" style="746" customWidth="1"/>
    <col min="14324" max="14324" width="0.85546875" style="746" customWidth="1"/>
    <col min="14325" max="14325" width="27.42578125" style="746" customWidth="1"/>
    <col min="14326" max="14326" width="14.7109375" style="746" customWidth="1"/>
    <col min="14327" max="14327" width="0.42578125" style="746" customWidth="1"/>
    <col min="14328" max="14328" width="0.7109375" style="746" customWidth="1"/>
    <col min="14329" max="14329" width="21.7109375" style="746" customWidth="1"/>
    <col min="14330" max="14330" width="1.28515625" style="746" customWidth="1"/>
    <col min="14331" max="14331" width="21.140625" style="746" customWidth="1"/>
    <col min="14332" max="14536" width="11.42578125" style="746"/>
    <col min="14537" max="14537" width="0.7109375" style="746" customWidth="1"/>
    <col min="14538" max="14539" width="1.5703125" style="746" customWidth="1"/>
    <col min="14540" max="14540" width="16.42578125" style="746" customWidth="1"/>
    <col min="14541" max="14543" width="10.42578125" style="746" customWidth="1"/>
    <col min="14544" max="14544" width="8.7109375" style="746" customWidth="1"/>
    <col min="14545" max="14545" width="0.7109375" style="746" customWidth="1"/>
    <col min="14546" max="14546" width="3.140625" style="746" customWidth="1"/>
    <col min="14547" max="14547" width="1.140625" style="746" customWidth="1"/>
    <col min="14548" max="14548" width="18" style="746" customWidth="1"/>
    <col min="14549" max="14549" width="9.42578125" style="746" customWidth="1"/>
    <col min="14550" max="14550" width="8.7109375" style="746" customWidth="1"/>
    <col min="14551" max="14551" width="9.28515625" style="746" customWidth="1"/>
    <col min="14552" max="14552" width="10.140625" style="746" customWidth="1"/>
    <col min="14553" max="14553" width="5.140625" style="746" customWidth="1"/>
    <col min="14554" max="14554" width="10.140625" style="746" customWidth="1"/>
    <col min="14555" max="14555" width="6.42578125" style="746" customWidth="1"/>
    <col min="14556" max="14556" width="11.42578125" style="746"/>
    <col min="14557" max="14557" width="1.28515625" style="746" customWidth="1"/>
    <col min="14558" max="14558" width="1.42578125" style="746" customWidth="1"/>
    <col min="14559" max="14559" width="8.28515625" style="746" customWidth="1"/>
    <col min="14560" max="14560" width="11.42578125" style="746"/>
    <col min="14561" max="14562" width="10.7109375" style="746" customWidth="1"/>
    <col min="14563" max="14563" width="10.28515625" style="746" customWidth="1"/>
    <col min="14564" max="14564" width="11.28515625" style="746" customWidth="1"/>
    <col min="14565" max="14565" width="7.7109375" style="746" customWidth="1"/>
    <col min="14566" max="14566" width="10.140625" style="746" customWidth="1"/>
    <col min="14567" max="14567" width="6.5703125" style="746" customWidth="1"/>
    <col min="14568" max="14568" width="1.140625" style="746" customWidth="1"/>
    <col min="14569" max="14569" width="24.5703125" style="746" customWidth="1"/>
    <col min="14570" max="14570" width="9.85546875" style="746" customWidth="1"/>
    <col min="14571" max="14571" width="10.7109375" style="746" customWidth="1"/>
    <col min="14572" max="14572" width="10.85546875" style="746" customWidth="1"/>
    <col min="14573" max="14573" width="11.140625" style="746" customWidth="1"/>
    <col min="14574" max="14574" width="9.85546875" style="746" customWidth="1"/>
    <col min="14575" max="14575" width="1" style="746" customWidth="1"/>
    <col min="14576" max="14576" width="16.5703125" style="746" customWidth="1"/>
    <col min="14577" max="14577" width="0.5703125" style="746" customWidth="1"/>
    <col min="14578" max="14578" width="0.7109375" style="746" customWidth="1"/>
    <col min="14579" max="14579" width="27.85546875" style="746" customWidth="1"/>
    <col min="14580" max="14580" width="0.85546875" style="746" customWidth="1"/>
    <col min="14581" max="14581" width="27.42578125" style="746" customWidth="1"/>
    <col min="14582" max="14582" width="14.7109375" style="746" customWidth="1"/>
    <col min="14583" max="14583" width="0.42578125" style="746" customWidth="1"/>
    <col min="14584" max="14584" width="0.7109375" style="746" customWidth="1"/>
    <col min="14585" max="14585" width="21.7109375" style="746" customWidth="1"/>
    <col min="14586" max="14586" width="1.28515625" style="746" customWidth="1"/>
    <col min="14587" max="14587" width="21.140625" style="746" customWidth="1"/>
    <col min="14588" max="14792" width="11.42578125" style="746"/>
    <col min="14793" max="14793" width="0.7109375" style="746" customWidth="1"/>
    <col min="14794" max="14795" width="1.5703125" style="746" customWidth="1"/>
    <col min="14796" max="14796" width="16.42578125" style="746" customWidth="1"/>
    <col min="14797" max="14799" width="10.42578125" style="746" customWidth="1"/>
    <col min="14800" max="14800" width="8.7109375" style="746" customWidth="1"/>
    <col min="14801" max="14801" width="0.7109375" style="746" customWidth="1"/>
    <col min="14802" max="14802" width="3.140625" style="746" customWidth="1"/>
    <col min="14803" max="14803" width="1.140625" style="746" customWidth="1"/>
    <col min="14804" max="14804" width="18" style="746" customWidth="1"/>
    <col min="14805" max="14805" width="9.42578125" style="746" customWidth="1"/>
    <col min="14806" max="14806" width="8.7109375" style="746" customWidth="1"/>
    <col min="14807" max="14807" width="9.28515625" style="746" customWidth="1"/>
    <col min="14808" max="14808" width="10.140625" style="746" customWidth="1"/>
    <col min="14809" max="14809" width="5.140625" style="746" customWidth="1"/>
    <col min="14810" max="14810" width="10.140625" style="746" customWidth="1"/>
    <col min="14811" max="14811" width="6.42578125" style="746" customWidth="1"/>
    <col min="14812" max="14812" width="11.42578125" style="746"/>
    <col min="14813" max="14813" width="1.28515625" style="746" customWidth="1"/>
    <col min="14814" max="14814" width="1.42578125" style="746" customWidth="1"/>
    <col min="14815" max="14815" width="8.28515625" style="746" customWidth="1"/>
    <col min="14816" max="14816" width="11.42578125" style="746"/>
    <col min="14817" max="14818" width="10.7109375" style="746" customWidth="1"/>
    <col min="14819" max="14819" width="10.28515625" style="746" customWidth="1"/>
    <col min="14820" max="14820" width="11.28515625" style="746" customWidth="1"/>
    <col min="14821" max="14821" width="7.7109375" style="746" customWidth="1"/>
    <col min="14822" max="14822" width="10.140625" style="746" customWidth="1"/>
    <col min="14823" max="14823" width="6.5703125" style="746" customWidth="1"/>
    <col min="14824" max="14824" width="1.140625" style="746" customWidth="1"/>
    <col min="14825" max="14825" width="24.5703125" style="746" customWidth="1"/>
    <col min="14826" max="14826" width="9.85546875" style="746" customWidth="1"/>
    <col min="14827" max="14827" width="10.7109375" style="746" customWidth="1"/>
    <col min="14828" max="14828" width="10.85546875" style="746" customWidth="1"/>
    <col min="14829" max="14829" width="11.140625" style="746" customWidth="1"/>
    <col min="14830" max="14830" width="9.85546875" style="746" customWidth="1"/>
    <col min="14831" max="14831" width="1" style="746" customWidth="1"/>
    <col min="14832" max="14832" width="16.5703125" style="746" customWidth="1"/>
    <col min="14833" max="14833" width="0.5703125" style="746" customWidth="1"/>
    <col min="14834" max="14834" width="0.7109375" style="746" customWidth="1"/>
    <col min="14835" max="14835" width="27.85546875" style="746" customWidth="1"/>
    <col min="14836" max="14836" width="0.85546875" style="746" customWidth="1"/>
    <col min="14837" max="14837" width="27.42578125" style="746" customWidth="1"/>
    <col min="14838" max="14838" width="14.7109375" style="746" customWidth="1"/>
    <col min="14839" max="14839" width="0.42578125" style="746" customWidth="1"/>
    <col min="14840" max="14840" width="0.7109375" style="746" customWidth="1"/>
    <col min="14841" max="14841" width="21.7109375" style="746" customWidth="1"/>
    <col min="14842" max="14842" width="1.28515625" style="746" customWidth="1"/>
    <col min="14843" max="14843" width="21.140625" style="746" customWidth="1"/>
    <col min="14844" max="15048" width="11.42578125" style="746"/>
    <col min="15049" max="15049" width="0.7109375" style="746" customWidth="1"/>
    <col min="15050" max="15051" width="1.5703125" style="746" customWidth="1"/>
    <col min="15052" max="15052" width="16.42578125" style="746" customWidth="1"/>
    <col min="15053" max="15055" width="10.42578125" style="746" customWidth="1"/>
    <col min="15056" max="15056" width="8.7109375" style="746" customWidth="1"/>
    <col min="15057" max="15057" width="0.7109375" style="746" customWidth="1"/>
    <col min="15058" max="15058" width="3.140625" style="746" customWidth="1"/>
    <col min="15059" max="15059" width="1.140625" style="746" customWidth="1"/>
    <col min="15060" max="15060" width="18" style="746" customWidth="1"/>
    <col min="15061" max="15061" width="9.42578125" style="746" customWidth="1"/>
    <col min="15062" max="15062" width="8.7109375" style="746" customWidth="1"/>
    <col min="15063" max="15063" width="9.28515625" style="746" customWidth="1"/>
    <col min="15064" max="15064" width="10.140625" style="746" customWidth="1"/>
    <col min="15065" max="15065" width="5.140625" style="746" customWidth="1"/>
    <col min="15066" max="15066" width="10.140625" style="746" customWidth="1"/>
    <col min="15067" max="15067" width="6.42578125" style="746" customWidth="1"/>
    <col min="15068" max="15068" width="11.42578125" style="746"/>
    <col min="15069" max="15069" width="1.28515625" style="746" customWidth="1"/>
    <col min="15070" max="15070" width="1.42578125" style="746" customWidth="1"/>
    <col min="15071" max="15071" width="8.28515625" style="746" customWidth="1"/>
    <col min="15072" max="15072" width="11.42578125" style="746"/>
    <col min="15073" max="15074" width="10.7109375" style="746" customWidth="1"/>
    <col min="15075" max="15075" width="10.28515625" style="746" customWidth="1"/>
    <col min="15076" max="15076" width="11.28515625" style="746" customWidth="1"/>
    <col min="15077" max="15077" width="7.7109375" style="746" customWidth="1"/>
    <col min="15078" max="15078" width="10.140625" style="746" customWidth="1"/>
    <col min="15079" max="15079" width="6.5703125" style="746" customWidth="1"/>
    <col min="15080" max="15080" width="1.140625" style="746" customWidth="1"/>
    <col min="15081" max="15081" width="24.5703125" style="746" customWidth="1"/>
    <col min="15082" max="15082" width="9.85546875" style="746" customWidth="1"/>
    <col min="15083" max="15083" width="10.7109375" style="746" customWidth="1"/>
    <col min="15084" max="15084" width="10.85546875" style="746" customWidth="1"/>
    <col min="15085" max="15085" width="11.140625" style="746" customWidth="1"/>
    <col min="15086" max="15086" width="9.85546875" style="746" customWidth="1"/>
    <col min="15087" max="15087" width="1" style="746" customWidth="1"/>
    <col min="15088" max="15088" width="16.5703125" style="746" customWidth="1"/>
    <col min="15089" max="15089" width="0.5703125" style="746" customWidth="1"/>
    <col min="15090" max="15090" width="0.7109375" style="746" customWidth="1"/>
    <col min="15091" max="15091" width="27.85546875" style="746" customWidth="1"/>
    <col min="15092" max="15092" width="0.85546875" style="746" customWidth="1"/>
    <col min="15093" max="15093" width="27.42578125" style="746" customWidth="1"/>
    <col min="15094" max="15094" width="14.7109375" style="746" customWidth="1"/>
    <col min="15095" max="15095" width="0.42578125" style="746" customWidth="1"/>
    <col min="15096" max="15096" width="0.7109375" style="746" customWidth="1"/>
    <col min="15097" max="15097" width="21.7109375" style="746" customWidth="1"/>
    <col min="15098" max="15098" width="1.28515625" style="746" customWidth="1"/>
    <col min="15099" max="15099" width="21.140625" style="746" customWidth="1"/>
    <col min="15100" max="15304" width="11.42578125" style="746"/>
    <col min="15305" max="15305" width="0.7109375" style="746" customWidth="1"/>
    <col min="15306" max="15307" width="1.5703125" style="746" customWidth="1"/>
    <col min="15308" max="15308" width="16.42578125" style="746" customWidth="1"/>
    <col min="15309" max="15311" width="10.42578125" style="746" customWidth="1"/>
    <col min="15312" max="15312" width="8.7109375" style="746" customWidth="1"/>
    <col min="15313" max="15313" width="0.7109375" style="746" customWidth="1"/>
    <col min="15314" max="15314" width="3.140625" style="746" customWidth="1"/>
    <col min="15315" max="15315" width="1.140625" style="746" customWidth="1"/>
    <col min="15316" max="15316" width="18" style="746" customWidth="1"/>
    <col min="15317" max="15317" width="9.42578125" style="746" customWidth="1"/>
    <col min="15318" max="15318" width="8.7109375" style="746" customWidth="1"/>
    <col min="15319" max="15319" width="9.28515625" style="746" customWidth="1"/>
    <col min="15320" max="15320" width="10.140625" style="746" customWidth="1"/>
    <col min="15321" max="15321" width="5.140625" style="746" customWidth="1"/>
    <col min="15322" max="15322" width="10.140625" style="746" customWidth="1"/>
    <col min="15323" max="15323" width="6.42578125" style="746" customWidth="1"/>
    <col min="15324" max="15324" width="11.42578125" style="746"/>
    <col min="15325" max="15325" width="1.28515625" style="746" customWidth="1"/>
    <col min="15326" max="15326" width="1.42578125" style="746" customWidth="1"/>
    <col min="15327" max="15327" width="8.28515625" style="746" customWidth="1"/>
    <col min="15328" max="15328" width="11.42578125" style="746"/>
    <col min="15329" max="15330" width="10.7109375" style="746" customWidth="1"/>
    <col min="15331" max="15331" width="10.28515625" style="746" customWidth="1"/>
    <col min="15332" max="15332" width="11.28515625" style="746" customWidth="1"/>
    <col min="15333" max="15333" width="7.7109375" style="746" customWidth="1"/>
    <col min="15334" max="15334" width="10.140625" style="746" customWidth="1"/>
    <col min="15335" max="15335" width="6.5703125" style="746" customWidth="1"/>
    <col min="15336" max="15336" width="1.140625" style="746" customWidth="1"/>
    <col min="15337" max="15337" width="24.5703125" style="746" customWidth="1"/>
    <col min="15338" max="15338" width="9.85546875" style="746" customWidth="1"/>
    <col min="15339" max="15339" width="10.7109375" style="746" customWidth="1"/>
    <col min="15340" max="15340" width="10.85546875" style="746" customWidth="1"/>
    <col min="15341" max="15341" width="11.140625" style="746" customWidth="1"/>
    <col min="15342" max="15342" width="9.85546875" style="746" customWidth="1"/>
    <col min="15343" max="15343" width="1" style="746" customWidth="1"/>
    <col min="15344" max="15344" width="16.5703125" style="746" customWidth="1"/>
    <col min="15345" max="15345" width="0.5703125" style="746" customWidth="1"/>
    <col min="15346" max="15346" width="0.7109375" style="746" customWidth="1"/>
    <col min="15347" max="15347" width="27.85546875" style="746" customWidth="1"/>
    <col min="15348" max="15348" width="0.85546875" style="746" customWidth="1"/>
    <col min="15349" max="15349" width="27.42578125" style="746" customWidth="1"/>
    <col min="15350" max="15350" width="14.7109375" style="746" customWidth="1"/>
    <col min="15351" max="15351" width="0.42578125" style="746" customWidth="1"/>
    <col min="15352" max="15352" width="0.7109375" style="746" customWidth="1"/>
    <col min="15353" max="15353" width="21.7109375" style="746" customWidth="1"/>
    <col min="15354" max="15354" width="1.28515625" style="746" customWidth="1"/>
    <col min="15355" max="15355" width="21.140625" style="746" customWidth="1"/>
    <col min="15356" max="15560" width="11.42578125" style="746"/>
    <col min="15561" max="15561" width="0.7109375" style="746" customWidth="1"/>
    <col min="15562" max="15563" width="1.5703125" style="746" customWidth="1"/>
    <col min="15564" max="15564" width="16.42578125" style="746" customWidth="1"/>
    <col min="15565" max="15567" width="10.42578125" style="746" customWidth="1"/>
    <col min="15568" max="15568" width="8.7109375" style="746" customWidth="1"/>
    <col min="15569" max="15569" width="0.7109375" style="746" customWidth="1"/>
    <col min="15570" max="15570" width="3.140625" style="746" customWidth="1"/>
    <col min="15571" max="15571" width="1.140625" style="746" customWidth="1"/>
    <col min="15572" max="15572" width="18" style="746" customWidth="1"/>
    <col min="15573" max="15573" width="9.42578125" style="746" customWidth="1"/>
    <col min="15574" max="15574" width="8.7109375" style="746" customWidth="1"/>
    <col min="15575" max="15575" width="9.28515625" style="746" customWidth="1"/>
    <col min="15576" max="15576" width="10.140625" style="746" customWidth="1"/>
    <col min="15577" max="15577" width="5.140625" style="746" customWidth="1"/>
    <col min="15578" max="15578" width="10.140625" style="746" customWidth="1"/>
    <col min="15579" max="15579" width="6.42578125" style="746" customWidth="1"/>
    <col min="15580" max="15580" width="11.42578125" style="746"/>
    <col min="15581" max="15581" width="1.28515625" style="746" customWidth="1"/>
    <col min="15582" max="15582" width="1.42578125" style="746" customWidth="1"/>
    <col min="15583" max="15583" width="8.28515625" style="746" customWidth="1"/>
    <col min="15584" max="15584" width="11.42578125" style="746"/>
    <col min="15585" max="15586" width="10.7109375" style="746" customWidth="1"/>
    <col min="15587" max="15587" width="10.28515625" style="746" customWidth="1"/>
    <col min="15588" max="15588" width="11.28515625" style="746" customWidth="1"/>
    <col min="15589" max="15589" width="7.7109375" style="746" customWidth="1"/>
    <col min="15590" max="15590" width="10.140625" style="746" customWidth="1"/>
    <col min="15591" max="15591" width="6.5703125" style="746" customWidth="1"/>
    <col min="15592" max="15592" width="1.140625" style="746" customWidth="1"/>
    <col min="15593" max="15593" width="24.5703125" style="746" customWidth="1"/>
    <col min="15594" max="15594" width="9.85546875" style="746" customWidth="1"/>
    <col min="15595" max="15595" width="10.7109375" style="746" customWidth="1"/>
    <col min="15596" max="15596" width="10.85546875" style="746" customWidth="1"/>
    <col min="15597" max="15597" width="11.140625" style="746" customWidth="1"/>
    <col min="15598" max="15598" width="9.85546875" style="746" customWidth="1"/>
    <col min="15599" max="15599" width="1" style="746" customWidth="1"/>
    <col min="15600" max="15600" width="16.5703125" style="746" customWidth="1"/>
    <col min="15601" max="15601" width="0.5703125" style="746" customWidth="1"/>
    <col min="15602" max="15602" width="0.7109375" style="746" customWidth="1"/>
    <col min="15603" max="15603" width="27.85546875" style="746" customWidth="1"/>
    <col min="15604" max="15604" width="0.85546875" style="746" customWidth="1"/>
    <col min="15605" max="15605" width="27.42578125" style="746" customWidth="1"/>
    <col min="15606" max="15606" width="14.7109375" style="746" customWidth="1"/>
    <col min="15607" max="15607" width="0.42578125" style="746" customWidth="1"/>
    <col min="15608" max="15608" width="0.7109375" style="746" customWidth="1"/>
    <col min="15609" max="15609" width="21.7109375" style="746" customWidth="1"/>
    <col min="15610" max="15610" width="1.28515625" style="746" customWidth="1"/>
    <col min="15611" max="15611" width="21.140625" style="746" customWidth="1"/>
    <col min="15612" max="15816" width="11.42578125" style="746"/>
    <col min="15817" max="15817" width="0.7109375" style="746" customWidth="1"/>
    <col min="15818" max="15819" width="1.5703125" style="746" customWidth="1"/>
    <col min="15820" max="15820" width="16.42578125" style="746" customWidth="1"/>
    <col min="15821" max="15823" width="10.42578125" style="746" customWidth="1"/>
    <col min="15824" max="15824" width="8.7109375" style="746" customWidth="1"/>
    <col min="15825" max="15825" width="0.7109375" style="746" customWidth="1"/>
    <col min="15826" max="15826" width="3.140625" style="746" customWidth="1"/>
    <col min="15827" max="15827" width="1.140625" style="746" customWidth="1"/>
    <col min="15828" max="15828" width="18" style="746" customWidth="1"/>
    <col min="15829" max="15829" width="9.42578125" style="746" customWidth="1"/>
    <col min="15830" max="15830" width="8.7109375" style="746" customWidth="1"/>
    <col min="15831" max="15831" width="9.28515625" style="746" customWidth="1"/>
    <col min="15832" max="15832" width="10.140625" style="746" customWidth="1"/>
    <col min="15833" max="15833" width="5.140625" style="746" customWidth="1"/>
    <col min="15834" max="15834" width="10.140625" style="746" customWidth="1"/>
    <col min="15835" max="15835" width="6.42578125" style="746" customWidth="1"/>
    <col min="15836" max="15836" width="11.42578125" style="746"/>
    <col min="15837" max="15837" width="1.28515625" style="746" customWidth="1"/>
    <col min="15838" max="15838" width="1.42578125" style="746" customWidth="1"/>
    <col min="15839" max="15839" width="8.28515625" style="746" customWidth="1"/>
    <col min="15840" max="15840" width="11.42578125" style="746"/>
    <col min="15841" max="15842" width="10.7109375" style="746" customWidth="1"/>
    <col min="15843" max="15843" width="10.28515625" style="746" customWidth="1"/>
    <col min="15844" max="15844" width="11.28515625" style="746" customWidth="1"/>
    <col min="15845" max="15845" width="7.7109375" style="746" customWidth="1"/>
    <col min="15846" max="15846" width="10.140625" style="746" customWidth="1"/>
    <col min="15847" max="15847" width="6.5703125" style="746" customWidth="1"/>
    <col min="15848" max="15848" width="1.140625" style="746" customWidth="1"/>
    <col min="15849" max="15849" width="24.5703125" style="746" customWidth="1"/>
    <col min="15850" max="15850" width="9.85546875" style="746" customWidth="1"/>
    <col min="15851" max="15851" width="10.7109375" style="746" customWidth="1"/>
    <col min="15852" max="15852" width="10.85546875" style="746" customWidth="1"/>
    <col min="15853" max="15853" width="11.140625" style="746" customWidth="1"/>
    <col min="15854" max="15854" width="9.85546875" style="746" customWidth="1"/>
    <col min="15855" max="15855" width="1" style="746" customWidth="1"/>
    <col min="15856" max="15856" width="16.5703125" style="746" customWidth="1"/>
    <col min="15857" max="15857" width="0.5703125" style="746" customWidth="1"/>
    <col min="15858" max="15858" width="0.7109375" style="746" customWidth="1"/>
    <col min="15859" max="15859" width="27.85546875" style="746" customWidth="1"/>
    <col min="15860" max="15860" width="0.85546875" style="746" customWidth="1"/>
    <col min="15861" max="15861" width="27.42578125" style="746" customWidth="1"/>
    <col min="15862" max="15862" width="14.7109375" style="746" customWidth="1"/>
    <col min="15863" max="15863" width="0.42578125" style="746" customWidth="1"/>
    <col min="15864" max="15864" width="0.7109375" style="746" customWidth="1"/>
    <col min="15865" max="15865" width="21.7109375" style="746" customWidth="1"/>
    <col min="15866" max="15866" width="1.28515625" style="746" customWidth="1"/>
    <col min="15867" max="15867" width="21.140625" style="746" customWidth="1"/>
    <col min="15868" max="16072" width="11.42578125" style="746"/>
    <col min="16073" max="16073" width="0.7109375" style="746" customWidth="1"/>
    <col min="16074" max="16075" width="1.5703125" style="746" customWidth="1"/>
    <col min="16076" max="16076" width="16.42578125" style="746" customWidth="1"/>
    <col min="16077" max="16079" width="10.42578125" style="746" customWidth="1"/>
    <col min="16080" max="16080" width="8.7109375" style="746" customWidth="1"/>
    <col min="16081" max="16081" width="0.7109375" style="746" customWidth="1"/>
    <col min="16082" max="16082" width="3.140625" style="746" customWidth="1"/>
    <col min="16083" max="16083" width="1.140625" style="746" customWidth="1"/>
    <col min="16084" max="16084" width="18" style="746" customWidth="1"/>
    <col min="16085" max="16085" width="9.42578125" style="746" customWidth="1"/>
    <col min="16086" max="16086" width="8.7109375" style="746" customWidth="1"/>
    <col min="16087" max="16087" width="9.28515625" style="746" customWidth="1"/>
    <col min="16088" max="16088" width="10.140625" style="746" customWidth="1"/>
    <col min="16089" max="16089" width="5.140625" style="746" customWidth="1"/>
    <col min="16090" max="16090" width="10.140625" style="746" customWidth="1"/>
    <col min="16091" max="16091" width="6.42578125" style="746" customWidth="1"/>
    <col min="16092" max="16092" width="11.42578125" style="746"/>
    <col min="16093" max="16093" width="1.28515625" style="746" customWidth="1"/>
    <col min="16094" max="16094" width="1.42578125" style="746" customWidth="1"/>
    <col min="16095" max="16095" width="8.28515625" style="746" customWidth="1"/>
    <col min="16096" max="16096" width="11.42578125" style="746"/>
    <col min="16097" max="16098" width="10.7109375" style="746" customWidth="1"/>
    <col min="16099" max="16099" width="10.28515625" style="746" customWidth="1"/>
    <col min="16100" max="16100" width="11.28515625" style="746" customWidth="1"/>
    <col min="16101" max="16101" width="7.7109375" style="746" customWidth="1"/>
    <col min="16102" max="16102" width="10.140625" style="746" customWidth="1"/>
    <col min="16103" max="16103" width="6.5703125" style="746" customWidth="1"/>
    <col min="16104" max="16104" width="1.140625" style="746" customWidth="1"/>
    <col min="16105" max="16105" width="24.5703125" style="746" customWidth="1"/>
    <col min="16106" max="16106" width="9.85546875" style="746" customWidth="1"/>
    <col min="16107" max="16107" width="10.7109375" style="746" customWidth="1"/>
    <col min="16108" max="16108" width="10.85546875" style="746" customWidth="1"/>
    <col min="16109" max="16109" width="11.140625" style="746" customWidth="1"/>
    <col min="16110" max="16110" width="9.85546875" style="746" customWidth="1"/>
    <col min="16111" max="16111" width="1" style="746" customWidth="1"/>
    <col min="16112" max="16112" width="16.5703125" style="746" customWidth="1"/>
    <col min="16113" max="16113" width="0.5703125" style="746" customWidth="1"/>
    <col min="16114" max="16114" width="0.7109375" style="746" customWidth="1"/>
    <col min="16115" max="16115" width="27.85546875" style="746" customWidth="1"/>
    <col min="16116" max="16116" width="0.85546875" style="746" customWidth="1"/>
    <col min="16117" max="16117" width="27.42578125" style="746" customWidth="1"/>
    <col min="16118" max="16118" width="14.7109375" style="746" customWidth="1"/>
    <col min="16119" max="16119" width="0.42578125" style="746" customWidth="1"/>
    <col min="16120" max="16120" width="0.7109375" style="746" customWidth="1"/>
    <col min="16121" max="16121" width="21.7109375" style="746" customWidth="1"/>
    <col min="16122" max="16122" width="1.28515625" style="746" customWidth="1"/>
    <col min="16123" max="16123" width="21.140625" style="746" customWidth="1"/>
    <col min="16124" max="16384" width="11.42578125" style="746"/>
  </cols>
  <sheetData>
    <row r="1" spans="1:8" ht="30" customHeight="1">
      <c r="A1" s="1197" t="s">
        <v>815</v>
      </c>
      <c r="B1" s="1197"/>
      <c r="C1" s="1197"/>
      <c r="D1" s="1197"/>
      <c r="E1" s="1197"/>
      <c r="F1" s="1197"/>
      <c r="G1" s="1197"/>
      <c r="H1" s="1197"/>
    </row>
    <row r="2" spans="1:8">
      <c r="A2" s="1198" t="s">
        <v>816</v>
      </c>
      <c r="B2" s="1198"/>
      <c r="C2" s="1198"/>
      <c r="D2" s="1198"/>
      <c r="E2" s="1198"/>
      <c r="F2" s="1198"/>
      <c r="G2" s="1198"/>
      <c r="H2" s="1198"/>
    </row>
    <row r="3" spans="1:8" ht="1.9" customHeight="1" thickBot="1">
      <c r="A3" s="747"/>
      <c r="B3" s="747"/>
      <c r="C3" s="747"/>
      <c r="D3" s="747"/>
      <c r="E3" s="747"/>
      <c r="F3" s="747"/>
      <c r="G3" s="747"/>
      <c r="H3" s="747"/>
    </row>
    <row r="4" spans="1:8" ht="6" customHeight="1">
      <c r="A4" s="748"/>
      <c r="B4" s="748"/>
      <c r="C4" s="749"/>
      <c r="D4" s="749"/>
      <c r="E4" s="750"/>
      <c r="F4" s="751"/>
      <c r="G4" s="1199"/>
      <c r="H4" s="1199"/>
    </row>
    <row r="5" spans="1:8" ht="22.15" customHeight="1">
      <c r="A5" s="1200" t="s">
        <v>424</v>
      </c>
      <c r="B5" s="1200"/>
      <c r="C5" s="1200"/>
      <c r="D5" s="1200"/>
      <c r="E5" s="1201" t="s">
        <v>817</v>
      </c>
      <c r="F5" s="1201" t="s">
        <v>818</v>
      </c>
      <c r="G5" s="1202" t="s">
        <v>819</v>
      </c>
      <c r="H5" s="1202"/>
    </row>
    <row r="6" spans="1:8" ht="13.9" customHeight="1">
      <c r="A6" s="1200"/>
      <c r="B6" s="1200"/>
      <c r="C6" s="1200"/>
      <c r="D6" s="1200"/>
      <c r="E6" s="1201"/>
      <c r="F6" s="1201"/>
      <c r="G6" s="752" t="s">
        <v>820</v>
      </c>
      <c r="H6" s="752" t="s">
        <v>821</v>
      </c>
    </row>
    <row r="7" spans="1:8" ht="6" customHeight="1" thickBot="1">
      <c r="A7" s="753"/>
      <c r="B7" s="753"/>
      <c r="C7" s="753"/>
      <c r="D7" s="753"/>
      <c r="E7" s="754"/>
      <c r="F7" s="754"/>
      <c r="G7" s="753"/>
      <c r="H7" s="753"/>
    </row>
    <row r="8" spans="1:8" ht="11.45" customHeight="1">
      <c r="A8" s="755" t="s">
        <v>822</v>
      </c>
      <c r="B8" s="756"/>
      <c r="C8" s="757"/>
      <c r="D8" s="756"/>
      <c r="E8" s="758">
        <f>E12-E10</f>
        <v>4408736543.3200006</v>
      </c>
      <c r="F8" s="758">
        <f>F12-F10</f>
        <v>7488051523.54</v>
      </c>
      <c r="G8" s="758">
        <f>F8-E8</f>
        <v>3079314980.2199993</v>
      </c>
      <c r="H8" s="759">
        <f>(F8/1.0221)/E8*100-100</f>
        <v>66.173316884572898</v>
      </c>
    </row>
    <row r="9" spans="1:8" s="764" customFormat="1" ht="10.15" customHeight="1" thickBot="1">
      <c r="A9" s="760"/>
      <c r="B9" s="761"/>
      <c r="C9" s="761"/>
      <c r="D9" s="761"/>
      <c r="E9" s="762" t="s">
        <v>823</v>
      </c>
      <c r="F9" s="762" t="s">
        <v>823</v>
      </c>
      <c r="G9" s="763"/>
      <c r="H9" s="761"/>
    </row>
    <row r="10" spans="1:8" s="764" customFormat="1" ht="13.15" customHeight="1">
      <c r="A10" s="765" t="s">
        <v>824</v>
      </c>
      <c r="B10" s="766"/>
      <c r="C10" s="766"/>
      <c r="D10" s="766"/>
      <c r="E10" s="767">
        <v>148040890.34</v>
      </c>
      <c r="F10" s="767">
        <v>156881832.69999999</v>
      </c>
      <c r="G10" s="768">
        <f>F10-E10</f>
        <v>8840942.3599999845</v>
      </c>
      <c r="H10" s="769">
        <f>(F10/1.0221)/E10*100-100</f>
        <v>3.6806180739179979</v>
      </c>
    </row>
    <row r="11" spans="1:8" s="773" customFormat="1" ht="4.1500000000000004" customHeight="1">
      <c r="A11" s="766"/>
      <c r="B11" s="770"/>
      <c r="C11" s="770"/>
      <c r="D11" s="765"/>
      <c r="E11" s="771"/>
      <c r="F11" s="771"/>
      <c r="G11" s="771"/>
      <c r="H11" s="772"/>
    </row>
    <row r="12" spans="1:8" s="773" customFormat="1" ht="15" thickBot="1">
      <c r="A12" s="774" t="s">
        <v>825</v>
      </c>
      <c r="B12" s="775"/>
      <c r="C12" s="775"/>
      <c r="D12" s="775"/>
      <c r="E12" s="776">
        <f>SUM(E14:E16)</f>
        <v>4556777433.6600008</v>
      </c>
      <c r="F12" s="776">
        <f>SUM(F14:F16)</f>
        <v>7644933356.2399998</v>
      </c>
      <c r="G12" s="777">
        <f>F12-E12</f>
        <v>3088155922.579999</v>
      </c>
      <c r="H12" s="778">
        <f>(F12/1.0221)/E12*100-100</f>
        <v>64.143049901739772</v>
      </c>
    </row>
    <row r="13" spans="1:8" s="773" customFormat="1">
      <c r="A13" s="770"/>
      <c r="B13" s="770" t="s">
        <v>826</v>
      </c>
      <c r="C13" s="770"/>
      <c r="D13" s="770"/>
      <c r="E13" s="767"/>
      <c r="F13" s="767"/>
      <c r="G13" s="768"/>
      <c r="H13" s="779"/>
    </row>
    <row r="14" spans="1:8" s="773" customFormat="1">
      <c r="A14" s="770"/>
      <c r="B14" s="770"/>
      <c r="C14" s="1195" t="s">
        <v>827</v>
      </c>
      <c r="D14" s="1195"/>
      <c r="E14" s="768">
        <v>2909650088.4300003</v>
      </c>
      <c r="F14" s="767">
        <v>2795740903.9400001</v>
      </c>
      <c r="G14" s="768">
        <f>F14-E14</f>
        <v>-113909184.49000025</v>
      </c>
      <c r="H14" s="772">
        <f>(F14/1.0221)/E14*100-100</f>
        <v>-5.9924427234762163</v>
      </c>
    </row>
    <row r="15" spans="1:8" s="773" customFormat="1">
      <c r="A15" s="770"/>
      <c r="B15" s="770"/>
      <c r="C15" s="1195" t="s">
        <v>828</v>
      </c>
      <c r="D15" s="1195"/>
      <c r="E15" s="768">
        <v>1428604027.9200001</v>
      </c>
      <c r="F15" s="767">
        <v>1340156434.1100001</v>
      </c>
      <c r="G15" s="768">
        <f>F15-E15</f>
        <v>-88447593.809999943</v>
      </c>
      <c r="H15" s="772">
        <f>(F15/1.0221)/E15*100-100</f>
        <v>-8.2195384860198004</v>
      </c>
    </row>
    <row r="16" spans="1:8" s="773" customFormat="1">
      <c r="A16" s="770"/>
      <c r="B16" s="770"/>
      <c r="C16" s="1195" t="s">
        <v>829</v>
      </c>
      <c r="D16" s="1195"/>
      <c r="E16" s="768">
        <v>218523317.31</v>
      </c>
      <c r="F16" s="767">
        <v>3509036018.1900001</v>
      </c>
      <c r="G16" s="768">
        <f>F16-E16</f>
        <v>3290512700.8800001</v>
      </c>
      <c r="H16" s="780">
        <f>(F16/1.0221)/E16*100-100</f>
        <v>1471.0740417297802</v>
      </c>
    </row>
    <row r="17" spans="1:8" s="773" customFormat="1" ht="6" customHeight="1">
      <c r="A17" s="770"/>
      <c r="B17" s="770"/>
      <c r="C17" s="781"/>
      <c r="D17" s="781"/>
      <c r="E17" s="768"/>
      <c r="F17" s="767"/>
      <c r="G17" s="768"/>
      <c r="H17" s="772"/>
    </row>
    <row r="18" spans="1:8" ht="3" customHeight="1" thickBot="1">
      <c r="A18" s="782"/>
      <c r="B18" s="782"/>
      <c r="C18" s="782"/>
      <c r="D18" s="782"/>
      <c r="E18" s="783"/>
      <c r="F18" s="783"/>
      <c r="G18" s="783"/>
      <c r="H18" s="783"/>
    </row>
    <row r="19" spans="1:8">
      <c r="A19" s="784" t="s">
        <v>830</v>
      </c>
      <c r="B19" s="784"/>
      <c r="C19" s="784"/>
    </row>
    <row r="20" spans="1:8" ht="24" customHeight="1">
      <c r="A20" s="1196" t="s">
        <v>831</v>
      </c>
      <c r="B20" s="1196"/>
      <c r="C20" s="1196"/>
      <c r="D20" s="1196"/>
      <c r="E20" s="1196"/>
      <c r="F20" s="1196"/>
      <c r="G20" s="1196"/>
      <c r="H20" s="1196"/>
    </row>
    <row r="22" spans="1:8" ht="6" customHeight="1"/>
    <row r="23" spans="1:8" s="773" customFormat="1" ht="13.9" customHeight="1">
      <c r="F23" s="785"/>
      <c r="G23" s="786"/>
    </row>
    <row r="24" spans="1:8" s="773" customFormat="1" ht="11.45" customHeight="1">
      <c r="F24" s="787"/>
      <c r="G24" s="786">
        <f>G23*0.25</f>
        <v>0</v>
      </c>
    </row>
    <row r="25" spans="1:8" s="773" customFormat="1" ht="10.9" customHeight="1">
      <c r="F25" s="787"/>
      <c r="G25" s="786"/>
    </row>
    <row r="26" spans="1:8" s="773" customFormat="1" ht="6" customHeight="1"/>
    <row r="27" spans="1:8" s="773" customFormat="1" ht="10.9" customHeight="1"/>
    <row r="28" spans="1:8" s="773" customFormat="1" ht="10.15" customHeight="1">
      <c r="H28" s="764"/>
    </row>
    <row r="29" spans="1:8" s="773" customFormat="1" ht="8.4499999999999993" customHeight="1">
      <c r="H29" s="764"/>
    </row>
    <row r="30" spans="1:8" s="788" customFormat="1" ht="9" customHeight="1">
      <c r="D30" s="789"/>
      <c r="H30" s="790"/>
    </row>
    <row r="31" spans="1:8" s="788" customFormat="1" ht="17.45" customHeight="1">
      <c r="D31" s="791"/>
      <c r="H31" s="790"/>
    </row>
    <row r="32" spans="1:8" s="773" customFormat="1" ht="15" customHeight="1">
      <c r="D32" s="792"/>
      <c r="H32" s="764"/>
    </row>
    <row r="33" spans="4:8" s="773" customFormat="1" ht="15" customHeight="1">
      <c r="D33" s="792"/>
      <c r="H33" s="764"/>
    </row>
    <row r="34" spans="4:8" s="773" customFormat="1" ht="15" customHeight="1">
      <c r="D34" s="792"/>
      <c r="H34" s="764"/>
    </row>
    <row r="35" spans="4:8" s="788" customFormat="1" ht="17.45" customHeight="1">
      <c r="D35" s="791"/>
      <c r="H35" s="790"/>
    </row>
    <row r="36" spans="4:8" s="773" customFormat="1" ht="15" customHeight="1">
      <c r="D36" s="792"/>
      <c r="H36" s="764"/>
    </row>
    <row r="37" spans="4:8" s="773" customFormat="1" ht="15" customHeight="1">
      <c r="D37" s="792"/>
      <c r="H37" s="764"/>
    </row>
    <row r="38" spans="4:8" s="773" customFormat="1" ht="15" customHeight="1">
      <c r="D38" s="792"/>
      <c r="H38" s="764"/>
    </row>
    <row r="39" spans="4:8" s="773" customFormat="1" ht="6" customHeight="1">
      <c r="D39" s="792"/>
      <c r="H39" s="764"/>
    </row>
    <row r="40" spans="4:8" s="788" customFormat="1" ht="24.6" customHeight="1">
      <c r="D40" s="791"/>
      <c r="H40" s="790"/>
    </row>
    <row r="41" spans="4:8" s="773" customFormat="1">
      <c r="D41" s="793"/>
      <c r="H41" s="764"/>
    </row>
    <row r="42" spans="4:8" s="773" customFormat="1">
      <c r="D42" s="794"/>
      <c r="H42" s="764"/>
    </row>
    <row r="43" spans="4:8" s="773" customFormat="1" ht="1.9" customHeight="1">
      <c r="H43" s="764"/>
    </row>
    <row r="44" spans="4:8" s="773" customFormat="1" ht="14.45" customHeight="1"/>
    <row r="45" spans="4:8" s="773" customFormat="1"/>
    <row r="46" spans="4:8" s="773" customFormat="1" ht="6" customHeight="1"/>
    <row r="47" spans="4:8" ht="14.45" customHeight="1"/>
    <row r="48" spans="4:8" ht="13.9" customHeight="1"/>
    <row r="49" s="773" customFormat="1"/>
    <row r="50" s="773" customFormat="1" ht="6" customHeight="1"/>
    <row r="51" s="773" customFormat="1" ht="13.9" customHeight="1"/>
    <row r="52" s="773" customFormat="1" ht="7.9" customHeight="1"/>
    <row r="53" s="773" customFormat="1" ht="6" customHeight="1"/>
    <row r="54" s="788" customFormat="1"/>
    <row r="55" s="773" customFormat="1" ht="18.75" customHeight="1"/>
    <row r="56" s="773" customFormat="1" ht="18.75" customHeight="1"/>
    <row r="57" s="773" customFormat="1" ht="18.75" customHeight="1"/>
    <row r="58" s="773" customFormat="1" ht="18.75" customHeight="1"/>
    <row r="59" s="773" customFormat="1" ht="6" customHeight="1"/>
    <row r="60" s="788" customFormat="1" ht="24.6" customHeight="1"/>
    <row r="61" s="773" customFormat="1" ht="18.75" customHeight="1"/>
    <row r="62" ht="4.9000000000000004" customHeight="1"/>
    <row r="66" ht="4.9000000000000004" customHeight="1"/>
    <row r="67" ht="13.9" customHeight="1"/>
    <row r="68" ht="16.899999999999999" customHeight="1"/>
    <row r="69" ht="6.6" customHeight="1"/>
    <row r="70" ht="23.45" customHeight="1"/>
    <row r="71" ht="3.6" customHeight="1"/>
    <row r="77" ht="3.6" customHeight="1"/>
    <row r="78" ht="13.9" customHeight="1"/>
    <row r="81" ht="22.15" customHeight="1"/>
    <row r="82" ht="4.9000000000000004" customHeight="1"/>
    <row r="84" s="773" customFormat="1" ht="3.6" customHeight="1"/>
    <row r="85" s="773" customFormat="1" ht="12" customHeight="1"/>
    <row r="86" s="773" customFormat="1"/>
    <row r="87" s="773" customFormat="1"/>
    <row r="88" s="773" customFormat="1"/>
    <row r="89" s="773" customFormat="1"/>
    <row r="90" s="773" customFormat="1"/>
    <row r="91" s="773" customFormat="1"/>
    <row r="92" s="773" customFormat="1"/>
    <row r="93" s="773" customFormat="1" ht="18.600000000000001" customHeight="1"/>
    <row r="94" s="773" customFormat="1"/>
    <row r="95" s="773" customFormat="1" ht="35.450000000000003" customHeight="1"/>
    <row r="96" s="773" customFormat="1"/>
    <row r="97" s="795" customFormat="1" ht="14.45" customHeight="1"/>
    <row r="98" s="795" customFormat="1" ht="4.1500000000000004" customHeight="1"/>
    <row r="99" s="795" customFormat="1" ht="23.45" customHeight="1"/>
    <row r="100" ht="3" customHeight="1"/>
    <row r="101" ht="7.9" customHeight="1"/>
    <row r="110" ht="21.6" customHeight="1"/>
    <row r="113" ht="11.45" customHeight="1"/>
    <row r="114" ht="5.45" customHeight="1"/>
    <row r="115" ht="11.45" customHeight="1"/>
    <row r="116" ht="28.15" customHeight="1"/>
    <row r="117" ht="5.45" customHeight="1"/>
    <row r="118" ht="23.45" customHeight="1"/>
    <row r="119" ht="6" customHeight="1"/>
    <row r="125" ht="5.45" customHeight="1"/>
    <row r="126" ht="27.6" customHeight="1"/>
    <row r="127" ht="22.15" customHeight="1"/>
    <row r="128" ht="5.45" customHeight="1"/>
    <row r="129" ht="15" customHeight="1"/>
    <row r="131" ht="5.45" customHeight="1"/>
    <row r="132" ht="12.6" customHeight="1"/>
    <row r="133" ht="11.45" customHeight="1"/>
    <row r="134" ht="24.6" customHeight="1"/>
    <row r="140" ht="6.6" customHeight="1"/>
    <row r="142" ht="4.9000000000000004" customHeight="1"/>
    <row r="143" ht="16.149999999999999" customHeight="1"/>
    <row r="144" ht="12" customHeight="1"/>
    <row r="145" ht="15" customHeight="1"/>
    <row r="146" ht="4.9000000000000004" customHeight="1"/>
    <row r="147" ht="13.9" customHeight="1"/>
    <row r="148" ht="12" customHeight="1"/>
    <row r="149" ht="12" customHeight="1"/>
    <row r="150" ht="12.6" customHeight="1"/>
    <row r="151" ht="2.4500000000000002" customHeight="1"/>
    <row r="153" ht="3.6" customHeight="1"/>
    <row r="154" hidden="1"/>
  </sheetData>
  <mergeCells count="11">
    <mergeCell ref="C14:D14"/>
    <mergeCell ref="C15:D15"/>
    <mergeCell ref="C16:D16"/>
    <mergeCell ref="A20:H20"/>
    <mergeCell ref="A1:H1"/>
    <mergeCell ref="A2:H2"/>
    <mergeCell ref="G4:H4"/>
    <mergeCell ref="A5:D6"/>
    <mergeCell ref="E5:E6"/>
    <mergeCell ref="F5:F6"/>
    <mergeCell ref="G5:H5"/>
  </mergeCells>
  <pageMargins left="0.7" right="0.7" top="0.75" bottom="0.75" header="0.3" footer="0.3"/>
  <pageSetup scale="5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C1:G43"/>
  <sheetViews>
    <sheetView showGridLines="0" zoomScale="74" zoomScaleNormal="74" workbookViewId="0"/>
  </sheetViews>
  <sheetFormatPr baseColWidth="10" defaultRowHeight="14.25"/>
  <cols>
    <col min="1" max="1" width="9.85546875" style="746" customWidth="1"/>
    <col min="2" max="2" width="1" style="746" customWidth="1"/>
    <col min="3" max="3" width="20.85546875" style="746" customWidth="1"/>
    <col min="4" max="4" width="0.7109375" style="827" customWidth="1"/>
    <col min="5" max="5" width="26.7109375" style="746" customWidth="1"/>
    <col min="6" max="6" width="0.42578125" style="828" customWidth="1"/>
    <col min="7" max="7" width="26.7109375" style="746" customWidth="1"/>
    <col min="8" max="193" width="11.42578125" style="746"/>
    <col min="194" max="194" width="0.7109375" style="746" customWidth="1"/>
    <col min="195" max="196" width="1.5703125" style="746" customWidth="1"/>
    <col min="197" max="197" width="16.42578125" style="746" customWidth="1"/>
    <col min="198" max="200" width="10.42578125" style="746" customWidth="1"/>
    <col min="201" max="201" width="8.7109375" style="746" customWidth="1"/>
    <col min="202" max="202" width="0.7109375" style="746" customWidth="1"/>
    <col min="203" max="203" width="3.140625" style="746" customWidth="1"/>
    <col min="204" max="204" width="1.140625" style="746" customWidth="1"/>
    <col min="205" max="205" width="18" style="746" customWidth="1"/>
    <col min="206" max="206" width="9.42578125" style="746" customWidth="1"/>
    <col min="207" max="207" width="8.7109375" style="746" customWidth="1"/>
    <col min="208" max="208" width="9.28515625" style="746" customWidth="1"/>
    <col min="209" max="209" width="10.140625" style="746" customWidth="1"/>
    <col min="210" max="210" width="5.140625" style="746" customWidth="1"/>
    <col min="211" max="211" width="10.140625" style="746" customWidth="1"/>
    <col min="212" max="212" width="6.42578125" style="746" customWidth="1"/>
    <col min="213" max="213" width="11.42578125" style="746"/>
    <col min="214" max="214" width="1.28515625" style="746" customWidth="1"/>
    <col min="215" max="215" width="1.42578125" style="746" customWidth="1"/>
    <col min="216" max="216" width="8.28515625" style="746" customWidth="1"/>
    <col min="217" max="217" width="11.42578125" style="746"/>
    <col min="218" max="219" width="10.7109375" style="746" customWidth="1"/>
    <col min="220" max="220" width="10.28515625" style="746" customWidth="1"/>
    <col min="221" max="221" width="11.28515625" style="746" customWidth="1"/>
    <col min="222" max="222" width="7.7109375" style="746" customWidth="1"/>
    <col min="223" max="223" width="10.140625" style="746" customWidth="1"/>
    <col min="224" max="224" width="6.5703125" style="746" customWidth="1"/>
    <col min="225" max="225" width="1.140625" style="746" customWidth="1"/>
    <col min="226" max="226" width="24.5703125" style="746" customWidth="1"/>
    <col min="227" max="227" width="9.85546875" style="746" customWidth="1"/>
    <col min="228" max="228" width="10.7109375" style="746" customWidth="1"/>
    <col min="229" max="229" width="10.85546875" style="746" customWidth="1"/>
    <col min="230" max="230" width="11.140625" style="746" customWidth="1"/>
    <col min="231" max="231" width="9.85546875" style="746" customWidth="1"/>
    <col min="232" max="232" width="1" style="746" customWidth="1"/>
    <col min="233" max="233" width="16.5703125" style="746" customWidth="1"/>
    <col min="234" max="234" width="0.5703125" style="746" customWidth="1"/>
    <col min="235" max="235" width="0.7109375" style="746" customWidth="1"/>
    <col min="236" max="236" width="27.85546875" style="746" customWidth="1"/>
    <col min="237" max="237" width="0.85546875" style="746" customWidth="1"/>
    <col min="238" max="238" width="27.42578125" style="746" customWidth="1"/>
    <col min="239" max="239" width="14.7109375" style="746" customWidth="1"/>
    <col min="240" max="240" width="0.42578125" style="746" customWidth="1"/>
    <col min="241" max="241" width="0.7109375" style="746" customWidth="1"/>
    <col min="242" max="242" width="21.7109375" style="746" customWidth="1"/>
    <col min="243" max="243" width="1.28515625" style="746" customWidth="1"/>
    <col min="244" max="244" width="21.140625" style="746" customWidth="1"/>
    <col min="245" max="449" width="11.42578125" style="746"/>
    <col min="450" max="450" width="0.7109375" style="746" customWidth="1"/>
    <col min="451" max="452" width="1.5703125" style="746" customWidth="1"/>
    <col min="453" max="453" width="16.42578125" style="746" customWidth="1"/>
    <col min="454" max="456" width="10.42578125" style="746" customWidth="1"/>
    <col min="457" max="457" width="8.7109375" style="746" customWidth="1"/>
    <col min="458" max="458" width="0.7109375" style="746" customWidth="1"/>
    <col min="459" max="459" width="3.140625" style="746" customWidth="1"/>
    <col min="460" max="460" width="1.140625" style="746" customWidth="1"/>
    <col min="461" max="461" width="18" style="746" customWidth="1"/>
    <col min="462" max="462" width="9.42578125" style="746" customWidth="1"/>
    <col min="463" max="463" width="8.7109375" style="746" customWidth="1"/>
    <col min="464" max="464" width="9.28515625" style="746" customWidth="1"/>
    <col min="465" max="465" width="10.140625" style="746" customWidth="1"/>
    <col min="466" max="466" width="5.140625" style="746" customWidth="1"/>
    <col min="467" max="467" width="10.140625" style="746" customWidth="1"/>
    <col min="468" max="468" width="6.42578125" style="746" customWidth="1"/>
    <col min="469" max="469" width="11.42578125" style="746"/>
    <col min="470" max="470" width="1.28515625" style="746" customWidth="1"/>
    <col min="471" max="471" width="1.42578125" style="746" customWidth="1"/>
    <col min="472" max="472" width="8.28515625" style="746" customWidth="1"/>
    <col min="473" max="473" width="11.42578125" style="746"/>
    <col min="474" max="475" width="10.7109375" style="746" customWidth="1"/>
    <col min="476" max="476" width="10.28515625" style="746" customWidth="1"/>
    <col min="477" max="477" width="11.28515625" style="746" customWidth="1"/>
    <col min="478" max="478" width="7.7109375" style="746" customWidth="1"/>
    <col min="479" max="479" width="10.140625" style="746" customWidth="1"/>
    <col min="480" max="480" width="6.5703125" style="746" customWidth="1"/>
    <col min="481" max="481" width="1.140625" style="746" customWidth="1"/>
    <col min="482" max="482" width="24.5703125" style="746" customWidth="1"/>
    <col min="483" max="483" width="9.85546875" style="746" customWidth="1"/>
    <col min="484" max="484" width="10.7109375" style="746" customWidth="1"/>
    <col min="485" max="485" width="10.85546875" style="746" customWidth="1"/>
    <col min="486" max="486" width="11.140625" style="746" customWidth="1"/>
    <col min="487" max="487" width="9.85546875" style="746" customWidth="1"/>
    <col min="488" max="488" width="1" style="746" customWidth="1"/>
    <col min="489" max="489" width="16.5703125" style="746" customWidth="1"/>
    <col min="490" max="490" width="0.5703125" style="746" customWidth="1"/>
    <col min="491" max="491" width="0.7109375" style="746" customWidth="1"/>
    <col min="492" max="492" width="27.85546875" style="746" customWidth="1"/>
    <col min="493" max="493" width="0.85546875" style="746" customWidth="1"/>
    <col min="494" max="494" width="27.42578125" style="746" customWidth="1"/>
    <col min="495" max="495" width="14.7109375" style="746" customWidth="1"/>
    <col min="496" max="496" width="0.42578125" style="746" customWidth="1"/>
    <col min="497" max="497" width="0.7109375" style="746" customWidth="1"/>
    <col min="498" max="498" width="21.7109375" style="746" customWidth="1"/>
    <col min="499" max="499" width="1.28515625" style="746" customWidth="1"/>
    <col min="500" max="500" width="21.140625" style="746" customWidth="1"/>
    <col min="501" max="705" width="11.42578125" style="746"/>
    <col min="706" max="706" width="0.7109375" style="746" customWidth="1"/>
    <col min="707" max="708" width="1.5703125" style="746" customWidth="1"/>
    <col min="709" max="709" width="16.42578125" style="746" customWidth="1"/>
    <col min="710" max="712" width="10.42578125" style="746" customWidth="1"/>
    <col min="713" max="713" width="8.7109375" style="746" customWidth="1"/>
    <col min="714" max="714" width="0.7109375" style="746" customWidth="1"/>
    <col min="715" max="715" width="3.140625" style="746" customWidth="1"/>
    <col min="716" max="716" width="1.140625" style="746" customWidth="1"/>
    <col min="717" max="717" width="18" style="746" customWidth="1"/>
    <col min="718" max="718" width="9.42578125" style="746" customWidth="1"/>
    <col min="719" max="719" width="8.7109375" style="746" customWidth="1"/>
    <col min="720" max="720" width="9.28515625" style="746" customWidth="1"/>
    <col min="721" max="721" width="10.140625" style="746" customWidth="1"/>
    <col min="722" max="722" width="5.140625" style="746" customWidth="1"/>
    <col min="723" max="723" width="10.140625" style="746" customWidth="1"/>
    <col min="724" max="724" width="6.42578125" style="746" customWidth="1"/>
    <col min="725" max="725" width="11.42578125" style="746"/>
    <col min="726" max="726" width="1.28515625" style="746" customWidth="1"/>
    <col min="727" max="727" width="1.42578125" style="746" customWidth="1"/>
    <col min="728" max="728" width="8.28515625" style="746" customWidth="1"/>
    <col min="729" max="729" width="11.42578125" style="746"/>
    <col min="730" max="731" width="10.7109375" style="746" customWidth="1"/>
    <col min="732" max="732" width="10.28515625" style="746" customWidth="1"/>
    <col min="733" max="733" width="11.28515625" style="746" customWidth="1"/>
    <col min="734" max="734" width="7.7109375" style="746" customWidth="1"/>
    <col min="735" max="735" width="10.140625" style="746" customWidth="1"/>
    <col min="736" max="736" width="6.5703125" style="746" customWidth="1"/>
    <col min="737" max="737" width="1.140625" style="746" customWidth="1"/>
    <col min="738" max="738" width="24.5703125" style="746" customWidth="1"/>
    <col min="739" max="739" width="9.85546875" style="746" customWidth="1"/>
    <col min="740" max="740" width="10.7109375" style="746" customWidth="1"/>
    <col min="741" max="741" width="10.85546875" style="746" customWidth="1"/>
    <col min="742" max="742" width="11.140625" style="746" customWidth="1"/>
    <col min="743" max="743" width="9.85546875" style="746" customWidth="1"/>
    <col min="744" max="744" width="1" style="746" customWidth="1"/>
    <col min="745" max="745" width="16.5703125" style="746" customWidth="1"/>
    <col min="746" max="746" width="0.5703125" style="746" customWidth="1"/>
    <col min="747" max="747" width="0.7109375" style="746" customWidth="1"/>
    <col min="748" max="748" width="27.85546875" style="746" customWidth="1"/>
    <col min="749" max="749" width="0.85546875" style="746" customWidth="1"/>
    <col min="750" max="750" width="27.42578125" style="746" customWidth="1"/>
    <col min="751" max="751" width="14.7109375" style="746" customWidth="1"/>
    <col min="752" max="752" width="0.42578125" style="746" customWidth="1"/>
    <col min="753" max="753" width="0.7109375" style="746" customWidth="1"/>
    <col min="754" max="754" width="21.7109375" style="746" customWidth="1"/>
    <col min="755" max="755" width="1.28515625" style="746" customWidth="1"/>
    <col min="756" max="756" width="21.140625" style="746" customWidth="1"/>
    <col min="757" max="961" width="11.42578125" style="746"/>
    <col min="962" max="962" width="0.7109375" style="746" customWidth="1"/>
    <col min="963" max="964" width="1.5703125" style="746" customWidth="1"/>
    <col min="965" max="965" width="16.42578125" style="746" customWidth="1"/>
    <col min="966" max="968" width="10.42578125" style="746" customWidth="1"/>
    <col min="969" max="969" width="8.7109375" style="746" customWidth="1"/>
    <col min="970" max="970" width="0.7109375" style="746" customWidth="1"/>
    <col min="971" max="971" width="3.140625" style="746" customWidth="1"/>
    <col min="972" max="972" width="1.140625" style="746" customWidth="1"/>
    <col min="973" max="973" width="18" style="746" customWidth="1"/>
    <col min="974" max="974" width="9.42578125" style="746" customWidth="1"/>
    <col min="975" max="975" width="8.7109375" style="746" customWidth="1"/>
    <col min="976" max="976" width="9.28515625" style="746" customWidth="1"/>
    <col min="977" max="977" width="10.140625" style="746" customWidth="1"/>
    <col min="978" max="978" width="5.140625" style="746" customWidth="1"/>
    <col min="979" max="979" width="10.140625" style="746" customWidth="1"/>
    <col min="980" max="980" width="6.42578125" style="746" customWidth="1"/>
    <col min="981" max="981" width="11.42578125" style="746"/>
    <col min="982" max="982" width="1.28515625" style="746" customWidth="1"/>
    <col min="983" max="983" width="1.42578125" style="746" customWidth="1"/>
    <col min="984" max="984" width="8.28515625" style="746" customWidth="1"/>
    <col min="985" max="985" width="11.42578125" style="746"/>
    <col min="986" max="987" width="10.7109375" style="746" customWidth="1"/>
    <col min="988" max="988" width="10.28515625" style="746" customWidth="1"/>
    <col min="989" max="989" width="11.28515625" style="746" customWidth="1"/>
    <col min="990" max="990" width="7.7109375" style="746" customWidth="1"/>
    <col min="991" max="991" width="10.140625" style="746" customWidth="1"/>
    <col min="992" max="992" width="6.5703125" style="746" customWidth="1"/>
    <col min="993" max="993" width="1.140625" style="746" customWidth="1"/>
    <col min="994" max="994" width="24.5703125" style="746" customWidth="1"/>
    <col min="995" max="995" width="9.85546875" style="746" customWidth="1"/>
    <col min="996" max="996" width="10.7109375" style="746" customWidth="1"/>
    <col min="997" max="997" width="10.85546875" style="746" customWidth="1"/>
    <col min="998" max="998" width="11.140625" style="746" customWidth="1"/>
    <col min="999" max="999" width="9.85546875" style="746" customWidth="1"/>
    <col min="1000" max="1000" width="1" style="746" customWidth="1"/>
    <col min="1001" max="1001" width="16.5703125" style="746" customWidth="1"/>
    <col min="1002" max="1002" width="0.5703125" style="746" customWidth="1"/>
    <col min="1003" max="1003" width="0.7109375" style="746" customWidth="1"/>
    <col min="1004" max="1004" width="27.85546875" style="746" customWidth="1"/>
    <col min="1005" max="1005" width="0.85546875" style="746" customWidth="1"/>
    <col min="1006" max="1006" width="27.42578125" style="746" customWidth="1"/>
    <col min="1007" max="1007" width="14.7109375" style="746" customWidth="1"/>
    <col min="1008" max="1008" width="0.42578125" style="746" customWidth="1"/>
    <col min="1009" max="1009" width="0.7109375" style="746" customWidth="1"/>
    <col min="1010" max="1010" width="21.7109375" style="746" customWidth="1"/>
    <col min="1011" max="1011" width="1.28515625" style="746" customWidth="1"/>
    <col min="1012" max="1012" width="21.140625" style="746" customWidth="1"/>
    <col min="1013" max="1217" width="11.42578125" style="746"/>
    <col min="1218" max="1218" width="0.7109375" style="746" customWidth="1"/>
    <col min="1219" max="1220" width="1.5703125" style="746" customWidth="1"/>
    <col min="1221" max="1221" width="16.42578125" style="746" customWidth="1"/>
    <col min="1222" max="1224" width="10.42578125" style="746" customWidth="1"/>
    <col min="1225" max="1225" width="8.7109375" style="746" customWidth="1"/>
    <col min="1226" max="1226" width="0.7109375" style="746" customWidth="1"/>
    <col min="1227" max="1227" width="3.140625" style="746" customWidth="1"/>
    <col min="1228" max="1228" width="1.140625" style="746" customWidth="1"/>
    <col min="1229" max="1229" width="18" style="746" customWidth="1"/>
    <col min="1230" max="1230" width="9.42578125" style="746" customWidth="1"/>
    <col min="1231" max="1231" width="8.7109375" style="746" customWidth="1"/>
    <col min="1232" max="1232" width="9.28515625" style="746" customWidth="1"/>
    <col min="1233" max="1233" width="10.140625" style="746" customWidth="1"/>
    <col min="1234" max="1234" width="5.140625" style="746" customWidth="1"/>
    <col min="1235" max="1235" width="10.140625" style="746" customWidth="1"/>
    <col min="1236" max="1236" width="6.42578125" style="746" customWidth="1"/>
    <col min="1237" max="1237" width="11.42578125" style="746"/>
    <col min="1238" max="1238" width="1.28515625" style="746" customWidth="1"/>
    <col min="1239" max="1239" width="1.42578125" style="746" customWidth="1"/>
    <col min="1240" max="1240" width="8.28515625" style="746" customWidth="1"/>
    <col min="1241" max="1241" width="11.42578125" style="746"/>
    <col min="1242" max="1243" width="10.7109375" style="746" customWidth="1"/>
    <col min="1244" max="1244" width="10.28515625" style="746" customWidth="1"/>
    <col min="1245" max="1245" width="11.28515625" style="746" customWidth="1"/>
    <col min="1246" max="1246" width="7.7109375" style="746" customWidth="1"/>
    <col min="1247" max="1247" width="10.140625" style="746" customWidth="1"/>
    <col min="1248" max="1248" width="6.5703125" style="746" customWidth="1"/>
    <col min="1249" max="1249" width="1.140625" style="746" customWidth="1"/>
    <col min="1250" max="1250" width="24.5703125" style="746" customWidth="1"/>
    <col min="1251" max="1251" width="9.85546875" style="746" customWidth="1"/>
    <col min="1252" max="1252" width="10.7109375" style="746" customWidth="1"/>
    <col min="1253" max="1253" width="10.85546875" style="746" customWidth="1"/>
    <col min="1254" max="1254" width="11.140625" style="746" customWidth="1"/>
    <col min="1255" max="1255" width="9.85546875" style="746" customWidth="1"/>
    <col min="1256" max="1256" width="1" style="746" customWidth="1"/>
    <col min="1257" max="1257" width="16.5703125" style="746" customWidth="1"/>
    <col min="1258" max="1258" width="0.5703125" style="746" customWidth="1"/>
    <col min="1259" max="1259" width="0.7109375" style="746" customWidth="1"/>
    <col min="1260" max="1260" width="27.85546875" style="746" customWidth="1"/>
    <col min="1261" max="1261" width="0.85546875" style="746" customWidth="1"/>
    <col min="1262" max="1262" width="27.42578125" style="746" customWidth="1"/>
    <col min="1263" max="1263" width="14.7109375" style="746" customWidth="1"/>
    <col min="1264" max="1264" width="0.42578125" style="746" customWidth="1"/>
    <col min="1265" max="1265" width="0.7109375" style="746" customWidth="1"/>
    <col min="1266" max="1266" width="21.7109375" style="746" customWidth="1"/>
    <col min="1267" max="1267" width="1.28515625" style="746" customWidth="1"/>
    <col min="1268" max="1268" width="21.140625" style="746" customWidth="1"/>
    <col min="1269" max="1473" width="11.42578125" style="746"/>
    <col min="1474" max="1474" width="0.7109375" style="746" customWidth="1"/>
    <col min="1475" max="1476" width="1.5703125" style="746" customWidth="1"/>
    <col min="1477" max="1477" width="16.42578125" style="746" customWidth="1"/>
    <col min="1478" max="1480" width="10.42578125" style="746" customWidth="1"/>
    <col min="1481" max="1481" width="8.7109375" style="746" customWidth="1"/>
    <col min="1482" max="1482" width="0.7109375" style="746" customWidth="1"/>
    <col min="1483" max="1483" width="3.140625" style="746" customWidth="1"/>
    <col min="1484" max="1484" width="1.140625" style="746" customWidth="1"/>
    <col min="1485" max="1485" width="18" style="746" customWidth="1"/>
    <col min="1486" max="1486" width="9.42578125" style="746" customWidth="1"/>
    <col min="1487" max="1487" width="8.7109375" style="746" customWidth="1"/>
    <col min="1488" max="1488" width="9.28515625" style="746" customWidth="1"/>
    <col min="1489" max="1489" width="10.140625" style="746" customWidth="1"/>
    <col min="1490" max="1490" width="5.140625" style="746" customWidth="1"/>
    <col min="1491" max="1491" width="10.140625" style="746" customWidth="1"/>
    <col min="1492" max="1492" width="6.42578125" style="746" customWidth="1"/>
    <col min="1493" max="1493" width="11.42578125" style="746"/>
    <col min="1494" max="1494" width="1.28515625" style="746" customWidth="1"/>
    <col min="1495" max="1495" width="1.42578125" style="746" customWidth="1"/>
    <col min="1496" max="1496" width="8.28515625" style="746" customWidth="1"/>
    <col min="1497" max="1497" width="11.42578125" style="746"/>
    <col min="1498" max="1499" width="10.7109375" style="746" customWidth="1"/>
    <col min="1500" max="1500" width="10.28515625" style="746" customWidth="1"/>
    <col min="1501" max="1501" width="11.28515625" style="746" customWidth="1"/>
    <col min="1502" max="1502" width="7.7109375" style="746" customWidth="1"/>
    <col min="1503" max="1503" width="10.140625" style="746" customWidth="1"/>
    <col min="1504" max="1504" width="6.5703125" style="746" customWidth="1"/>
    <col min="1505" max="1505" width="1.140625" style="746" customWidth="1"/>
    <col min="1506" max="1506" width="24.5703125" style="746" customWidth="1"/>
    <col min="1507" max="1507" width="9.85546875" style="746" customWidth="1"/>
    <col min="1508" max="1508" width="10.7109375" style="746" customWidth="1"/>
    <col min="1509" max="1509" width="10.85546875" style="746" customWidth="1"/>
    <col min="1510" max="1510" width="11.140625" style="746" customWidth="1"/>
    <col min="1511" max="1511" width="9.85546875" style="746" customWidth="1"/>
    <col min="1512" max="1512" width="1" style="746" customWidth="1"/>
    <col min="1513" max="1513" width="16.5703125" style="746" customWidth="1"/>
    <col min="1514" max="1514" width="0.5703125" style="746" customWidth="1"/>
    <col min="1515" max="1515" width="0.7109375" style="746" customWidth="1"/>
    <col min="1516" max="1516" width="27.85546875" style="746" customWidth="1"/>
    <col min="1517" max="1517" width="0.85546875" style="746" customWidth="1"/>
    <col min="1518" max="1518" width="27.42578125" style="746" customWidth="1"/>
    <col min="1519" max="1519" width="14.7109375" style="746" customWidth="1"/>
    <col min="1520" max="1520" width="0.42578125" style="746" customWidth="1"/>
    <col min="1521" max="1521" width="0.7109375" style="746" customWidth="1"/>
    <col min="1522" max="1522" width="21.7109375" style="746" customWidth="1"/>
    <col min="1523" max="1523" width="1.28515625" style="746" customWidth="1"/>
    <col min="1524" max="1524" width="21.140625" style="746" customWidth="1"/>
    <col min="1525" max="1729" width="11.42578125" style="746"/>
    <col min="1730" max="1730" width="0.7109375" style="746" customWidth="1"/>
    <col min="1731" max="1732" width="1.5703125" style="746" customWidth="1"/>
    <col min="1733" max="1733" width="16.42578125" style="746" customWidth="1"/>
    <col min="1734" max="1736" width="10.42578125" style="746" customWidth="1"/>
    <col min="1737" max="1737" width="8.7109375" style="746" customWidth="1"/>
    <col min="1738" max="1738" width="0.7109375" style="746" customWidth="1"/>
    <col min="1739" max="1739" width="3.140625" style="746" customWidth="1"/>
    <col min="1740" max="1740" width="1.140625" style="746" customWidth="1"/>
    <col min="1741" max="1741" width="18" style="746" customWidth="1"/>
    <col min="1742" max="1742" width="9.42578125" style="746" customWidth="1"/>
    <col min="1743" max="1743" width="8.7109375" style="746" customWidth="1"/>
    <col min="1744" max="1744" width="9.28515625" style="746" customWidth="1"/>
    <col min="1745" max="1745" width="10.140625" style="746" customWidth="1"/>
    <col min="1746" max="1746" width="5.140625" style="746" customWidth="1"/>
    <col min="1747" max="1747" width="10.140625" style="746" customWidth="1"/>
    <col min="1748" max="1748" width="6.42578125" style="746" customWidth="1"/>
    <col min="1749" max="1749" width="11.42578125" style="746"/>
    <col min="1750" max="1750" width="1.28515625" style="746" customWidth="1"/>
    <col min="1751" max="1751" width="1.42578125" style="746" customWidth="1"/>
    <col min="1752" max="1752" width="8.28515625" style="746" customWidth="1"/>
    <col min="1753" max="1753" width="11.42578125" style="746"/>
    <col min="1754" max="1755" width="10.7109375" style="746" customWidth="1"/>
    <col min="1756" max="1756" width="10.28515625" style="746" customWidth="1"/>
    <col min="1757" max="1757" width="11.28515625" style="746" customWidth="1"/>
    <col min="1758" max="1758" width="7.7109375" style="746" customWidth="1"/>
    <col min="1759" max="1759" width="10.140625" style="746" customWidth="1"/>
    <col min="1760" max="1760" width="6.5703125" style="746" customWidth="1"/>
    <col min="1761" max="1761" width="1.140625" style="746" customWidth="1"/>
    <col min="1762" max="1762" width="24.5703125" style="746" customWidth="1"/>
    <col min="1763" max="1763" width="9.85546875" style="746" customWidth="1"/>
    <col min="1764" max="1764" width="10.7109375" style="746" customWidth="1"/>
    <col min="1765" max="1765" width="10.85546875" style="746" customWidth="1"/>
    <col min="1766" max="1766" width="11.140625" style="746" customWidth="1"/>
    <col min="1767" max="1767" width="9.85546875" style="746" customWidth="1"/>
    <col min="1768" max="1768" width="1" style="746" customWidth="1"/>
    <col min="1769" max="1769" width="16.5703125" style="746" customWidth="1"/>
    <col min="1770" max="1770" width="0.5703125" style="746" customWidth="1"/>
    <col min="1771" max="1771" width="0.7109375" style="746" customWidth="1"/>
    <col min="1772" max="1772" width="27.85546875" style="746" customWidth="1"/>
    <col min="1773" max="1773" width="0.85546875" style="746" customWidth="1"/>
    <col min="1774" max="1774" width="27.42578125" style="746" customWidth="1"/>
    <col min="1775" max="1775" width="14.7109375" style="746" customWidth="1"/>
    <col min="1776" max="1776" width="0.42578125" style="746" customWidth="1"/>
    <col min="1777" max="1777" width="0.7109375" style="746" customWidth="1"/>
    <col min="1778" max="1778" width="21.7109375" style="746" customWidth="1"/>
    <col min="1779" max="1779" width="1.28515625" style="746" customWidth="1"/>
    <col min="1780" max="1780" width="21.140625" style="746" customWidth="1"/>
    <col min="1781" max="1985" width="11.42578125" style="746"/>
    <col min="1986" max="1986" width="0.7109375" style="746" customWidth="1"/>
    <col min="1987" max="1988" width="1.5703125" style="746" customWidth="1"/>
    <col min="1989" max="1989" width="16.42578125" style="746" customWidth="1"/>
    <col min="1990" max="1992" width="10.42578125" style="746" customWidth="1"/>
    <col min="1993" max="1993" width="8.7109375" style="746" customWidth="1"/>
    <col min="1994" max="1994" width="0.7109375" style="746" customWidth="1"/>
    <col min="1995" max="1995" width="3.140625" style="746" customWidth="1"/>
    <col min="1996" max="1996" width="1.140625" style="746" customWidth="1"/>
    <col min="1997" max="1997" width="18" style="746" customWidth="1"/>
    <col min="1998" max="1998" width="9.42578125" style="746" customWidth="1"/>
    <col min="1999" max="1999" width="8.7109375" style="746" customWidth="1"/>
    <col min="2000" max="2000" width="9.28515625" style="746" customWidth="1"/>
    <col min="2001" max="2001" width="10.140625" style="746" customWidth="1"/>
    <col min="2002" max="2002" width="5.140625" style="746" customWidth="1"/>
    <col min="2003" max="2003" width="10.140625" style="746" customWidth="1"/>
    <col min="2004" max="2004" width="6.42578125" style="746" customWidth="1"/>
    <col min="2005" max="2005" width="11.42578125" style="746"/>
    <col min="2006" max="2006" width="1.28515625" style="746" customWidth="1"/>
    <col min="2007" max="2007" width="1.42578125" style="746" customWidth="1"/>
    <col min="2008" max="2008" width="8.28515625" style="746" customWidth="1"/>
    <col min="2009" max="2009" width="11.42578125" style="746"/>
    <col min="2010" max="2011" width="10.7109375" style="746" customWidth="1"/>
    <col min="2012" max="2012" width="10.28515625" style="746" customWidth="1"/>
    <col min="2013" max="2013" width="11.28515625" style="746" customWidth="1"/>
    <col min="2014" max="2014" width="7.7109375" style="746" customWidth="1"/>
    <col min="2015" max="2015" width="10.140625" style="746" customWidth="1"/>
    <col min="2016" max="2016" width="6.5703125" style="746" customWidth="1"/>
    <col min="2017" max="2017" width="1.140625" style="746" customWidth="1"/>
    <col min="2018" max="2018" width="24.5703125" style="746" customWidth="1"/>
    <col min="2019" max="2019" width="9.85546875" style="746" customWidth="1"/>
    <col min="2020" max="2020" width="10.7109375" style="746" customWidth="1"/>
    <col min="2021" max="2021" width="10.85546875" style="746" customWidth="1"/>
    <col min="2022" max="2022" width="11.140625" style="746" customWidth="1"/>
    <col min="2023" max="2023" width="9.85546875" style="746" customWidth="1"/>
    <col min="2024" max="2024" width="1" style="746" customWidth="1"/>
    <col min="2025" max="2025" width="16.5703125" style="746" customWidth="1"/>
    <col min="2026" max="2026" width="0.5703125" style="746" customWidth="1"/>
    <col min="2027" max="2027" width="0.7109375" style="746" customWidth="1"/>
    <col min="2028" max="2028" width="27.85546875" style="746" customWidth="1"/>
    <col min="2029" max="2029" width="0.85546875" style="746" customWidth="1"/>
    <col min="2030" max="2030" width="27.42578125" style="746" customWidth="1"/>
    <col min="2031" max="2031" width="14.7109375" style="746" customWidth="1"/>
    <col min="2032" max="2032" width="0.42578125" style="746" customWidth="1"/>
    <col min="2033" max="2033" width="0.7109375" style="746" customWidth="1"/>
    <col min="2034" max="2034" width="21.7109375" style="746" customWidth="1"/>
    <col min="2035" max="2035" width="1.28515625" style="746" customWidth="1"/>
    <col min="2036" max="2036" width="21.140625" style="746" customWidth="1"/>
    <col min="2037" max="2241" width="11.42578125" style="746"/>
    <col min="2242" max="2242" width="0.7109375" style="746" customWidth="1"/>
    <col min="2243" max="2244" width="1.5703125" style="746" customWidth="1"/>
    <col min="2245" max="2245" width="16.42578125" style="746" customWidth="1"/>
    <col min="2246" max="2248" width="10.42578125" style="746" customWidth="1"/>
    <col min="2249" max="2249" width="8.7109375" style="746" customWidth="1"/>
    <col min="2250" max="2250" width="0.7109375" style="746" customWidth="1"/>
    <col min="2251" max="2251" width="3.140625" style="746" customWidth="1"/>
    <col min="2252" max="2252" width="1.140625" style="746" customWidth="1"/>
    <col min="2253" max="2253" width="18" style="746" customWidth="1"/>
    <col min="2254" max="2254" width="9.42578125" style="746" customWidth="1"/>
    <col min="2255" max="2255" width="8.7109375" style="746" customWidth="1"/>
    <col min="2256" max="2256" width="9.28515625" style="746" customWidth="1"/>
    <col min="2257" max="2257" width="10.140625" style="746" customWidth="1"/>
    <col min="2258" max="2258" width="5.140625" style="746" customWidth="1"/>
    <col min="2259" max="2259" width="10.140625" style="746" customWidth="1"/>
    <col min="2260" max="2260" width="6.42578125" style="746" customWidth="1"/>
    <col min="2261" max="2261" width="11.42578125" style="746"/>
    <col min="2262" max="2262" width="1.28515625" style="746" customWidth="1"/>
    <col min="2263" max="2263" width="1.42578125" style="746" customWidth="1"/>
    <col min="2264" max="2264" width="8.28515625" style="746" customWidth="1"/>
    <col min="2265" max="2265" width="11.42578125" style="746"/>
    <col min="2266" max="2267" width="10.7109375" style="746" customWidth="1"/>
    <col min="2268" max="2268" width="10.28515625" style="746" customWidth="1"/>
    <col min="2269" max="2269" width="11.28515625" style="746" customWidth="1"/>
    <col min="2270" max="2270" width="7.7109375" style="746" customWidth="1"/>
    <col min="2271" max="2271" width="10.140625" style="746" customWidth="1"/>
    <col min="2272" max="2272" width="6.5703125" style="746" customWidth="1"/>
    <col min="2273" max="2273" width="1.140625" style="746" customWidth="1"/>
    <col min="2274" max="2274" width="24.5703125" style="746" customWidth="1"/>
    <col min="2275" max="2275" width="9.85546875" style="746" customWidth="1"/>
    <col min="2276" max="2276" width="10.7109375" style="746" customWidth="1"/>
    <col min="2277" max="2277" width="10.85546875" style="746" customWidth="1"/>
    <col min="2278" max="2278" width="11.140625" style="746" customWidth="1"/>
    <col min="2279" max="2279" width="9.85546875" style="746" customWidth="1"/>
    <col min="2280" max="2280" width="1" style="746" customWidth="1"/>
    <col min="2281" max="2281" width="16.5703125" style="746" customWidth="1"/>
    <col min="2282" max="2282" width="0.5703125" style="746" customWidth="1"/>
    <col min="2283" max="2283" width="0.7109375" style="746" customWidth="1"/>
    <col min="2284" max="2284" width="27.85546875" style="746" customWidth="1"/>
    <col min="2285" max="2285" width="0.85546875" style="746" customWidth="1"/>
    <col min="2286" max="2286" width="27.42578125" style="746" customWidth="1"/>
    <col min="2287" max="2287" width="14.7109375" style="746" customWidth="1"/>
    <col min="2288" max="2288" width="0.42578125" style="746" customWidth="1"/>
    <col min="2289" max="2289" width="0.7109375" style="746" customWidth="1"/>
    <col min="2290" max="2290" width="21.7109375" style="746" customWidth="1"/>
    <col min="2291" max="2291" width="1.28515625" style="746" customWidth="1"/>
    <col min="2292" max="2292" width="21.140625" style="746" customWidth="1"/>
    <col min="2293" max="2497" width="11.42578125" style="746"/>
    <col min="2498" max="2498" width="0.7109375" style="746" customWidth="1"/>
    <col min="2499" max="2500" width="1.5703125" style="746" customWidth="1"/>
    <col min="2501" max="2501" width="16.42578125" style="746" customWidth="1"/>
    <col min="2502" max="2504" width="10.42578125" style="746" customWidth="1"/>
    <col min="2505" max="2505" width="8.7109375" style="746" customWidth="1"/>
    <col min="2506" max="2506" width="0.7109375" style="746" customWidth="1"/>
    <col min="2507" max="2507" width="3.140625" style="746" customWidth="1"/>
    <col min="2508" max="2508" width="1.140625" style="746" customWidth="1"/>
    <col min="2509" max="2509" width="18" style="746" customWidth="1"/>
    <col min="2510" max="2510" width="9.42578125" style="746" customWidth="1"/>
    <col min="2511" max="2511" width="8.7109375" style="746" customWidth="1"/>
    <col min="2512" max="2512" width="9.28515625" style="746" customWidth="1"/>
    <col min="2513" max="2513" width="10.140625" style="746" customWidth="1"/>
    <col min="2514" max="2514" width="5.140625" style="746" customWidth="1"/>
    <col min="2515" max="2515" width="10.140625" style="746" customWidth="1"/>
    <col min="2516" max="2516" width="6.42578125" style="746" customWidth="1"/>
    <col min="2517" max="2517" width="11.42578125" style="746"/>
    <col min="2518" max="2518" width="1.28515625" style="746" customWidth="1"/>
    <col min="2519" max="2519" width="1.42578125" style="746" customWidth="1"/>
    <col min="2520" max="2520" width="8.28515625" style="746" customWidth="1"/>
    <col min="2521" max="2521" width="11.42578125" style="746"/>
    <col min="2522" max="2523" width="10.7109375" style="746" customWidth="1"/>
    <col min="2524" max="2524" width="10.28515625" style="746" customWidth="1"/>
    <col min="2525" max="2525" width="11.28515625" style="746" customWidth="1"/>
    <col min="2526" max="2526" width="7.7109375" style="746" customWidth="1"/>
    <col min="2527" max="2527" width="10.140625" style="746" customWidth="1"/>
    <col min="2528" max="2528" width="6.5703125" style="746" customWidth="1"/>
    <col min="2529" max="2529" width="1.140625" style="746" customWidth="1"/>
    <col min="2530" max="2530" width="24.5703125" style="746" customWidth="1"/>
    <col min="2531" max="2531" width="9.85546875" style="746" customWidth="1"/>
    <col min="2532" max="2532" width="10.7109375" style="746" customWidth="1"/>
    <col min="2533" max="2533" width="10.85546875" style="746" customWidth="1"/>
    <col min="2534" max="2534" width="11.140625" style="746" customWidth="1"/>
    <col min="2535" max="2535" width="9.85546875" style="746" customWidth="1"/>
    <col min="2536" max="2536" width="1" style="746" customWidth="1"/>
    <col min="2537" max="2537" width="16.5703125" style="746" customWidth="1"/>
    <col min="2538" max="2538" width="0.5703125" style="746" customWidth="1"/>
    <col min="2539" max="2539" width="0.7109375" style="746" customWidth="1"/>
    <col min="2540" max="2540" width="27.85546875" style="746" customWidth="1"/>
    <col min="2541" max="2541" width="0.85546875" style="746" customWidth="1"/>
    <col min="2542" max="2542" width="27.42578125" style="746" customWidth="1"/>
    <col min="2543" max="2543" width="14.7109375" style="746" customWidth="1"/>
    <col min="2544" max="2544" width="0.42578125" style="746" customWidth="1"/>
    <col min="2545" max="2545" width="0.7109375" style="746" customWidth="1"/>
    <col min="2546" max="2546" width="21.7109375" style="746" customWidth="1"/>
    <col min="2547" max="2547" width="1.28515625" style="746" customWidth="1"/>
    <col min="2548" max="2548" width="21.140625" style="746" customWidth="1"/>
    <col min="2549" max="2753" width="11.42578125" style="746"/>
    <col min="2754" max="2754" width="0.7109375" style="746" customWidth="1"/>
    <col min="2755" max="2756" width="1.5703125" style="746" customWidth="1"/>
    <col min="2757" max="2757" width="16.42578125" style="746" customWidth="1"/>
    <col min="2758" max="2760" width="10.42578125" style="746" customWidth="1"/>
    <col min="2761" max="2761" width="8.7109375" style="746" customWidth="1"/>
    <col min="2762" max="2762" width="0.7109375" style="746" customWidth="1"/>
    <col min="2763" max="2763" width="3.140625" style="746" customWidth="1"/>
    <col min="2764" max="2764" width="1.140625" style="746" customWidth="1"/>
    <col min="2765" max="2765" width="18" style="746" customWidth="1"/>
    <col min="2766" max="2766" width="9.42578125" style="746" customWidth="1"/>
    <col min="2767" max="2767" width="8.7109375" style="746" customWidth="1"/>
    <col min="2768" max="2768" width="9.28515625" style="746" customWidth="1"/>
    <col min="2769" max="2769" width="10.140625" style="746" customWidth="1"/>
    <col min="2770" max="2770" width="5.140625" style="746" customWidth="1"/>
    <col min="2771" max="2771" width="10.140625" style="746" customWidth="1"/>
    <col min="2772" max="2772" width="6.42578125" style="746" customWidth="1"/>
    <col min="2773" max="2773" width="11.42578125" style="746"/>
    <col min="2774" max="2774" width="1.28515625" style="746" customWidth="1"/>
    <col min="2775" max="2775" width="1.42578125" style="746" customWidth="1"/>
    <col min="2776" max="2776" width="8.28515625" style="746" customWidth="1"/>
    <col min="2777" max="2777" width="11.42578125" style="746"/>
    <col min="2778" max="2779" width="10.7109375" style="746" customWidth="1"/>
    <col min="2780" max="2780" width="10.28515625" style="746" customWidth="1"/>
    <col min="2781" max="2781" width="11.28515625" style="746" customWidth="1"/>
    <col min="2782" max="2782" width="7.7109375" style="746" customWidth="1"/>
    <col min="2783" max="2783" width="10.140625" style="746" customWidth="1"/>
    <col min="2784" max="2784" width="6.5703125" style="746" customWidth="1"/>
    <col min="2785" max="2785" width="1.140625" style="746" customWidth="1"/>
    <col min="2786" max="2786" width="24.5703125" style="746" customWidth="1"/>
    <col min="2787" max="2787" width="9.85546875" style="746" customWidth="1"/>
    <col min="2788" max="2788" width="10.7109375" style="746" customWidth="1"/>
    <col min="2789" max="2789" width="10.85546875" style="746" customWidth="1"/>
    <col min="2790" max="2790" width="11.140625" style="746" customWidth="1"/>
    <col min="2791" max="2791" width="9.85546875" style="746" customWidth="1"/>
    <col min="2792" max="2792" width="1" style="746" customWidth="1"/>
    <col min="2793" max="2793" width="16.5703125" style="746" customWidth="1"/>
    <col min="2794" max="2794" width="0.5703125" style="746" customWidth="1"/>
    <col min="2795" max="2795" width="0.7109375" style="746" customWidth="1"/>
    <col min="2796" max="2796" width="27.85546875" style="746" customWidth="1"/>
    <col min="2797" max="2797" width="0.85546875" style="746" customWidth="1"/>
    <col min="2798" max="2798" width="27.42578125" style="746" customWidth="1"/>
    <col min="2799" max="2799" width="14.7109375" style="746" customWidth="1"/>
    <col min="2800" max="2800" width="0.42578125" style="746" customWidth="1"/>
    <col min="2801" max="2801" width="0.7109375" style="746" customWidth="1"/>
    <col min="2802" max="2802" width="21.7109375" style="746" customWidth="1"/>
    <col min="2803" max="2803" width="1.28515625" style="746" customWidth="1"/>
    <col min="2804" max="2804" width="21.140625" style="746" customWidth="1"/>
    <col min="2805" max="3009" width="11.42578125" style="746"/>
    <col min="3010" max="3010" width="0.7109375" style="746" customWidth="1"/>
    <col min="3011" max="3012" width="1.5703125" style="746" customWidth="1"/>
    <col min="3013" max="3013" width="16.42578125" style="746" customWidth="1"/>
    <col min="3014" max="3016" width="10.42578125" style="746" customWidth="1"/>
    <col min="3017" max="3017" width="8.7109375" style="746" customWidth="1"/>
    <col min="3018" max="3018" width="0.7109375" style="746" customWidth="1"/>
    <col min="3019" max="3019" width="3.140625" style="746" customWidth="1"/>
    <col min="3020" max="3020" width="1.140625" style="746" customWidth="1"/>
    <col min="3021" max="3021" width="18" style="746" customWidth="1"/>
    <col min="3022" max="3022" width="9.42578125" style="746" customWidth="1"/>
    <col min="3023" max="3023" width="8.7109375" style="746" customWidth="1"/>
    <col min="3024" max="3024" width="9.28515625" style="746" customWidth="1"/>
    <col min="3025" max="3025" width="10.140625" style="746" customWidth="1"/>
    <col min="3026" max="3026" width="5.140625" style="746" customWidth="1"/>
    <col min="3027" max="3027" width="10.140625" style="746" customWidth="1"/>
    <col min="3028" max="3028" width="6.42578125" style="746" customWidth="1"/>
    <col min="3029" max="3029" width="11.42578125" style="746"/>
    <col min="3030" max="3030" width="1.28515625" style="746" customWidth="1"/>
    <col min="3031" max="3031" width="1.42578125" style="746" customWidth="1"/>
    <col min="3032" max="3032" width="8.28515625" style="746" customWidth="1"/>
    <col min="3033" max="3033" width="11.42578125" style="746"/>
    <col min="3034" max="3035" width="10.7109375" style="746" customWidth="1"/>
    <col min="3036" max="3036" width="10.28515625" style="746" customWidth="1"/>
    <col min="3037" max="3037" width="11.28515625" style="746" customWidth="1"/>
    <col min="3038" max="3038" width="7.7109375" style="746" customWidth="1"/>
    <col min="3039" max="3039" width="10.140625" style="746" customWidth="1"/>
    <col min="3040" max="3040" width="6.5703125" style="746" customWidth="1"/>
    <col min="3041" max="3041" width="1.140625" style="746" customWidth="1"/>
    <col min="3042" max="3042" width="24.5703125" style="746" customWidth="1"/>
    <col min="3043" max="3043" width="9.85546875" style="746" customWidth="1"/>
    <col min="3044" max="3044" width="10.7109375" style="746" customWidth="1"/>
    <col min="3045" max="3045" width="10.85546875" style="746" customWidth="1"/>
    <col min="3046" max="3046" width="11.140625" style="746" customWidth="1"/>
    <col min="3047" max="3047" width="9.85546875" style="746" customWidth="1"/>
    <col min="3048" max="3048" width="1" style="746" customWidth="1"/>
    <col min="3049" max="3049" width="16.5703125" style="746" customWidth="1"/>
    <col min="3050" max="3050" width="0.5703125" style="746" customWidth="1"/>
    <col min="3051" max="3051" width="0.7109375" style="746" customWidth="1"/>
    <col min="3052" max="3052" width="27.85546875" style="746" customWidth="1"/>
    <col min="3053" max="3053" width="0.85546875" style="746" customWidth="1"/>
    <col min="3054" max="3054" width="27.42578125" style="746" customWidth="1"/>
    <col min="3055" max="3055" width="14.7109375" style="746" customWidth="1"/>
    <col min="3056" max="3056" width="0.42578125" style="746" customWidth="1"/>
    <col min="3057" max="3057" width="0.7109375" style="746" customWidth="1"/>
    <col min="3058" max="3058" width="21.7109375" style="746" customWidth="1"/>
    <col min="3059" max="3059" width="1.28515625" style="746" customWidth="1"/>
    <col min="3060" max="3060" width="21.140625" style="746" customWidth="1"/>
    <col min="3061" max="3265" width="11.42578125" style="746"/>
    <col min="3266" max="3266" width="0.7109375" style="746" customWidth="1"/>
    <col min="3267" max="3268" width="1.5703125" style="746" customWidth="1"/>
    <col min="3269" max="3269" width="16.42578125" style="746" customWidth="1"/>
    <col min="3270" max="3272" width="10.42578125" style="746" customWidth="1"/>
    <col min="3273" max="3273" width="8.7109375" style="746" customWidth="1"/>
    <col min="3274" max="3274" width="0.7109375" style="746" customWidth="1"/>
    <col min="3275" max="3275" width="3.140625" style="746" customWidth="1"/>
    <col min="3276" max="3276" width="1.140625" style="746" customWidth="1"/>
    <col min="3277" max="3277" width="18" style="746" customWidth="1"/>
    <col min="3278" max="3278" width="9.42578125" style="746" customWidth="1"/>
    <col min="3279" max="3279" width="8.7109375" style="746" customWidth="1"/>
    <col min="3280" max="3280" width="9.28515625" style="746" customWidth="1"/>
    <col min="3281" max="3281" width="10.140625" style="746" customWidth="1"/>
    <col min="3282" max="3282" width="5.140625" style="746" customWidth="1"/>
    <col min="3283" max="3283" width="10.140625" style="746" customWidth="1"/>
    <col min="3284" max="3284" width="6.42578125" style="746" customWidth="1"/>
    <col min="3285" max="3285" width="11.42578125" style="746"/>
    <col min="3286" max="3286" width="1.28515625" style="746" customWidth="1"/>
    <col min="3287" max="3287" width="1.42578125" style="746" customWidth="1"/>
    <col min="3288" max="3288" width="8.28515625" style="746" customWidth="1"/>
    <col min="3289" max="3289" width="11.42578125" style="746"/>
    <col min="3290" max="3291" width="10.7109375" style="746" customWidth="1"/>
    <col min="3292" max="3292" width="10.28515625" style="746" customWidth="1"/>
    <col min="3293" max="3293" width="11.28515625" style="746" customWidth="1"/>
    <col min="3294" max="3294" width="7.7109375" style="746" customWidth="1"/>
    <col min="3295" max="3295" width="10.140625" style="746" customWidth="1"/>
    <col min="3296" max="3296" width="6.5703125" style="746" customWidth="1"/>
    <col min="3297" max="3297" width="1.140625" style="746" customWidth="1"/>
    <col min="3298" max="3298" width="24.5703125" style="746" customWidth="1"/>
    <col min="3299" max="3299" width="9.85546875" style="746" customWidth="1"/>
    <col min="3300" max="3300" width="10.7109375" style="746" customWidth="1"/>
    <col min="3301" max="3301" width="10.85546875" style="746" customWidth="1"/>
    <col min="3302" max="3302" width="11.140625" style="746" customWidth="1"/>
    <col min="3303" max="3303" width="9.85546875" style="746" customWidth="1"/>
    <col min="3304" max="3304" width="1" style="746" customWidth="1"/>
    <col min="3305" max="3305" width="16.5703125" style="746" customWidth="1"/>
    <col min="3306" max="3306" width="0.5703125" style="746" customWidth="1"/>
    <col min="3307" max="3307" width="0.7109375" style="746" customWidth="1"/>
    <col min="3308" max="3308" width="27.85546875" style="746" customWidth="1"/>
    <col min="3309" max="3309" width="0.85546875" style="746" customWidth="1"/>
    <col min="3310" max="3310" width="27.42578125" style="746" customWidth="1"/>
    <col min="3311" max="3311" width="14.7109375" style="746" customWidth="1"/>
    <col min="3312" max="3312" width="0.42578125" style="746" customWidth="1"/>
    <col min="3313" max="3313" width="0.7109375" style="746" customWidth="1"/>
    <col min="3314" max="3314" width="21.7109375" style="746" customWidth="1"/>
    <col min="3315" max="3315" width="1.28515625" style="746" customWidth="1"/>
    <col min="3316" max="3316" width="21.140625" style="746" customWidth="1"/>
    <col min="3317" max="3521" width="11.42578125" style="746"/>
    <col min="3522" max="3522" width="0.7109375" style="746" customWidth="1"/>
    <col min="3523" max="3524" width="1.5703125" style="746" customWidth="1"/>
    <col min="3525" max="3525" width="16.42578125" style="746" customWidth="1"/>
    <col min="3526" max="3528" width="10.42578125" style="746" customWidth="1"/>
    <col min="3529" max="3529" width="8.7109375" style="746" customWidth="1"/>
    <col min="3530" max="3530" width="0.7109375" style="746" customWidth="1"/>
    <col min="3531" max="3531" width="3.140625" style="746" customWidth="1"/>
    <col min="3532" max="3532" width="1.140625" style="746" customWidth="1"/>
    <col min="3533" max="3533" width="18" style="746" customWidth="1"/>
    <col min="3534" max="3534" width="9.42578125" style="746" customWidth="1"/>
    <col min="3535" max="3535" width="8.7109375" style="746" customWidth="1"/>
    <col min="3536" max="3536" width="9.28515625" style="746" customWidth="1"/>
    <col min="3537" max="3537" width="10.140625" style="746" customWidth="1"/>
    <col min="3538" max="3538" width="5.140625" style="746" customWidth="1"/>
    <col min="3539" max="3539" width="10.140625" style="746" customWidth="1"/>
    <col min="3540" max="3540" width="6.42578125" style="746" customWidth="1"/>
    <col min="3541" max="3541" width="11.42578125" style="746"/>
    <col min="3542" max="3542" width="1.28515625" style="746" customWidth="1"/>
    <col min="3543" max="3543" width="1.42578125" style="746" customWidth="1"/>
    <col min="3544" max="3544" width="8.28515625" style="746" customWidth="1"/>
    <col min="3545" max="3545" width="11.42578125" style="746"/>
    <col min="3546" max="3547" width="10.7109375" style="746" customWidth="1"/>
    <col min="3548" max="3548" width="10.28515625" style="746" customWidth="1"/>
    <col min="3549" max="3549" width="11.28515625" style="746" customWidth="1"/>
    <col min="3550" max="3550" width="7.7109375" style="746" customWidth="1"/>
    <col min="3551" max="3551" width="10.140625" style="746" customWidth="1"/>
    <col min="3552" max="3552" width="6.5703125" style="746" customWidth="1"/>
    <col min="3553" max="3553" width="1.140625" style="746" customWidth="1"/>
    <col min="3554" max="3554" width="24.5703125" style="746" customWidth="1"/>
    <col min="3555" max="3555" width="9.85546875" style="746" customWidth="1"/>
    <col min="3556" max="3556" width="10.7109375" style="746" customWidth="1"/>
    <col min="3557" max="3557" width="10.85546875" style="746" customWidth="1"/>
    <col min="3558" max="3558" width="11.140625" style="746" customWidth="1"/>
    <col min="3559" max="3559" width="9.85546875" style="746" customWidth="1"/>
    <col min="3560" max="3560" width="1" style="746" customWidth="1"/>
    <col min="3561" max="3561" width="16.5703125" style="746" customWidth="1"/>
    <col min="3562" max="3562" width="0.5703125" style="746" customWidth="1"/>
    <col min="3563" max="3563" width="0.7109375" style="746" customWidth="1"/>
    <col min="3564" max="3564" width="27.85546875" style="746" customWidth="1"/>
    <col min="3565" max="3565" width="0.85546875" style="746" customWidth="1"/>
    <col min="3566" max="3566" width="27.42578125" style="746" customWidth="1"/>
    <col min="3567" max="3567" width="14.7109375" style="746" customWidth="1"/>
    <col min="3568" max="3568" width="0.42578125" style="746" customWidth="1"/>
    <col min="3569" max="3569" width="0.7109375" style="746" customWidth="1"/>
    <col min="3570" max="3570" width="21.7109375" style="746" customWidth="1"/>
    <col min="3571" max="3571" width="1.28515625" style="746" customWidth="1"/>
    <col min="3572" max="3572" width="21.140625" style="746" customWidth="1"/>
    <col min="3573" max="3777" width="11.42578125" style="746"/>
    <col min="3778" max="3778" width="0.7109375" style="746" customWidth="1"/>
    <col min="3779" max="3780" width="1.5703125" style="746" customWidth="1"/>
    <col min="3781" max="3781" width="16.42578125" style="746" customWidth="1"/>
    <col min="3782" max="3784" width="10.42578125" style="746" customWidth="1"/>
    <col min="3785" max="3785" width="8.7109375" style="746" customWidth="1"/>
    <col min="3786" max="3786" width="0.7109375" style="746" customWidth="1"/>
    <col min="3787" max="3787" width="3.140625" style="746" customWidth="1"/>
    <col min="3788" max="3788" width="1.140625" style="746" customWidth="1"/>
    <col min="3789" max="3789" width="18" style="746" customWidth="1"/>
    <col min="3790" max="3790" width="9.42578125" style="746" customWidth="1"/>
    <col min="3791" max="3791" width="8.7109375" style="746" customWidth="1"/>
    <col min="3792" max="3792" width="9.28515625" style="746" customWidth="1"/>
    <col min="3793" max="3793" width="10.140625" style="746" customWidth="1"/>
    <col min="3794" max="3794" width="5.140625" style="746" customWidth="1"/>
    <col min="3795" max="3795" width="10.140625" style="746" customWidth="1"/>
    <col min="3796" max="3796" width="6.42578125" style="746" customWidth="1"/>
    <col min="3797" max="3797" width="11.42578125" style="746"/>
    <col min="3798" max="3798" width="1.28515625" style="746" customWidth="1"/>
    <col min="3799" max="3799" width="1.42578125" style="746" customWidth="1"/>
    <col min="3800" max="3800" width="8.28515625" style="746" customWidth="1"/>
    <col min="3801" max="3801" width="11.42578125" style="746"/>
    <col min="3802" max="3803" width="10.7109375" style="746" customWidth="1"/>
    <col min="3804" max="3804" width="10.28515625" style="746" customWidth="1"/>
    <col min="3805" max="3805" width="11.28515625" style="746" customWidth="1"/>
    <col min="3806" max="3806" width="7.7109375" style="746" customWidth="1"/>
    <col min="3807" max="3807" width="10.140625" style="746" customWidth="1"/>
    <col min="3808" max="3808" width="6.5703125" style="746" customWidth="1"/>
    <col min="3809" max="3809" width="1.140625" style="746" customWidth="1"/>
    <col min="3810" max="3810" width="24.5703125" style="746" customWidth="1"/>
    <col min="3811" max="3811" width="9.85546875" style="746" customWidth="1"/>
    <col min="3812" max="3812" width="10.7109375" style="746" customWidth="1"/>
    <col min="3813" max="3813" width="10.85546875" style="746" customWidth="1"/>
    <col min="3814" max="3814" width="11.140625" style="746" customWidth="1"/>
    <col min="3815" max="3815" width="9.85546875" style="746" customWidth="1"/>
    <col min="3816" max="3816" width="1" style="746" customWidth="1"/>
    <col min="3817" max="3817" width="16.5703125" style="746" customWidth="1"/>
    <col min="3818" max="3818" width="0.5703125" style="746" customWidth="1"/>
    <col min="3819" max="3819" width="0.7109375" style="746" customWidth="1"/>
    <col min="3820" max="3820" width="27.85546875" style="746" customWidth="1"/>
    <col min="3821" max="3821" width="0.85546875" style="746" customWidth="1"/>
    <col min="3822" max="3822" width="27.42578125" style="746" customWidth="1"/>
    <col min="3823" max="3823" width="14.7109375" style="746" customWidth="1"/>
    <col min="3824" max="3824" width="0.42578125" style="746" customWidth="1"/>
    <col min="3825" max="3825" width="0.7109375" style="746" customWidth="1"/>
    <col min="3826" max="3826" width="21.7109375" style="746" customWidth="1"/>
    <col min="3827" max="3827" width="1.28515625" style="746" customWidth="1"/>
    <col min="3828" max="3828" width="21.140625" style="746" customWidth="1"/>
    <col min="3829" max="4033" width="11.42578125" style="746"/>
    <col min="4034" max="4034" width="0.7109375" style="746" customWidth="1"/>
    <col min="4035" max="4036" width="1.5703125" style="746" customWidth="1"/>
    <col min="4037" max="4037" width="16.42578125" style="746" customWidth="1"/>
    <col min="4038" max="4040" width="10.42578125" style="746" customWidth="1"/>
    <col min="4041" max="4041" width="8.7109375" style="746" customWidth="1"/>
    <col min="4042" max="4042" width="0.7109375" style="746" customWidth="1"/>
    <col min="4043" max="4043" width="3.140625" style="746" customWidth="1"/>
    <col min="4044" max="4044" width="1.140625" style="746" customWidth="1"/>
    <col min="4045" max="4045" width="18" style="746" customWidth="1"/>
    <col min="4046" max="4046" width="9.42578125" style="746" customWidth="1"/>
    <col min="4047" max="4047" width="8.7109375" style="746" customWidth="1"/>
    <col min="4048" max="4048" width="9.28515625" style="746" customWidth="1"/>
    <col min="4049" max="4049" width="10.140625" style="746" customWidth="1"/>
    <col min="4050" max="4050" width="5.140625" style="746" customWidth="1"/>
    <col min="4051" max="4051" width="10.140625" style="746" customWidth="1"/>
    <col min="4052" max="4052" width="6.42578125" style="746" customWidth="1"/>
    <col min="4053" max="4053" width="11.42578125" style="746"/>
    <col min="4054" max="4054" width="1.28515625" style="746" customWidth="1"/>
    <col min="4055" max="4055" width="1.42578125" style="746" customWidth="1"/>
    <col min="4056" max="4056" width="8.28515625" style="746" customWidth="1"/>
    <col min="4057" max="4057" width="11.42578125" style="746"/>
    <col min="4058" max="4059" width="10.7109375" style="746" customWidth="1"/>
    <col min="4060" max="4060" width="10.28515625" style="746" customWidth="1"/>
    <col min="4061" max="4061" width="11.28515625" style="746" customWidth="1"/>
    <col min="4062" max="4062" width="7.7109375" style="746" customWidth="1"/>
    <col min="4063" max="4063" width="10.140625" style="746" customWidth="1"/>
    <col min="4064" max="4064" width="6.5703125" style="746" customWidth="1"/>
    <col min="4065" max="4065" width="1.140625" style="746" customWidth="1"/>
    <col min="4066" max="4066" width="24.5703125" style="746" customWidth="1"/>
    <col min="4067" max="4067" width="9.85546875" style="746" customWidth="1"/>
    <col min="4068" max="4068" width="10.7109375" style="746" customWidth="1"/>
    <col min="4069" max="4069" width="10.85546875" style="746" customWidth="1"/>
    <col min="4070" max="4070" width="11.140625" style="746" customWidth="1"/>
    <col min="4071" max="4071" width="9.85546875" style="746" customWidth="1"/>
    <col min="4072" max="4072" width="1" style="746" customWidth="1"/>
    <col min="4073" max="4073" width="16.5703125" style="746" customWidth="1"/>
    <col min="4074" max="4074" width="0.5703125" style="746" customWidth="1"/>
    <col min="4075" max="4075" width="0.7109375" style="746" customWidth="1"/>
    <col min="4076" max="4076" width="27.85546875" style="746" customWidth="1"/>
    <col min="4077" max="4077" width="0.85546875" style="746" customWidth="1"/>
    <col min="4078" max="4078" width="27.42578125" style="746" customWidth="1"/>
    <col min="4079" max="4079" width="14.7109375" style="746" customWidth="1"/>
    <col min="4080" max="4080" width="0.42578125" style="746" customWidth="1"/>
    <col min="4081" max="4081" width="0.7109375" style="746" customWidth="1"/>
    <col min="4082" max="4082" width="21.7109375" style="746" customWidth="1"/>
    <col min="4083" max="4083" width="1.28515625" style="746" customWidth="1"/>
    <col min="4084" max="4084" width="21.140625" style="746" customWidth="1"/>
    <col min="4085" max="4289" width="11.42578125" style="746"/>
    <col min="4290" max="4290" width="0.7109375" style="746" customWidth="1"/>
    <col min="4291" max="4292" width="1.5703125" style="746" customWidth="1"/>
    <col min="4293" max="4293" width="16.42578125" style="746" customWidth="1"/>
    <col min="4294" max="4296" width="10.42578125" style="746" customWidth="1"/>
    <col min="4297" max="4297" width="8.7109375" style="746" customWidth="1"/>
    <col min="4298" max="4298" width="0.7109375" style="746" customWidth="1"/>
    <col min="4299" max="4299" width="3.140625" style="746" customWidth="1"/>
    <col min="4300" max="4300" width="1.140625" style="746" customWidth="1"/>
    <col min="4301" max="4301" width="18" style="746" customWidth="1"/>
    <col min="4302" max="4302" width="9.42578125" style="746" customWidth="1"/>
    <col min="4303" max="4303" width="8.7109375" style="746" customWidth="1"/>
    <col min="4304" max="4304" width="9.28515625" style="746" customWidth="1"/>
    <col min="4305" max="4305" width="10.140625" style="746" customWidth="1"/>
    <col min="4306" max="4306" width="5.140625" style="746" customWidth="1"/>
    <col min="4307" max="4307" width="10.140625" style="746" customWidth="1"/>
    <col min="4308" max="4308" width="6.42578125" style="746" customWidth="1"/>
    <col min="4309" max="4309" width="11.42578125" style="746"/>
    <col min="4310" max="4310" width="1.28515625" style="746" customWidth="1"/>
    <col min="4311" max="4311" width="1.42578125" style="746" customWidth="1"/>
    <col min="4312" max="4312" width="8.28515625" style="746" customWidth="1"/>
    <col min="4313" max="4313" width="11.42578125" style="746"/>
    <col min="4314" max="4315" width="10.7109375" style="746" customWidth="1"/>
    <col min="4316" max="4316" width="10.28515625" style="746" customWidth="1"/>
    <col min="4317" max="4317" width="11.28515625" style="746" customWidth="1"/>
    <col min="4318" max="4318" width="7.7109375" style="746" customWidth="1"/>
    <col min="4319" max="4319" width="10.140625" style="746" customWidth="1"/>
    <col min="4320" max="4320" width="6.5703125" style="746" customWidth="1"/>
    <col min="4321" max="4321" width="1.140625" style="746" customWidth="1"/>
    <col min="4322" max="4322" width="24.5703125" style="746" customWidth="1"/>
    <col min="4323" max="4323" width="9.85546875" style="746" customWidth="1"/>
    <col min="4324" max="4324" width="10.7109375" style="746" customWidth="1"/>
    <col min="4325" max="4325" width="10.85546875" style="746" customWidth="1"/>
    <col min="4326" max="4326" width="11.140625" style="746" customWidth="1"/>
    <col min="4327" max="4327" width="9.85546875" style="746" customWidth="1"/>
    <col min="4328" max="4328" width="1" style="746" customWidth="1"/>
    <col min="4329" max="4329" width="16.5703125" style="746" customWidth="1"/>
    <col min="4330" max="4330" width="0.5703125" style="746" customWidth="1"/>
    <col min="4331" max="4331" width="0.7109375" style="746" customWidth="1"/>
    <col min="4332" max="4332" width="27.85546875" style="746" customWidth="1"/>
    <col min="4333" max="4333" width="0.85546875" style="746" customWidth="1"/>
    <col min="4334" max="4334" width="27.42578125" style="746" customWidth="1"/>
    <col min="4335" max="4335" width="14.7109375" style="746" customWidth="1"/>
    <col min="4336" max="4336" width="0.42578125" style="746" customWidth="1"/>
    <col min="4337" max="4337" width="0.7109375" style="746" customWidth="1"/>
    <col min="4338" max="4338" width="21.7109375" style="746" customWidth="1"/>
    <col min="4339" max="4339" width="1.28515625" style="746" customWidth="1"/>
    <col min="4340" max="4340" width="21.140625" style="746" customWidth="1"/>
    <col min="4341" max="4545" width="11.42578125" style="746"/>
    <col min="4546" max="4546" width="0.7109375" style="746" customWidth="1"/>
    <col min="4547" max="4548" width="1.5703125" style="746" customWidth="1"/>
    <col min="4549" max="4549" width="16.42578125" style="746" customWidth="1"/>
    <col min="4550" max="4552" width="10.42578125" style="746" customWidth="1"/>
    <col min="4553" max="4553" width="8.7109375" style="746" customWidth="1"/>
    <col min="4554" max="4554" width="0.7109375" style="746" customWidth="1"/>
    <col min="4555" max="4555" width="3.140625" style="746" customWidth="1"/>
    <col min="4556" max="4556" width="1.140625" style="746" customWidth="1"/>
    <col min="4557" max="4557" width="18" style="746" customWidth="1"/>
    <col min="4558" max="4558" width="9.42578125" style="746" customWidth="1"/>
    <col min="4559" max="4559" width="8.7109375" style="746" customWidth="1"/>
    <col min="4560" max="4560" width="9.28515625" style="746" customWidth="1"/>
    <col min="4561" max="4561" width="10.140625" style="746" customWidth="1"/>
    <col min="4562" max="4562" width="5.140625" style="746" customWidth="1"/>
    <col min="4563" max="4563" width="10.140625" style="746" customWidth="1"/>
    <col min="4564" max="4564" width="6.42578125" style="746" customWidth="1"/>
    <col min="4565" max="4565" width="11.42578125" style="746"/>
    <col min="4566" max="4566" width="1.28515625" style="746" customWidth="1"/>
    <col min="4567" max="4567" width="1.42578125" style="746" customWidth="1"/>
    <col min="4568" max="4568" width="8.28515625" style="746" customWidth="1"/>
    <col min="4569" max="4569" width="11.42578125" style="746"/>
    <col min="4570" max="4571" width="10.7109375" style="746" customWidth="1"/>
    <col min="4572" max="4572" width="10.28515625" style="746" customWidth="1"/>
    <col min="4573" max="4573" width="11.28515625" style="746" customWidth="1"/>
    <col min="4574" max="4574" width="7.7109375" style="746" customWidth="1"/>
    <col min="4575" max="4575" width="10.140625" style="746" customWidth="1"/>
    <col min="4576" max="4576" width="6.5703125" style="746" customWidth="1"/>
    <col min="4577" max="4577" width="1.140625" style="746" customWidth="1"/>
    <col min="4578" max="4578" width="24.5703125" style="746" customWidth="1"/>
    <col min="4579" max="4579" width="9.85546875" style="746" customWidth="1"/>
    <col min="4580" max="4580" width="10.7109375" style="746" customWidth="1"/>
    <col min="4581" max="4581" width="10.85546875" style="746" customWidth="1"/>
    <col min="4582" max="4582" width="11.140625" style="746" customWidth="1"/>
    <col min="4583" max="4583" width="9.85546875" style="746" customWidth="1"/>
    <col min="4584" max="4584" width="1" style="746" customWidth="1"/>
    <col min="4585" max="4585" width="16.5703125" style="746" customWidth="1"/>
    <col min="4586" max="4586" width="0.5703125" style="746" customWidth="1"/>
    <col min="4587" max="4587" width="0.7109375" style="746" customWidth="1"/>
    <col min="4588" max="4588" width="27.85546875" style="746" customWidth="1"/>
    <col min="4589" max="4589" width="0.85546875" style="746" customWidth="1"/>
    <col min="4590" max="4590" width="27.42578125" style="746" customWidth="1"/>
    <col min="4591" max="4591" width="14.7109375" style="746" customWidth="1"/>
    <col min="4592" max="4592" width="0.42578125" style="746" customWidth="1"/>
    <col min="4593" max="4593" width="0.7109375" style="746" customWidth="1"/>
    <col min="4594" max="4594" width="21.7109375" style="746" customWidth="1"/>
    <col min="4595" max="4595" width="1.28515625" style="746" customWidth="1"/>
    <col min="4596" max="4596" width="21.140625" style="746" customWidth="1"/>
    <col min="4597" max="4801" width="11.42578125" style="746"/>
    <col min="4802" max="4802" width="0.7109375" style="746" customWidth="1"/>
    <col min="4803" max="4804" width="1.5703125" style="746" customWidth="1"/>
    <col min="4805" max="4805" width="16.42578125" style="746" customWidth="1"/>
    <col min="4806" max="4808" width="10.42578125" style="746" customWidth="1"/>
    <col min="4809" max="4809" width="8.7109375" style="746" customWidth="1"/>
    <col min="4810" max="4810" width="0.7109375" style="746" customWidth="1"/>
    <col min="4811" max="4811" width="3.140625" style="746" customWidth="1"/>
    <col min="4812" max="4812" width="1.140625" style="746" customWidth="1"/>
    <col min="4813" max="4813" width="18" style="746" customWidth="1"/>
    <col min="4814" max="4814" width="9.42578125" style="746" customWidth="1"/>
    <col min="4815" max="4815" width="8.7109375" style="746" customWidth="1"/>
    <col min="4816" max="4816" width="9.28515625" style="746" customWidth="1"/>
    <col min="4817" max="4817" width="10.140625" style="746" customWidth="1"/>
    <col min="4818" max="4818" width="5.140625" style="746" customWidth="1"/>
    <col min="4819" max="4819" width="10.140625" style="746" customWidth="1"/>
    <col min="4820" max="4820" width="6.42578125" style="746" customWidth="1"/>
    <col min="4821" max="4821" width="11.42578125" style="746"/>
    <col min="4822" max="4822" width="1.28515625" style="746" customWidth="1"/>
    <col min="4823" max="4823" width="1.42578125" style="746" customWidth="1"/>
    <col min="4824" max="4824" width="8.28515625" style="746" customWidth="1"/>
    <col min="4825" max="4825" width="11.42578125" style="746"/>
    <col min="4826" max="4827" width="10.7109375" style="746" customWidth="1"/>
    <col min="4828" max="4828" width="10.28515625" style="746" customWidth="1"/>
    <col min="4829" max="4829" width="11.28515625" style="746" customWidth="1"/>
    <col min="4830" max="4830" width="7.7109375" style="746" customWidth="1"/>
    <col min="4831" max="4831" width="10.140625" style="746" customWidth="1"/>
    <col min="4832" max="4832" width="6.5703125" style="746" customWidth="1"/>
    <col min="4833" max="4833" width="1.140625" style="746" customWidth="1"/>
    <col min="4834" max="4834" width="24.5703125" style="746" customWidth="1"/>
    <col min="4835" max="4835" width="9.85546875" style="746" customWidth="1"/>
    <col min="4836" max="4836" width="10.7109375" style="746" customWidth="1"/>
    <col min="4837" max="4837" width="10.85546875" style="746" customWidth="1"/>
    <col min="4838" max="4838" width="11.140625" style="746" customWidth="1"/>
    <col min="4839" max="4839" width="9.85546875" style="746" customWidth="1"/>
    <col min="4840" max="4840" width="1" style="746" customWidth="1"/>
    <col min="4841" max="4841" width="16.5703125" style="746" customWidth="1"/>
    <col min="4842" max="4842" width="0.5703125" style="746" customWidth="1"/>
    <col min="4843" max="4843" width="0.7109375" style="746" customWidth="1"/>
    <col min="4844" max="4844" width="27.85546875" style="746" customWidth="1"/>
    <col min="4845" max="4845" width="0.85546875" style="746" customWidth="1"/>
    <col min="4846" max="4846" width="27.42578125" style="746" customWidth="1"/>
    <col min="4847" max="4847" width="14.7109375" style="746" customWidth="1"/>
    <col min="4848" max="4848" width="0.42578125" style="746" customWidth="1"/>
    <col min="4849" max="4849" width="0.7109375" style="746" customWidth="1"/>
    <col min="4850" max="4850" width="21.7109375" style="746" customWidth="1"/>
    <col min="4851" max="4851" width="1.28515625" style="746" customWidth="1"/>
    <col min="4852" max="4852" width="21.140625" style="746" customWidth="1"/>
    <col min="4853" max="5057" width="11.42578125" style="746"/>
    <col min="5058" max="5058" width="0.7109375" style="746" customWidth="1"/>
    <col min="5059" max="5060" width="1.5703125" style="746" customWidth="1"/>
    <col min="5061" max="5061" width="16.42578125" style="746" customWidth="1"/>
    <col min="5062" max="5064" width="10.42578125" style="746" customWidth="1"/>
    <col min="5065" max="5065" width="8.7109375" style="746" customWidth="1"/>
    <col min="5066" max="5066" width="0.7109375" style="746" customWidth="1"/>
    <col min="5067" max="5067" width="3.140625" style="746" customWidth="1"/>
    <col min="5068" max="5068" width="1.140625" style="746" customWidth="1"/>
    <col min="5069" max="5069" width="18" style="746" customWidth="1"/>
    <col min="5070" max="5070" width="9.42578125" style="746" customWidth="1"/>
    <col min="5071" max="5071" width="8.7109375" style="746" customWidth="1"/>
    <col min="5072" max="5072" width="9.28515625" style="746" customWidth="1"/>
    <col min="5073" max="5073" width="10.140625" style="746" customWidth="1"/>
    <col min="5074" max="5074" width="5.140625" style="746" customWidth="1"/>
    <col min="5075" max="5075" width="10.140625" style="746" customWidth="1"/>
    <col min="5076" max="5076" width="6.42578125" style="746" customWidth="1"/>
    <col min="5077" max="5077" width="11.42578125" style="746"/>
    <col min="5078" max="5078" width="1.28515625" style="746" customWidth="1"/>
    <col min="5079" max="5079" width="1.42578125" style="746" customWidth="1"/>
    <col min="5080" max="5080" width="8.28515625" style="746" customWidth="1"/>
    <col min="5081" max="5081" width="11.42578125" style="746"/>
    <col min="5082" max="5083" width="10.7109375" style="746" customWidth="1"/>
    <col min="5084" max="5084" width="10.28515625" style="746" customWidth="1"/>
    <col min="5085" max="5085" width="11.28515625" style="746" customWidth="1"/>
    <col min="5086" max="5086" width="7.7109375" style="746" customWidth="1"/>
    <col min="5087" max="5087" width="10.140625" style="746" customWidth="1"/>
    <col min="5088" max="5088" width="6.5703125" style="746" customWidth="1"/>
    <col min="5089" max="5089" width="1.140625" style="746" customWidth="1"/>
    <col min="5090" max="5090" width="24.5703125" style="746" customWidth="1"/>
    <col min="5091" max="5091" width="9.85546875" style="746" customWidth="1"/>
    <col min="5092" max="5092" width="10.7109375" style="746" customWidth="1"/>
    <col min="5093" max="5093" width="10.85546875" style="746" customWidth="1"/>
    <col min="5094" max="5094" width="11.140625" style="746" customWidth="1"/>
    <col min="5095" max="5095" width="9.85546875" style="746" customWidth="1"/>
    <col min="5096" max="5096" width="1" style="746" customWidth="1"/>
    <col min="5097" max="5097" width="16.5703125" style="746" customWidth="1"/>
    <col min="5098" max="5098" width="0.5703125" style="746" customWidth="1"/>
    <col min="5099" max="5099" width="0.7109375" style="746" customWidth="1"/>
    <col min="5100" max="5100" width="27.85546875" style="746" customWidth="1"/>
    <col min="5101" max="5101" width="0.85546875" style="746" customWidth="1"/>
    <col min="5102" max="5102" width="27.42578125" style="746" customWidth="1"/>
    <col min="5103" max="5103" width="14.7109375" style="746" customWidth="1"/>
    <col min="5104" max="5104" width="0.42578125" style="746" customWidth="1"/>
    <col min="5105" max="5105" width="0.7109375" style="746" customWidth="1"/>
    <col min="5106" max="5106" width="21.7109375" style="746" customWidth="1"/>
    <col min="5107" max="5107" width="1.28515625" style="746" customWidth="1"/>
    <col min="5108" max="5108" width="21.140625" style="746" customWidth="1"/>
    <col min="5109" max="5313" width="11.42578125" style="746"/>
    <col min="5314" max="5314" width="0.7109375" style="746" customWidth="1"/>
    <col min="5315" max="5316" width="1.5703125" style="746" customWidth="1"/>
    <col min="5317" max="5317" width="16.42578125" style="746" customWidth="1"/>
    <col min="5318" max="5320" width="10.42578125" style="746" customWidth="1"/>
    <col min="5321" max="5321" width="8.7109375" style="746" customWidth="1"/>
    <col min="5322" max="5322" width="0.7109375" style="746" customWidth="1"/>
    <col min="5323" max="5323" width="3.140625" style="746" customWidth="1"/>
    <col min="5324" max="5324" width="1.140625" style="746" customWidth="1"/>
    <col min="5325" max="5325" width="18" style="746" customWidth="1"/>
    <col min="5326" max="5326" width="9.42578125" style="746" customWidth="1"/>
    <col min="5327" max="5327" width="8.7109375" style="746" customWidth="1"/>
    <col min="5328" max="5328" width="9.28515625" style="746" customWidth="1"/>
    <col min="5329" max="5329" width="10.140625" style="746" customWidth="1"/>
    <col min="5330" max="5330" width="5.140625" style="746" customWidth="1"/>
    <col min="5331" max="5331" width="10.140625" style="746" customWidth="1"/>
    <col min="5332" max="5332" width="6.42578125" style="746" customWidth="1"/>
    <col min="5333" max="5333" width="11.42578125" style="746"/>
    <col min="5334" max="5334" width="1.28515625" style="746" customWidth="1"/>
    <col min="5335" max="5335" width="1.42578125" style="746" customWidth="1"/>
    <col min="5336" max="5336" width="8.28515625" style="746" customWidth="1"/>
    <col min="5337" max="5337" width="11.42578125" style="746"/>
    <col min="5338" max="5339" width="10.7109375" style="746" customWidth="1"/>
    <col min="5340" max="5340" width="10.28515625" style="746" customWidth="1"/>
    <col min="5341" max="5341" width="11.28515625" style="746" customWidth="1"/>
    <col min="5342" max="5342" width="7.7109375" style="746" customWidth="1"/>
    <col min="5343" max="5343" width="10.140625" style="746" customWidth="1"/>
    <col min="5344" max="5344" width="6.5703125" style="746" customWidth="1"/>
    <col min="5345" max="5345" width="1.140625" style="746" customWidth="1"/>
    <col min="5346" max="5346" width="24.5703125" style="746" customWidth="1"/>
    <col min="5347" max="5347" width="9.85546875" style="746" customWidth="1"/>
    <col min="5348" max="5348" width="10.7109375" style="746" customWidth="1"/>
    <col min="5349" max="5349" width="10.85546875" style="746" customWidth="1"/>
    <col min="5350" max="5350" width="11.140625" style="746" customWidth="1"/>
    <col min="5351" max="5351" width="9.85546875" style="746" customWidth="1"/>
    <col min="5352" max="5352" width="1" style="746" customWidth="1"/>
    <col min="5353" max="5353" width="16.5703125" style="746" customWidth="1"/>
    <col min="5354" max="5354" width="0.5703125" style="746" customWidth="1"/>
    <col min="5355" max="5355" width="0.7109375" style="746" customWidth="1"/>
    <col min="5356" max="5356" width="27.85546875" style="746" customWidth="1"/>
    <col min="5357" max="5357" width="0.85546875" style="746" customWidth="1"/>
    <col min="5358" max="5358" width="27.42578125" style="746" customWidth="1"/>
    <col min="5359" max="5359" width="14.7109375" style="746" customWidth="1"/>
    <col min="5360" max="5360" width="0.42578125" style="746" customWidth="1"/>
    <col min="5361" max="5361" width="0.7109375" style="746" customWidth="1"/>
    <col min="5362" max="5362" width="21.7109375" style="746" customWidth="1"/>
    <col min="5363" max="5363" width="1.28515625" style="746" customWidth="1"/>
    <col min="5364" max="5364" width="21.140625" style="746" customWidth="1"/>
    <col min="5365" max="5569" width="11.42578125" style="746"/>
    <col min="5570" max="5570" width="0.7109375" style="746" customWidth="1"/>
    <col min="5571" max="5572" width="1.5703125" style="746" customWidth="1"/>
    <col min="5573" max="5573" width="16.42578125" style="746" customWidth="1"/>
    <col min="5574" max="5576" width="10.42578125" style="746" customWidth="1"/>
    <col min="5577" max="5577" width="8.7109375" style="746" customWidth="1"/>
    <col min="5578" max="5578" width="0.7109375" style="746" customWidth="1"/>
    <col min="5579" max="5579" width="3.140625" style="746" customWidth="1"/>
    <col min="5580" max="5580" width="1.140625" style="746" customWidth="1"/>
    <col min="5581" max="5581" width="18" style="746" customWidth="1"/>
    <col min="5582" max="5582" width="9.42578125" style="746" customWidth="1"/>
    <col min="5583" max="5583" width="8.7109375" style="746" customWidth="1"/>
    <col min="5584" max="5584" width="9.28515625" style="746" customWidth="1"/>
    <col min="5585" max="5585" width="10.140625" style="746" customWidth="1"/>
    <col min="5586" max="5586" width="5.140625" style="746" customWidth="1"/>
    <col min="5587" max="5587" width="10.140625" style="746" customWidth="1"/>
    <col min="5588" max="5588" width="6.42578125" style="746" customWidth="1"/>
    <col min="5589" max="5589" width="11.42578125" style="746"/>
    <col min="5590" max="5590" width="1.28515625" style="746" customWidth="1"/>
    <col min="5591" max="5591" width="1.42578125" style="746" customWidth="1"/>
    <col min="5592" max="5592" width="8.28515625" style="746" customWidth="1"/>
    <col min="5593" max="5593" width="11.42578125" style="746"/>
    <col min="5594" max="5595" width="10.7109375" style="746" customWidth="1"/>
    <col min="5596" max="5596" width="10.28515625" style="746" customWidth="1"/>
    <col min="5597" max="5597" width="11.28515625" style="746" customWidth="1"/>
    <col min="5598" max="5598" width="7.7109375" style="746" customWidth="1"/>
    <col min="5599" max="5599" width="10.140625" style="746" customWidth="1"/>
    <col min="5600" max="5600" width="6.5703125" style="746" customWidth="1"/>
    <col min="5601" max="5601" width="1.140625" style="746" customWidth="1"/>
    <col min="5602" max="5602" width="24.5703125" style="746" customWidth="1"/>
    <col min="5603" max="5603" width="9.85546875" style="746" customWidth="1"/>
    <col min="5604" max="5604" width="10.7109375" style="746" customWidth="1"/>
    <col min="5605" max="5605" width="10.85546875" style="746" customWidth="1"/>
    <col min="5606" max="5606" width="11.140625" style="746" customWidth="1"/>
    <col min="5607" max="5607" width="9.85546875" style="746" customWidth="1"/>
    <col min="5608" max="5608" width="1" style="746" customWidth="1"/>
    <col min="5609" max="5609" width="16.5703125" style="746" customWidth="1"/>
    <col min="5610" max="5610" width="0.5703125" style="746" customWidth="1"/>
    <col min="5611" max="5611" width="0.7109375" style="746" customWidth="1"/>
    <col min="5612" max="5612" width="27.85546875" style="746" customWidth="1"/>
    <col min="5613" max="5613" width="0.85546875" style="746" customWidth="1"/>
    <col min="5614" max="5614" width="27.42578125" style="746" customWidth="1"/>
    <col min="5615" max="5615" width="14.7109375" style="746" customWidth="1"/>
    <col min="5616" max="5616" width="0.42578125" style="746" customWidth="1"/>
    <col min="5617" max="5617" width="0.7109375" style="746" customWidth="1"/>
    <col min="5618" max="5618" width="21.7109375" style="746" customWidth="1"/>
    <col min="5619" max="5619" width="1.28515625" style="746" customWidth="1"/>
    <col min="5620" max="5620" width="21.140625" style="746" customWidth="1"/>
    <col min="5621" max="5825" width="11.42578125" style="746"/>
    <col min="5826" max="5826" width="0.7109375" style="746" customWidth="1"/>
    <col min="5827" max="5828" width="1.5703125" style="746" customWidth="1"/>
    <col min="5829" max="5829" width="16.42578125" style="746" customWidth="1"/>
    <col min="5830" max="5832" width="10.42578125" style="746" customWidth="1"/>
    <col min="5833" max="5833" width="8.7109375" style="746" customWidth="1"/>
    <col min="5834" max="5834" width="0.7109375" style="746" customWidth="1"/>
    <col min="5835" max="5835" width="3.140625" style="746" customWidth="1"/>
    <col min="5836" max="5836" width="1.140625" style="746" customWidth="1"/>
    <col min="5837" max="5837" width="18" style="746" customWidth="1"/>
    <col min="5838" max="5838" width="9.42578125" style="746" customWidth="1"/>
    <col min="5839" max="5839" width="8.7109375" style="746" customWidth="1"/>
    <col min="5840" max="5840" width="9.28515625" style="746" customWidth="1"/>
    <col min="5841" max="5841" width="10.140625" style="746" customWidth="1"/>
    <col min="5842" max="5842" width="5.140625" style="746" customWidth="1"/>
    <col min="5843" max="5843" width="10.140625" style="746" customWidth="1"/>
    <col min="5844" max="5844" width="6.42578125" style="746" customWidth="1"/>
    <col min="5845" max="5845" width="11.42578125" style="746"/>
    <col min="5846" max="5846" width="1.28515625" style="746" customWidth="1"/>
    <col min="5847" max="5847" width="1.42578125" style="746" customWidth="1"/>
    <col min="5848" max="5848" width="8.28515625" style="746" customWidth="1"/>
    <col min="5849" max="5849" width="11.42578125" style="746"/>
    <col min="5850" max="5851" width="10.7109375" style="746" customWidth="1"/>
    <col min="5852" max="5852" width="10.28515625" style="746" customWidth="1"/>
    <col min="5853" max="5853" width="11.28515625" style="746" customWidth="1"/>
    <col min="5854" max="5854" width="7.7109375" style="746" customWidth="1"/>
    <col min="5855" max="5855" width="10.140625" style="746" customWidth="1"/>
    <col min="5856" max="5856" width="6.5703125" style="746" customWidth="1"/>
    <col min="5857" max="5857" width="1.140625" style="746" customWidth="1"/>
    <col min="5858" max="5858" width="24.5703125" style="746" customWidth="1"/>
    <col min="5859" max="5859" width="9.85546875" style="746" customWidth="1"/>
    <col min="5860" max="5860" width="10.7109375" style="746" customWidth="1"/>
    <col min="5861" max="5861" width="10.85546875" style="746" customWidth="1"/>
    <col min="5862" max="5862" width="11.140625" style="746" customWidth="1"/>
    <col min="5863" max="5863" width="9.85546875" style="746" customWidth="1"/>
    <col min="5864" max="5864" width="1" style="746" customWidth="1"/>
    <col min="5865" max="5865" width="16.5703125" style="746" customWidth="1"/>
    <col min="5866" max="5866" width="0.5703125" style="746" customWidth="1"/>
    <col min="5867" max="5867" width="0.7109375" style="746" customWidth="1"/>
    <col min="5868" max="5868" width="27.85546875" style="746" customWidth="1"/>
    <col min="5869" max="5869" width="0.85546875" style="746" customWidth="1"/>
    <col min="5870" max="5870" width="27.42578125" style="746" customWidth="1"/>
    <col min="5871" max="5871" width="14.7109375" style="746" customWidth="1"/>
    <col min="5872" max="5872" width="0.42578125" style="746" customWidth="1"/>
    <col min="5873" max="5873" width="0.7109375" style="746" customWidth="1"/>
    <col min="5874" max="5874" width="21.7109375" style="746" customWidth="1"/>
    <col min="5875" max="5875" width="1.28515625" style="746" customWidth="1"/>
    <col min="5876" max="5876" width="21.140625" style="746" customWidth="1"/>
    <col min="5877" max="6081" width="11.42578125" style="746"/>
    <col min="6082" max="6082" width="0.7109375" style="746" customWidth="1"/>
    <col min="6083" max="6084" width="1.5703125" style="746" customWidth="1"/>
    <col min="6085" max="6085" width="16.42578125" style="746" customWidth="1"/>
    <col min="6086" max="6088" width="10.42578125" style="746" customWidth="1"/>
    <col min="6089" max="6089" width="8.7109375" style="746" customWidth="1"/>
    <col min="6090" max="6090" width="0.7109375" style="746" customWidth="1"/>
    <col min="6091" max="6091" width="3.140625" style="746" customWidth="1"/>
    <col min="6092" max="6092" width="1.140625" style="746" customWidth="1"/>
    <col min="6093" max="6093" width="18" style="746" customWidth="1"/>
    <col min="6094" max="6094" width="9.42578125" style="746" customWidth="1"/>
    <col min="6095" max="6095" width="8.7109375" style="746" customWidth="1"/>
    <col min="6096" max="6096" width="9.28515625" style="746" customWidth="1"/>
    <col min="6097" max="6097" width="10.140625" style="746" customWidth="1"/>
    <col min="6098" max="6098" width="5.140625" style="746" customWidth="1"/>
    <col min="6099" max="6099" width="10.140625" style="746" customWidth="1"/>
    <col min="6100" max="6100" width="6.42578125" style="746" customWidth="1"/>
    <col min="6101" max="6101" width="11.42578125" style="746"/>
    <col min="6102" max="6102" width="1.28515625" style="746" customWidth="1"/>
    <col min="6103" max="6103" width="1.42578125" style="746" customWidth="1"/>
    <col min="6104" max="6104" width="8.28515625" style="746" customWidth="1"/>
    <col min="6105" max="6105" width="11.42578125" style="746"/>
    <col min="6106" max="6107" width="10.7109375" style="746" customWidth="1"/>
    <col min="6108" max="6108" width="10.28515625" style="746" customWidth="1"/>
    <col min="6109" max="6109" width="11.28515625" style="746" customWidth="1"/>
    <col min="6110" max="6110" width="7.7109375" style="746" customWidth="1"/>
    <col min="6111" max="6111" width="10.140625" style="746" customWidth="1"/>
    <col min="6112" max="6112" width="6.5703125" style="746" customWidth="1"/>
    <col min="6113" max="6113" width="1.140625" style="746" customWidth="1"/>
    <col min="6114" max="6114" width="24.5703125" style="746" customWidth="1"/>
    <col min="6115" max="6115" width="9.85546875" style="746" customWidth="1"/>
    <col min="6116" max="6116" width="10.7109375" style="746" customWidth="1"/>
    <col min="6117" max="6117" width="10.85546875" style="746" customWidth="1"/>
    <col min="6118" max="6118" width="11.140625" style="746" customWidth="1"/>
    <col min="6119" max="6119" width="9.85546875" style="746" customWidth="1"/>
    <col min="6120" max="6120" width="1" style="746" customWidth="1"/>
    <col min="6121" max="6121" width="16.5703125" style="746" customWidth="1"/>
    <col min="6122" max="6122" width="0.5703125" style="746" customWidth="1"/>
    <col min="6123" max="6123" width="0.7109375" style="746" customWidth="1"/>
    <col min="6124" max="6124" width="27.85546875" style="746" customWidth="1"/>
    <col min="6125" max="6125" width="0.85546875" style="746" customWidth="1"/>
    <col min="6126" max="6126" width="27.42578125" style="746" customWidth="1"/>
    <col min="6127" max="6127" width="14.7109375" style="746" customWidth="1"/>
    <col min="6128" max="6128" width="0.42578125" style="746" customWidth="1"/>
    <col min="6129" max="6129" width="0.7109375" style="746" customWidth="1"/>
    <col min="6130" max="6130" width="21.7109375" style="746" customWidth="1"/>
    <col min="6131" max="6131" width="1.28515625" style="746" customWidth="1"/>
    <col min="6132" max="6132" width="21.140625" style="746" customWidth="1"/>
    <col min="6133" max="6337" width="11.42578125" style="746"/>
    <col min="6338" max="6338" width="0.7109375" style="746" customWidth="1"/>
    <col min="6339" max="6340" width="1.5703125" style="746" customWidth="1"/>
    <col min="6341" max="6341" width="16.42578125" style="746" customWidth="1"/>
    <col min="6342" max="6344" width="10.42578125" style="746" customWidth="1"/>
    <col min="6345" max="6345" width="8.7109375" style="746" customWidth="1"/>
    <col min="6346" max="6346" width="0.7109375" style="746" customWidth="1"/>
    <col min="6347" max="6347" width="3.140625" style="746" customWidth="1"/>
    <col min="6348" max="6348" width="1.140625" style="746" customWidth="1"/>
    <col min="6349" max="6349" width="18" style="746" customWidth="1"/>
    <col min="6350" max="6350" width="9.42578125" style="746" customWidth="1"/>
    <col min="6351" max="6351" width="8.7109375" style="746" customWidth="1"/>
    <col min="6352" max="6352" width="9.28515625" style="746" customWidth="1"/>
    <col min="6353" max="6353" width="10.140625" style="746" customWidth="1"/>
    <col min="6354" max="6354" width="5.140625" style="746" customWidth="1"/>
    <col min="6355" max="6355" width="10.140625" style="746" customWidth="1"/>
    <col min="6356" max="6356" width="6.42578125" style="746" customWidth="1"/>
    <col min="6357" max="6357" width="11.42578125" style="746"/>
    <col min="6358" max="6358" width="1.28515625" style="746" customWidth="1"/>
    <col min="6359" max="6359" width="1.42578125" style="746" customWidth="1"/>
    <col min="6360" max="6360" width="8.28515625" style="746" customWidth="1"/>
    <col min="6361" max="6361" width="11.42578125" style="746"/>
    <col min="6362" max="6363" width="10.7109375" style="746" customWidth="1"/>
    <col min="6364" max="6364" width="10.28515625" style="746" customWidth="1"/>
    <col min="6365" max="6365" width="11.28515625" style="746" customWidth="1"/>
    <col min="6366" max="6366" width="7.7109375" style="746" customWidth="1"/>
    <col min="6367" max="6367" width="10.140625" style="746" customWidth="1"/>
    <col min="6368" max="6368" width="6.5703125" style="746" customWidth="1"/>
    <col min="6369" max="6369" width="1.140625" style="746" customWidth="1"/>
    <col min="6370" max="6370" width="24.5703125" style="746" customWidth="1"/>
    <col min="6371" max="6371" width="9.85546875" style="746" customWidth="1"/>
    <col min="6372" max="6372" width="10.7109375" style="746" customWidth="1"/>
    <col min="6373" max="6373" width="10.85546875" style="746" customWidth="1"/>
    <col min="6374" max="6374" width="11.140625" style="746" customWidth="1"/>
    <col min="6375" max="6375" width="9.85546875" style="746" customWidth="1"/>
    <col min="6376" max="6376" width="1" style="746" customWidth="1"/>
    <col min="6377" max="6377" width="16.5703125" style="746" customWidth="1"/>
    <col min="6378" max="6378" width="0.5703125" style="746" customWidth="1"/>
    <col min="6379" max="6379" width="0.7109375" style="746" customWidth="1"/>
    <col min="6380" max="6380" width="27.85546875" style="746" customWidth="1"/>
    <col min="6381" max="6381" width="0.85546875" style="746" customWidth="1"/>
    <col min="6382" max="6382" width="27.42578125" style="746" customWidth="1"/>
    <col min="6383" max="6383" width="14.7109375" style="746" customWidth="1"/>
    <col min="6384" max="6384" width="0.42578125" style="746" customWidth="1"/>
    <col min="6385" max="6385" width="0.7109375" style="746" customWidth="1"/>
    <col min="6386" max="6386" width="21.7109375" style="746" customWidth="1"/>
    <col min="6387" max="6387" width="1.28515625" style="746" customWidth="1"/>
    <col min="6388" max="6388" width="21.140625" style="746" customWidth="1"/>
    <col min="6389" max="6593" width="11.42578125" style="746"/>
    <col min="6594" max="6594" width="0.7109375" style="746" customWidth="1"/>
    <col min="6595" max="6596" width="1.5703125" style="746" customWidth="1"/>
    <col min="6597" max="6597" width="16.42578125" style="746" customWidth="1"/>
    <col min="6598" max="6600" width="10.42578125" style="746" customWidth="1"/>
    <col min="6601" max="6601" width="8.7109375" style="746" customWidth="1"/>
    <col min="6602" max="6602" width="0.7109375" style="746" customWidth="1"/>
    <col min="6603" max="6603" width="3.140625" style="746" customWidth="1"/>
    <col min="6604" max="6604" width="1.140625" style="746" customWidth="1"/>
    <col min="6605" max="6605" width="18" style="746" customWidth="1"/>
    <col min="6606" max="6606" width="9.42578125" style="746" customWidth="1"/>
    <col min="6607" max="6607" width="8.7109375" style="746" customWidth="1"/>
    <col min="6608" max="6608" width="9.28515625" style="746" customWidth="1"/>
    <col min="6609" max="6609" width="10.140625" style="746" customWidth="1"/>
    <col min="6610" max="6610" width="5.140625" style="746" customWidth="1"/>
    <col min="6611" max="6611" width="10.140625" style="746" customWidth="1"/>
    <col min="6612" max="6612" width="6.42578125" style="746" customWidth="1"/>
    <col min="6613" max="6613" width="11.42578125" style="746"/>
    <col min="6614" max="6614" width="1.28515625" style="746" customWidth="1"/>
    <col min="6615" max="6615" width="1.42578125" style="746" customWidth="1"/>
    <col min="6616" max="6616" width="8.28515625" style="746" customWidth="1"/>
    <col min="6617" max="6617" width="11.42578125" style="746"/>
    <col min="6618" max="6619" width="10.7109375" style="746" customWidth="1"/>
    <col min="6620" max="6620" width="10.28515625" style="746" customWidth="1"/>
    <col min="6621" max="6621" width="11.28515625" style="746" customWidth="1"/>
    <col min="6622" max="6622" width="7.7109375" style="746" customWidth="1"/>
    <col min="6623" max="6623" width="10.140625" style="746" customWidth="1"/>
    <col min="6624" max="6624" width="6.5703125" style="746" customWidth="1"/>
    <col min="6625" max="6625" width="1.140625" style="746" customWidth="1"/>
    <col min="6626" max="6626" width="24.5703125" style="746" customWidth="1"/>
    <col min="6627" max="6627" width="9.85546875" style="746" customWidth="1"/>
    <col min="6628" max="6628" width="10.7109375" style="746" customWidth="1"/>
    <col min="6629" max="6629" width="10.85546875" style="746" customWidth="1"/>
    <col min="6630" max="6630" width="11.140625" style="746" customWidth="1"/>
    <col min="6631" max="6631" width="9.85546875" style="746" customWidth="1"/>
    <col min="6632" max="6632" width="1" style="746" customWidth="1"/>
    <col min="6633" max="6633" width="16.5703125" style="746" customWidth="1"/>
    <col min="6634" max="6634" width="0.5703125" style="746" customWidth="1"/>
    <col min="6635" max="6635" width="0.7109375" style="746" customWidth="1"/>
    <col min="6636" max="6636" width="27.85546875" style="746" customWidth="1"/>
    <col min="6637" max="6637" width="0.85546875" style="746" customWidth="1"/>
    <col min="6638" max="6638" width="27.42578125" style="746" customWidth="1"/>
    <col min="6639" max="6639" width="14.7109375" style="746" customWidth="1"/>
    <col min="6640" max="6640" width="0.42578125" style="746" customWidth="1"/>
    <col min="6641" max="6641" width="0.7109375" style="746" customWidth="1"/>
    <col min="6642" max="6642" width="21.7109375" style="746" customWidth="1"/>
    <col min="6643" max="6643" width="1.28515625" style="746" customWidth="1"/>
    <col min="6644" max="6644" width="21.140625" style="746" customWidth="1"/>
    <col min="6645" max="6849" width="11.42578125" style="746"/>
    <col min="6850" max="6850" width="0.7109375" style="746" customWidth="1"/>
    <col min="6851" max="6852" width="1.5703125" style="746" customWidth="1"/>
    <col min="6853" max="6853" width="16.42578125" style="746" customWidth="1"/>
    <col min="6854" max="6856" width="10.42578125" style="746" customWidth="1"/>
    <col min="6857" max="6857" width="8.7109375" style="746" customWidth="1"/>
    <col min="6858" max="6858" width="0.7109375" style="746" customWidth="1"/>
    <col min="6859" max="6859" width="3.140625" style="746" customWidth="1"/>
    <col min="6860" max="6860" width="1.140625" style="746" customWidth="1"/>
    <col min="6861" max="6861" width="18" style="746" customWidth="1"/>
    <col min="6862" max="6862" width="9.42578125" style="746" customWidth="1"/>
    <col min="6863" max="6863" width="8.7109375" style="746" customWidth="1"/>
    <col min="6864" max="6864" width="9.28515625" style="746" customWidth="1"/>
    <col min="6865" max="6865" width="10.140625" style="746" customWidth="1"/>
    <col min="6866" max="6866" width="5.140625" style="746" customWidth="1"/>
    <col min="6867" max="6867" width="10.140625" style="746" customWidth="1"/>
    <col min="6868" max="6868" width="6.42578125" style="746" customWidth="1"/>
    <col min="6869" max="6869" width="11.42578125" style="746"/>
    <col min="6870" max="6870" width="1.28515625" style="746" customWidth="1"/>
    <col min="6871" max="6871" width="1.42578125" style="746" customWidth="1"/>
    <col min="6872" max="6872" width="8.28515625" style="746" customWidth="1"/>
    <col min="6873" max="6873" width="11.42578125" style="746"/>
    <col min="6874" max="6875" width="10.7109375" style="746" customWidth="1"/>
    <col min="6876" max="6876" width="10.28515625" style="746" customWidth="1"/>
    <col min="6877" max="6877" width="11.28515625" style="746" customWidth="1"/>
    <col min="6878" max="6878" width="7.7109375" style="746" customWidth="1"/>
    <col min="6879" max="6879" width="10.140625" style="746" customWidth="1"/>
    <col min="6880" max="6880" width="6.5703125" style="746" customWidth="1"/>
    <col min="6881" max="6881" width="1.140625" style="746" customWidth="1"/>
    <col min="6882" max="6882" width="24.5703125" style="746" customWidth="1"/>
    <col min="6883" max="6883" width="9.85546875" style="746" customWidth="1"/>
    <col min="6884" max="6884" width="10.7109375" style="746" customWidth="1"/>
    <col min="6885" max="6885" width="10.85546875" style="746" customWidth="1"/>
    <col min="6886" max="6886" width="11.140625" style="746" customWidth="1"/>
    <col min="6887" max="6887" width="9.85546875" style="746" customWidth="1"/>
    <col min="6888" max="6888" width="1" style="746" customWidth="1"/>
    <col min="6889" max="6889" width="16.5703125" style="746" customWidth="1"/>
    <col min="6890" max="6890" width="0.5703125" style="746" customWidth="1"/>
    <col min="6891" max="6891" width="0.7109375" style="746" customWidth="1"/>
    <col min="6892" max="6892" width="27.85546875" style="746" customWidth="1"/>
    <col min="6893" max="6893" width="0.85546875" style="746" customWidth="1"/>
    <col min="6894" max="6894" width="27.42578125" style="746" customWidth="1"/>
    <col min="6895" max="6895" width="14.7109375" style="746" customWidth="1"/>
    <col min="6896" max="6896" width="0.42578125" style="746" customWidth="1"/>
    <col min="6897" max="6897" width="0.7109375" style="746" customWidth="1"/>
    <col min="6898" max="6898" width="21.7109375" style="746" customWidth="1"/>
    <col min="6899" max="6899" width="1.28515625" style="746" customWidth="1"/>
    <col min="6900" max="6900" width="21.140625" style="746" customWidth="1"/>
    <col min="6901" max="7105" width="11.42578125" style="746"/>
    <col min="7106" max="7106" width="0.7109375" style="746" customWidth="1"/>
    <col min="7107" max="7108" width="1.5703125" style="746" customWidth="1"/>
    <col min="7109" max="7109" width="16.42578125" style="746" customWidth="1"/>
    <col min="7110" max="7112" width="10.42578125" style="746" customWidth="1"/>
    <col min="7113" max="7113" width="8.7109375" style="746" customWidth="1"/>
    <col min="7114" max="7114" width="0.7109375" style="746" customWidth="1"/>
    <col min="7115" max="7115" width="3.140625" style="746" customWidth="1"/>
    <col min="7116" max="7116" width="1.140625" style="746" customWidth="1"/>
    <col min="7117" max="7117" width="18" style="746" customWidth="1"/>
    <col min="7118" max="7118" width="9.42578125" style="746" customWidth="1"/>
    <col min="7119" max="7119" width="8.7109375" style="746" customWidth="1"/>
    <col min="7120" max="7120" width="9.28515625" style="746" customWidth="1"/>
    <col min="7121" max="7121" width="10.140625" style="746" customWidth="1"/>
    <col min="7122" max="7122" width="5.140625" style="746" customWidth="1"/>
    <col min="7123" max="7123" width="10.140625" style="746" customWidth="1"/>
    <col min="7124" max="7124" width="6.42578125" style="746" customWidth="1"/>
    <col min="7125" max="7125" width="11.42578125" style="746"/>
    <col min="7126" max="7126" width="1.28515625" style="746" customWidth="1"/>
    <col min="7127" max="7127" width="1.42578125" style="746" customWidth="1"/>
    <col min="7128" max="7128" width="8.28515625" style="746" customWidth="1"/>
    <col min="7129" max="7129" width="11.42578125" style="746"/>
    <col min="7130" max="7131" width="10.7109375" style="746" customWidth="1"/>
    <col min="7132" max="7132" width="10.28515625" style="746" customWidth="1"/>
    <col min="7133" max="7133" width="11.28515625" style="746" customWidth="1"/>
    <col min="7134" max="7134" width="7.7109375" style="746" customWidth="1"/>
    <col min="7135" max="7135" width="10.140625" style="746" customWidth="1"/>
    <col min="7136" max="7136" width="6.5703125" style="746" customWidth="1"/>
    <col min="7137" max="7137" width="1.140625" style="746" customWidth="1"/>
    <col min="7138" max="7138" width="24.5703125" style="746" customWidth="1"/>
    <col min="7139" max="7139" width="9.85546875" style="746" customWidth="1"/>
    <col min="7140" max="7140" width="10.7109375" style="746" customWidth="1"/>
    <col min="7141" max="7141" width="10.85546875" style="746" customWidth="1"/>
    <col min="7142" max="7142" width="11.140625" style="746" customWidth="1"/>
    <col min="7143" max="7143" width="9.85546875" style="746" customWidth="1"/>
    <col min="7144" max="7144" width="1" style="746" customWidth="1"/>
    <col min="7145" max="7145" width="16.5703125" style="746" customWidth="1"/>
    <col min="7146" max="7146" width="0.5703125" style="746" customWidth="1"/>
    <col min="7147" max="7147" width="0.7109375" style="746" customWidth="1"/>
    <col min="7148" max="7148" width="27.85546875" style="746" customWidth="1"/>
    <col min="7149" max="7149" width="0.85546875" style="746" customWidth="1"/>
    <col min="7150" max="7150" width="27.42578125" style="746" customWidth="1"/>
    <col min="7151" max="7151" width="14.7109375" style="746" customWidth="1"/>
    <col min="7152" max="7152" width="0.42578125" style="746" customWidth="1"/>
    <col min="7153" max="7153" width="0.7109375" style="746" customWidth="1"/>
    <col min="7154" max="7154" width="21.7109375" style="746" customWidth="1"/>
    <col min="7155" max="7155" width="1.28515625" style="746" customWidth="1"/>
    <col min="7156" max="7156" width="21.140625" style="746" customWidth="1"/>
    <col min="7157" max="7361" width="11.42578125" style="746"/>
    <col min="7362" max="7362" width="0.7109375" style="746" customWidth="1"/>
    <col min="7363" max="7364" width="1.5703125" style="746" customWidth="1"/>
    <col min="7365" max="7365" width="16.42578125" style="746" customWidth="1"/>
    <col min="7366" max="7368" width="10.42578125" style="746" customWidth="1"/>
    <col min="7369" max="7369" width="8.7109375" style="746" customWidth="1"/>
    <col min="7370" max="7370" width="0.7109375" style="746" customWidth="1"/>
    <col min="7371" max="7371" width="3.140625" style="746" customWidth="1"/>
    <col min="7372" max="7372" width="1.140625" style="746" customWidth="1"/>
    <col min="7373" max="7373" width="18" style="746" customWidth="1"/>
    <col min="7374" max="7374" width="9.42578125" style="746" customWidth="1"/>
    <col min="7375" max="7375" width="8.7109375" style="746" customWidth="1"/>
    <col min="7376" max="7376" width="9.28515625" style="746" customWidth="1"/>
    <col min="7377" max="7377" width="10.140625" style="746" customWidth="1"/>
    <col min="7378" max="7378" width="5.140625" style="746" customWidth="1"/>
    <col min="7379" max="7379" width="10.140625" style="746" customWidth="1"/>
    <col min="7380" max="7380" width="6.42578125" style="746" customWidth="1"/>
    <col min="7381" max="7381" width="11.42578125" style="746"/>
    <col min="7382" max="7382" width="1.28515625" style="746" customWidth="1"/>
    <col min="7383" max="7383" width="1.42578125" style="746" customWidth="1"/>
    <col min="7384" max="7384" width="8.28515625" style="746" customWidth="1"/>
    <col min="7385" max="7385" width="11.42578125" style="746"/>
    <col min="7386" max="7387" width="10.7109375" style="746" customWidth="1"/>
    <col min="7388" max="7388" width="10.28515625" style="746" customWidth="1"/>
    <col min="7389" max="7389" width="11.28515625" style="746" customWidth="1"/>
    <col min="7390" max="7390" width="7.7109375" style="746" customWidth="1"/>
    <col min="7391" max="7391" width="10.140625" style="746" customWidth="1"/>
    <col min="7392" max="7392" width="6.5703125" style="746" customWidth="1"/>
    <col min="7393" max="7393" width="1.140625" style="746" customWidth="1"/>
    <col min="7394" max="7394" width="24.5703125" style="746" customWidth="1"/>
    <col min="7395" max="7395" width="9.85546875" style="746" customWidth="1"/>
    <col min="7396" max="7396" width="10.7109375" style="746" customWidth="1"/>
    <col min="7397" max="7397" width="10.85546875" style="746" customWidth="1"/>
    <col min="7398" max="7398" width="11.140625" style="746" customWidth="1"/>
    <col min="7399" max="7399" width="9.85546875" style="746" customWidth="1"/>
    <col min="7400" max="7400" width="1" style="746" customWidth="1"/>
    <col min="7401" max="7401" width="16.5703125" style="746" customWidth="1"/>
    <col min="7402" max="7402" width="0.5703125" style="746" customWidth="1"/>
    <col min="7403" max="7403" width="0.7109375" style="746" customWidth="1"/>
    <col min="7404" max="7404" width="27.85546875" style="746" customWidth="1"/>
    <col min="7405" max="7405" width="0.85546875" style="746" customWidth="1"/>
    <col min="7406" max="7406" width="27.42578125" style="746" customWidth="1"/>
    <col min="7407" max="7407" width="14.7109375" style="746" customWidth="1"/>
    <col min="7408" max="7408" width="0.42578125" style="746" customWidth="1"/>
    <col min="7409" max="7409" width="0.7109375" style="746" customWidth="1"/>
    <col min="7410" max="7410" width="21.7109375" style="746" customWidth="1"/>
    <col min="7411" max="7411" width="1.28515625" style="746" customWidth="1"/>
    <col min="7412" max="7412" width="21.140625" style="746" customWidth="1"/>
    <col min="7413" max="7617" width="11.42578125" style="746"/>
    <col min="7618" max="7618" width="0.7109375" style="746" customWidth="1"/>
    <col min="7619" max="7620" width="1.5703125" style="746" customWidth="1"/>
    <col min="7621" max="7621" width="16.42578125" style="746" customWidth="1"/>
    <col min="7622" max="7624" width="10.42578125" style="746" customWidth="1"/>
    <col min="7625" max="7625" width="8.7109375" style="746" customWidth="1"/>
    <col min="7626" max="7626" width="0.7109375" style="746" customWidth="1"/>
    <col min="7627" max="7627" width="3.140625" style="746" customWidth="1"/>
    <col min="7628" max="7628" width="1.140625" style="746" customWidth="1"/>
    <col min="7629" max="7629" width="18" style="746" customWidth="1"/>
    <col min="7630" max="7630" width="9.42578125" style="746" customWidth="1"/>
    <col min="7631" max="7631" width="8.7109375" style="746" customWidth="1"/>
    <col min="7632" max="7632" width="9.28515625" style="746" customWidth="1"/>
    <col min="7633" max="7633" width="10.140625" style="746" customWidth="1"/>
    <col min="7634" max="7634" width="5.140625" style="746" customWidth="1"/>
    <col min="7635" max="7635" width="10.140625" style="746" customWidth="1"/>
    <col min="7636" max="7636" width="6.42578125" style="746" customWidth="1"/>
    <col min="7637" max="7637" width="11.42578125" style="746"/>
    <col min="7638" max="7638" width="1.28515625" style="746" customWidth="1"/>
    <col min="7639" max="7639" width="1.42578125" style="746" customWidth="1"/>
    <col min="7640" max="7640" width="8.28515625" style="746" customWidth="1"/>
    <col min="7641" max="7641" width="11.42578125" style="746"/>
    <col min="7642" max="7643" width="10.7109375" style="746" customWidth="1"/>
    <col min="7644" max="7644" width="10.28515625" style="746" customWidth="1"/>
    <col min="7645" max="7645" width="11.28515625" style="746" customWidth="1"/>
    <col min="7646" max="7646" width="7.7109375" style="746" customWidth="1"/>
    <col min="7647" max="7647" width="10.140625" style="746" customWidth="1"/>
    <col min="7648" max="7648" width="6.5703125" style="746" customWidth="1"/>
    <col min="7649" max="7649" width="1.140625" style="746" customWidth="1"/>
    <col min="7650" max="7650" width="24.5703125" style="746" customWidth="1"/>
    <col min="7651" max="7651" width="9.85546875" style="746" customWidth="1"/>
    <col min="7652" max="7652" width="10.7109375" style="746" customWidth="1"/>
    <col min="7653" max="7653" width="10.85546875" style="746" customWidth="1"/>
    <col min="7654" max="7654" width="11.140625" style="746" customWidth="1"/>
    <col min="7655" max="7655" width="9.85546875" style="746" customWidth="1"/>
    <col min="7656" max="7656" width="1" style="746" customWidth="1"/>
    <col min="7657" max="7657" width="16.5703125" style="746" customWidth="1"/>
    <col min="7658" max="7658" width="0.5703125" style="746" customWidth="1"/>
    <col min="7659" max="7659" width="0.7109375" style="746" customWidth="1"/>
    <col min="7660" max="7660" width="27.85546875" style="746" customWidth="1"/>
    <col min="7661" max="7661" width="0.85546875" style="746" customWidth="1"/>
    <col min="7662" max="7662" width="27.42578125" style="746" customWidth="1"/>
    <col min="7663" max="7663" width="14.7109375" style="746" customWidth="1"/>
    <col min="7664" max="7664" width="0.42578125" style="746" customWidth="1"/>
    <col min="7665" max="7665" width="0.7109375" style="746" customWidth="1"/>
    <col min="7666" max="7666" width="21.7109375" style="746" customWidth="1"/>
    <col min="7667" max="7667" width="1.28515625" style="746" customWidth="1"/>
    <col min="7668" max="7668" width="21.140625" style="746" customWidth="1"/>
    <col min="7669" max="7873" width="11.42578125" style="746"/>
    <col min="7874" max="7874" width="0.7109375" style="746" customWidth="1"/>
    <col min="7875" max="7876" width="1.5703125" style="746" customWidth="1"/>
    <col min="7877" max="7877" width="16.42578125" style="746" customWidth="1"/>
    <col min="7878" max="7880" width="10.42578125" style="746" customWidth="1"/>
    <col min="7881" max="7881" width="8.7109375" style="746" customWidth="1"/>
    <col min="7882" max="7882" width="0.7109375" style="746" customWidth="1"/>
    <col min="7883" max="7883" width="3.140625" style="746" customWidth="1"/>
    <col min="7884" max="7884" width="1.140625" style="746" customWidth="1"/>
    <col min="7885" max="7885" width="18" style="746" customWidth="1"/>
    <col min="7886" max="7886" width="9.42578125" style="746" customWidth="1"/>
    <col min="7887" max="7887" width="8.7109375" style="746" customWidth="1"/>
    <col min="7888" max="7888" width="9.28515625" style="746" customWidth="1"/>
    <col min="7889" max="7889" width="10.140625" style="746" customWidth="1"/>
    <col min="7890" max="7890" width="5.140625" style="746" customWidth="1"/>
    <col min="7891" max="7891" width="10.140625" style="746" customWidth="1"/>
    <col min="7892" max="7892" width="6.42578125" style="746" customWidth="1"/>
    <col min="7893" max="7893" width="11.42578125" style="746"/>
    <col min="7894" max="7894" width="1.28515625" style="746" customWidth="1"/>
    <col min="7895" max="7895" width="1.42578125" style="746" customWidth="1"/>
    <col min="7896" max="7896" width="8.28515625" style="746" customWidth="1"/>
    <col min="7897" max="7897" width="11.42578125" style="746"/>
    <col min="7898" max="7899" width="10.7109375" style="746" customWidth="1"/>
    <col min="7900" max="7900" width="10.28515625" style="746" customWidth="1"/>
    <col min="7901" max="7901" width="11.28515625" style="746" customWidth="1"/>
    <col min="7902" max="7902" width="7.7109375" style="746" customWidth="1"/>
    <col min="7903" max="7903" width="10.140625" style="746" customWidth="1"/>
    <col min="7904" max="7904" width="6.5703125" style="746" customWidth="1"/>
    <col min="7905" max="7905" width="1.140625" style="746" customWidth="1"/>
    <col min="7906" max="7906" width="24.5703125" style="746" customWidth="1"/>
    <col min="7907" max="7907" width="9.85546875" style="746" customWidth="1"/>
    <col min="7908" max="7908" width="10.7109375" style="746" customWidth="1"/>
    <col min="7909" max="7909" width="10.85546875" style="746" customWidth="1"/>
    <col min="7910" max="7910" width="11.140625" style="746" customWidth="1"/>
    <col min="7911" max="7911" width="9.85546875" style="746" customWidth="1"/>
    <col min="7912" max="7912" width="1" style="746" customWidth="1"/>
    <col min="7913" max="7913" width="16.5703125" style="746" customWidth="1"/>
    <col min="7914" max="7914" width="0.5703125" style="746" customWidth="1"/>
    <col min="7915" max="7915" width="0.7109375" style="746" customWidth="1"/>
    <col min="7916" max="7916" width="27.85546875" style="746" customWidth="1"/>
    <col min="7917" max="7917" width="0.85546875" style="746" customWidth="1"/>
    <col min="7918" max="7918" width="27.42578125" style="746" customWidth="1"/>
    <col min="7919" max="7919" width="14.7109375" style="746" customWidth="1"/>
    <col min="7920" max="7920" width="0.42578125" style="746" customWidth="1"/>
    <col min="7921" max="7921" width="0.7109375" style="746" customWidth="1"/>
    <col min="7922" max="7922" width="21.7109375" style="746" customWidth="1"/>
    <col min="7923" max="7923" width="1.28515625" style="746" customWidth="1"/>
    <col min="7924" max="7924" width="21.140625" style="746" customWidth="1"/>
    <col min="7925" max="8129" width="11.42578125" style="746"/>
    <col min="8130" max="8130" width="0.7109375" style="746" customWidth="1"/>
    <col min="8131" max="8132" width="1.5703125" style="746" customWidth="1"/>
    <col min="8133" max="8133" width="16.42578125" style="746" customWidth="1"/>
    <col min="8134" max="8136" width="10.42578125" style="746" customWidth="1"/>
    <col min="8137" max="8137" width="8.7109375" style="746" customWidth="1"/>
    <col min="8138" max="8138" width="0.7109375" style="746" customWidth="1"/>
    <col min="8139" max="8139" width="3.140625" style="746" customWidth="1"/>
    <col min="8140" max="8140" width="1.140625" style="746" customWidth="1"/>
    <col min="8141" max="8141" width="18" style="746" customWidth="1"/>
    <col min="8142" max="8142" width="9.42578125" style="746" customWidth="1"/>
    <col min="8143" max="8143" width="8.7109375" style="746" customWidth="1"/>
    <col min="8144" max="8144" width="9.28515625" style="746" customWidth="1"/>
    <col min="8145" max="8145" width="10.140625" style="746" customWidth="1"/>
    <col min="8146" max="8146" width="5.140625" style="746" customWidth="1"/>
    <col min="8147" max="8147" width="10.140625" style="746" customWidth="1"/>
    <col min="8148" max="8148" width="6.42578125" style="746" customWidth="1"/>
    <col min="8149" max="8149" width="11.42578125" style="746"/>
    <col min="8150" max="8150" width="1.28515625" style="746" customWidth="1"/>
    <col min="8151" max="8151" width="1.42578125" style="746" customWidth="1"/>
    <col min="8152" max="8152" width="8.28515625" style="746" customWidth="1"/>
    <col min="8153" max="8153" width="11.42578125" style="746"/>
    <col min="8154" max="8155" width="10.7109375" style="746" customWidth="1"/>
    <col min="8156" max="8156" width="10.28515625" style="746" customWidth="1"/>
    <col min="8157" max="8157" width="11.28515625" style="746" customWidth="1"/>
    <col min="8158" max="8158" width="7.7109375" style="746" customWidth="1"/>
    <col min="8159" max="8159" width="10.140625" style="746" customWidth="1"/>
    <col min="8160" max="8160" width="6.5703125" style="746" customWidth="1"/>
    <col min="8161" max="8161" width="1.140625" style="746" customWidth="1"/>
    <col min="8162" max="8162" width="24.5703125" style="746" customWidth="1"/>
    <col min="8163" max="8163" width="9.85546875" style="746" customWidth="1"/>
    <col min="8164" max="8164" width="10.7109375" style="746" customWidth="1"/>
    <col min="8165" max="8165" width="10.85546875" style="746" customWidth="1"/>
    <col min="8166" max="8166" width="11.140625" style="746" customWidth="1"/>
    <col min="8167" max="8167" width="9.85546875" style="746" customWidth="1"/>
    <col min="8168" max="8168" width="1" style="746" customWidth="1"/>
    <col min="8169" max="8169" width="16.5703125" style="746" customWidth="1"/>
    <col min="8170" max="8170" width="0.5703125" style="746" customWidth="1"/>
    <col min="8171" max="8171" width="0.7109375" style="746" customWidth="1"/>
    <col min="8172" max="8172" width="27.85546875" style="746" customWidth="1"/>
    <col min="8173" max="8173" width="0.85546875" style="746" customWidth="1"/>
    <col min="8174" max="8174" width="27.42578125" style="746" customWidth="1"/>
    <col min="8175" max="8175" width="14.7109375" style="746" customWidth="1"/>
    <col min="8176" max="8176" width="0.42578125" style="746" customWidth="1"/>
    <col min="8177" max="8177" width="0.7109375" style="746" customWidth="1"/>
    <col min="8178" max="8178" width="21.7109375" style="746" customWidth="1"/>
    <col min="8179" max="8179" width="1.28515625" style="746" customWidth="1"/>
    <col min="8180" max="8180" width="21.140625" style="746" customWidth="1"/>
    <col min="8181" max="8385" width="11.42578125" style="746"/>
    <col min="8386" max="8386" width="0.7109375" style="746" customWidth="1"/>
    <col min="8387" max="8388" width="1.5703125" style="746" customWidth="1"/>
    <col min="8389" max="8389" width="16.42578125" style="746" customWidth="1"/>
    <col min="8390" max="8392" width="10.42578125" style="746" customWidth="1"/>
    <col min="8393" max="8393" width="8.7109375" style="746" customWidth="1"/>
    <col min="8394" max="8394" width="0.7109375" style="746" customWidth="1"/>
    <col min="8395" max="8395" width="3.140625" style="746" customWidth="1"/>
    <col min="8396" max="8396" width="1.140625" style="746" customWidth="1"/>
    <col min="8397" max="8397" width="18" style="746" customWidth="1"/>
    <col min="8398" max="8398" width="9.42578125" style="746" customWidth="1"/>
    <col min="8399" max="8399" width="8.7109375" style="746" customWidth="1"/>
    <col min="8400" max="8400" width="9.28515625" style="746" customWidth="1"/>
    <col min="8401" max="8401" width="10.140625" style="746" customWidth="1"/>
    <col min="8402" max="8402" width="5.140625" style="746" customWidth="1"/>
    <col min="8403" max="8403" width="10.140625" style="746" customWidth="1"/>
    <col min="8404" max="8404" width="6.42578125" style="746" customWidth="1"/>
    <col min="8405" max="8405" width="11.42578125" style="746"/>
    <col min="8406" max="8406" width="1.28515625" style="746" customWidth="1"/>
    <col min="8407" max="8407" width="1.42578125" style="746" customWidth="1"/>
    <col min="8408" max="8408" width="8.28515625" style="746" customWidth="1"/>
    <col min="8409" max="8409" width="11.42578125" style="746"/>
    <col min="8410" max="8411" width="10.7109375" style="746" customWidth="1"/>
    <col min="8412" max="8412" width="10.28515625" style="746" customWidth="1"/>
    <col min="8413" max="8413" width="11.28515625" style="746" customWidth="1"/>
    <col min="8414" max="8414" width="7.7109375" style="746" customWidth="1"/>
    <col min="8415" max="8415" width="10.140625" style="746" customWidth="1"/>
    <col min="8416" max="8416" width="6.5703125" style="746" customWidth="1"/>
    <col min="8417" max="8417" width="1.140625" style="746" customWidth="1"/>
    <col min="8418" max="8418" width="24.5703125" style="746" customWidth="1"/>
    <col min="8419" max="8419" width="9.85546875" style="746" customWidth="1"/>
    <col min="8420" max="8420" width="10.7109375" style="746" customWidth="1"/>
    <col min="8421" max="8421" width="10.85546875" style="746" customWidth="1"/>
    <col min="8422" max="8422" width="11.140625" style="746" customWidth="1"/>
    <col min="8423" max="8423" width="9.85546875" style="746" customWidth="1"/>
    <col min="8424" max="8424" width="1" style="746" customWidth="1"/>
    <col min="8425" max="8425" width="16.5703125" style="746" customWidth="1"/>
    <col min="8426" max="8426" width="0.5703125" style="746" customWidth="1"/>
    <col min="8427" max="8427" width="0.7109375" style="746" customWidth="1"/>
    <col min="8428" max="8428" width="27.85546875" style="746" customWidth="1"/>
    <col min="8429" max="8429" width="0.85546875" style="746" customWidth="1"/>
    <col min="8430" max="8430" width="27.42578125" style="746" customWidth="1"/>
    <col min="8431" max="8431" width="14.7109375" style="746" customWidth="1"/>
    <col min="8432" max="8432" width="0.42578125" style="746" customWidth="1"/>
    <col min="8433" max="8433" width="0.7109375" style="746" customWidth="1"/>
    <col min="8434" max="8434" width="21.7109375" style="746" customWidth="1"/>
    <col min="8435" max="8435" width="1.28515625" style="746" customWidth="1"/>
    <col min="8436" max="8436" width="21.140625" style="746" customWidth="1"/>
    <col min="8437" max="8641" width="11.42578125" style="746"/>
    <col min="8642" max="8642" width="0.7109375" style="746" customWidth="1"/>
    <col min="8643" max="8644" width="1.5703125" style="746" customWidth="1"/>
    <col min="8645" max="8645" width="16.42578125" style="746" customWidth="1"/>
    <col min="8646" max="8648" width="10.42578125" style="746" customWidth="1"/>
    <col min="8649" max="8649" width="8.7109375" style="746" customWidth="1"/>
    <col min="8650" max="8650" width="0.7109375" style="746" customWidth="1"/>
    <col min="8651" max="8651" width="3.140625" style="746" customWidth="1"/>
    <col min="8652" max="8652" width="1.140625" style="746" customWidth="1"/>
    <col min="8653" max="8653" width="18" style="746" customWidth="1"/>
    <col min="8654" max="8654" width="9.42578125" style="746" customWidth="1"/>
    <col min="8655" max="8655" width="8.7109375" style="746" customWidth="1"/>
    <col min="8656" max="8656" width="9.28515625" style="746" customWidth="1"/>
    <col min="8657" max="8657" width="10.140625" style="746" customWidth="1"/>
    <col min="8658" max="8658" width="5.140625" style="746" customWidth="1"/>
    <col min="8659" max="8659" width="10.140625" style="746" customWidth="1"/>
    <col min="8660" max="8660" width="6.42578125" style="746" customWidth="1"/>
    <col min="8661" max="8661" width="11.42578125" style="746"/>
    <col min="8662" max="8662" width="1.28515625" style="746" customWidth="1"/>
    <col min="8663" max="8663" width="1.42578125" style="746" customWidth="1"/>
    <col min="8664" max="8664" width="8.28515625" style="746" customWidth="1"/>
    <col min="8665" max="8665" width="11.42578125" style="746"/>
    <col min="8666" max="8667" width="10.7109375" style="746" customWidth="1"/>
    <col min="8668" max="8668" width="10.28515625" style="746" customWidth="1"/>
    <col min="8669" max="8669" width="11.28515625" style="746" customWidth="1"/>
    <col min="8670" max="8670" width="7.7109375" style="746" customWidth="1"/>
    <col min="8671" max="8671" width="10.140625" style="746" customWidth="1"/>
    <col min="8672" max="8672" width="6.5703125" style="746" customWidth="1"/>
    <col min="8673" max="8673" width="1.140625" style="746" customWidth="1"/>
    <col min="8674" max="8674" width="24.5703125" style="746" customWidth="1"/>
    <col min="8675" max="8675" width="9.85546875" style="746" customWidth="1"/>
    <col min="8676" max="8676" width="10.7109375" style="746" customWidth="1"/>
    <col min="8677" max="8677" width="10.85546875" style="746" customWidth="1"/>
    <col min="8678" max="8678" width="11.140625" style="746" customWidth="1"/>
    <col min="8679" max="8679" width="9.85546875" style="746" customWidth="1"/>
    <col min="8680" max="8680" width="1" style="746" customWidth="1"/>
    <col min="8681" max="8681" width="16.5703125" style="746" customWidth="1"/>
    <col min="8682" max="8682" width="0.5703125" style="746" customWidth="1"/>
    <col min="8683" max="8683" width="0.7109375" style="746" customWidth="1"/>
    <col min="8684" max="8684" width="27.85546875" style="746" customWidth="1"/>
    <col min="8685" max="8685" width="0.85546875" style="746" customWidth="1"/>
    <col min="8686" max="8686" width="27.42578125" style="746" customWidth="1"/>
    <col min="8687" max="8687" width="14.7109375" style="746" customWidth="1"/>
    <col min="8688" max="8688" width="0.42578125" style="746" customWidth="1"/>
    <col min="8689" max="8689" width="0.7109375" style="746" customWidth="1"/>
    <col min="8690" max="8690" width="21.7109375" style="746" customWidth="1"/>
    <col min="8691" max="8691" width="1.28515625" style="746" customWidth="1"/>
    <col min="8692" max="8692" width="21.140625" style="746" customWidth="1"/>
    <col min="8693" max="8897" width="11.42578125" style="746"/>
    <col min="8898" max="8898" width="0.7109375" style="746" customWidth="1"/>
    <col min="8899" max="8900" width="1.5703125" style="746" customWidth="1"/>
    <col min="8901" max="8901" width="16.42578125" style="746" customWidth="1"/>
    <col min="8902" max="8904" width="10.42578125" style="746" customWidth="1"/>
    <col min="8905" max="8905" width="8.7109375" style="746" customWidth="1"/>
    <col min="8906" max="8906" width="0.7109375" style="746" customWidth="1"/>
    <col min="8907" max="8907" width="3.140625" style="746" customWidth="1"/>
    <col min="8908" max="8908" width="1.140625" style="746" customWidth="1"/>
    <col min="8909" max="8909" width="18" style="746" customWidth="1"/>
    <col min="8910" max="8910" width="9.42578125" style="746" customWidth="1"/>
    <col min="8911" max="8911" width="8.7109375" style="746" customWidth="1"/>
    <col min="8912" max="8912" width="9.28515625" style="746" customWidth="1"/>
    <col min="8913" max="8913" width="10.140625" style="746" customWidth="1"/>
    <col min="8914" max="8914" width="5.140625" style="746" customWidth="1"/>
    <col min="8915" max="8915" width="10.140625" style="746" customWidth="1"/>
    <col min="8916" max="8916" width="6.42578125" style="746" customWidth="1"/>
    <col min="8917" max="8917" width="11.42578125" style="746"/>
    <col min="8918" max="8918" width="1.28515625" style="746" customWidth="1"/>
    <col min="8919" max="8919" width="1.42578125" style="746" customWidth="1"/>
    <col min="8920" max="8920" width="8.28515625" style="746" customWidth="1"/>
    <col min="8921" max="8921" width="11.42578125" style="746"/>
    <col min="8922" max="8923" width="10.7109375" style="746" customWidth="1"/>
    <col min="8924" max="8924" width="10.28515625" style="746" customWidth="1"/>
    <col min="8925" max="8925" width="11.28515625" style="746" customWidth="1"/>
    <col min="8926" max="8926" width="7.7109375" style="746" customWidth="1"/>
    <col min="8927" max="8927" width="10.140625" style="746" customWidth="1"/>
    <col min="8928" max="8928" width="6.5703125" style="746" customWidth="1"/>
    <col min="8929" max="8929" width="1.140625" style="746" customWidth="1"/>
    <col min="8930" max="8930" width="24.5703125" style="746" customWidth="1"/>
    <col min="8931" max="8931" width="9.85546875" style="746" customWidth="1"/>
    <col min="8932" max="8932" width="10.7109375" style="746" customWidth="1"/>
    <col min="8933" max="8933" width="10.85546875" style="746" customWidth="1"/>
    <col min="8934" max="8934" width="11.140625" style="746" customWidth="1"/>
    <col min="8935" max="8935" width="9.85546875" style="746" customWidth="1"/>
    <col min="8936" max="8936" width="1" style="746" customWidth="1"/>
    <col min="8937" max="8937" width="16.5703125" style="746" customWidth="1"/>
    <col min="8938" max="8938" width="0.5703125" style="746" customWidth="1"/>
    <col min="8939" max="8939" width="0.7109375" style="746" customWidth="1"/>
    <col min="8940" max="8940" width="27.85546875" style="746" customWidth="1"/>
    <col min="8941" max="8941" width="0.85546875" style="746" customWidth="1"/>
    <col min="8942" max="8942" width="27.42578125" style="746" customWidth="1"/>
    <col min="8943" max="8943" width="14.7109375" style="746" customWidth="1"/>
    <col min="8944" max="8944" width="0.42578125" style="746" customWidth="1"/>
    <col min="8945" max="8945" width="0.7109375" style="746" customWidth="1"/>
    <col min="8946" max="8946" width="21.7109375" style="746" customWidth="1"/>
    <col min="8947" max="8947" width="1.28515625" style="746" customWidth="1"/>
    <col min="8948" max="8948" width="21.140625" style="746" customWidth="1"/>
    <col min="8949" max="9153" width="11.42578125" style="746"/>
    <col min="9154" max="9154" width="0.7109375" style="746" customWidth="1"/>
    <col min="9155" max="9156" width="1.5703125" style="746" customWidth="1"/>
    <col min="9157" max="9157" width="16.42578125" style="746" customWidth="1"/>
    <col min="9158" max="9160" width="10.42578125" style="746" customWidth="1"/>
    <col min="9161" max="9161" width="8.7109375" style="746" customWidth="1"/>
    <col min="9162" max="9162" width="0.7109375" style="746" customWidth="1"/>
    <col min="9163" max="9163" width="3.140625" style="746" customWidth="1"/>
    <col min="9164" max="9164" width="1.140625" style="746" customWidth="1"/>
    <col min="9165" max="9165" width="18" style="746" customWidth="1"/>
    <col min="9166" max="9166" width="9.42578125" style="746" customWidth="1"/>
    <col min="9167" max="9167" width="8.7109375" style="746" customWidth="1"/>
    <col min="9168" max="9168" width="9.28515625" style="746" customWidth="1"/>
    <col min="9169" max="9169" width="10.140625" style="746" customWidth="1"/>
    <col min="9170" max="9170" width="5.140625" style="746" customWidth="1"/>
    <col min="9171" max="9171" width="10.140625" style="746" customWidth="1"/>
    <col min="9172" max="9172" width="6.42578125" style="746" customWidth="1"/>
    <col min="9173" max="9173" width="11.42578125" style="746"/>
    <col min="9174" max="9174" width="1.28515625" style="746" customWidth="1"/>
    <col min="9175" max="9175" width="1.42578125" style="746" customWidth="1"/>
    <col min="9176" max="9176" width="8.28515625" style="746" customWidth="1"/>
    <col min="9177" max="9177" width="11.42578125" style="746"/>
    <col min="9178" max="9179" width="10.7109375" style="746" customWidth="1"/>
    <col min="9180" max="9180" width="10.28515625" style="746" customWidth="1"/>
    <col min="9181" max="9181" width="11.28515625" style="746" customWidth="1"/>
    <col min="9182" max="9182" width="7.7109375" style="746" customWidth="1"/>
    <col min="9183" max="9183" width="10.140625" style="746" customWidth="1"/>
    <col min="9184" max="9184" width="6.5703125" style="746" customWidth="1"/>
    <col min="9185" max="9185" width="1.140625" style="746" customWidth="1"/>
    <col min="9186" max="9186" width="24.5703125" style="746" customWidth="1"/>
    <col min="9187" max="9187" width="9.85546875" style="746" customWidth="1"/>
    <col min="9188" max="9188" width="10.7109375" style="746" customWidth="1"/>
    <col min="9189" max="9189" width="10.85546875" style="746" customWidth="1"/>
    <col min="9190" max="9190" width="11.140625" style="746" customWidth="1"/>
    <col min="9191" max="9191" width="9.85546875" style="746" customWidth="1"/>
    <col min="9192" max="9192" width="1" style="746" customWidth="1"/>
    <col min="9193" max="9193" width="16.5703125" style="746" customWidth="1"/>
    <col min="9194" max="9194" width="0.5703125" style="746" customWidth="1"/>
    <col min="9195" max="9195" width="0.7109375" style="746" customWidth="1"/>
    <col min="9196" max="9196" width="27.85546875" style="746" customWidth="1"/>
    <col min="9197" max="9197" width="0.85546875" style="746" customWidth="1"/>
    <col min="9198" max="9198" width="27.42578125" style="746" customWidth="1"/>
    <col min="9199" max="9199" width="14.7109375" style="746" customWidth="1"/>
    <col min="9200" max="9200" width="0.42578125" style="746" customWidth="1"/>
    <col min="9201" max="9201" width="0.7109375" style="746" customWidth="1"/>
    <col min="9202" max="9202" width="21.7109375" style="746" customWidth="1"/>
    <col min="9203" max="9203" width="1.28515625" style="746" customWidth="1"/>
    <col min="9204" max="9204" width="21.140625" style="746" customWidth="1"/>
    <col min="9205" max="9409" width="11.42578125" style="746"/>
    <col min="9410" max="9410" width="0.7109375" style="746" customWidth="1"/>
    <col min="9411" max="9412" width="1.5703125" style="746" customWidth="1"/>
    <col min="9413" max="9413" width="16.42578125" style="746" customWidth="1"/>
    <col min="9414" max="9416" width="10.42578125" style="746" customWidth="1"/>
    <col min="9417" max="9417" width="8.7109375" style="746" customWidth="1"/>
    <col min="9418" max="9418" width="0.7109375" style="746" customWidth="1"/>
    <col min="9419" max="9419" width="3.140625" style="746" customWidth="1"/>
    <col min="9420" max="9420" width="1.140625" style="746" customWidth="1"/>
    <col min="9421" max="9421" width="18" style="746" customWidth="1"/>
    <col min="9422" max="9422" width="9.42578125" style="746" customWidth="1"/>
    <col min="9423" max="9423" width="8.7109375" style="746" customWidth="1"/>
    <col min="9424" max="9424" width="9.28515625" style="746" customWidth="1"/>
    <col min="9425" max="9425" width="10.140625" style="746" customWidth="1"/>
    <col min="9426" max="9426" width="5.140625" style="746" customWidth="1"/>
    <col min="9427" max="9427" width="10.140625" style="746" customWidth="1"/>
    <col min="9428" max="9428" width="6.42578125" style="746" customWidth="1"/>
    <col min="9429" max="9429" width="11.42578125" style="746"/>
    <col min="9430" max="9430" width="1.28515625" style="746" customWidth="1"/>
    <col min="9431" max="9431" width="1.42578125" style="746" customWidth="1"/>
    <col min="9432" max="9432" width="8.28515625" style="746" customWidth="1"/>
    <col min="9433" max="9433" width="11.42578125" style="746"/>
    <col min="9434" max="9435" width="10.7109375" style="746" customWidth="1"/>
    <col min="9436" max="9436" width="10.28515625" style="746" customWidth="1"/>
    <col min="9437" max="9437" width="11.28515625" style="746" customWidth="1"/>
    <col min="9438" max="9438" width="7.7109375" style="746" customWidth="1"/>
    <col min="9439" max="9439" width="10.140625" style="746" customWidth="1"/>
    <col min="9440" max="9440" width="6.5703125" style="746" customWidth="1"/>
    <col min="9441" max="9441" width="1.140625" style="746" customWidth="1"/>
    <col min="9442" max="9442" width="24.5703125" style="746" customWidth="1"/>
    <col min="9443" max="9443" width="9.85546875" style="746" customWidth="1"/>
    <col min="9444" max="9444" width="10.7109375" style="746" customWidth="1"/>
    <col min="9445" max="9445" width="10.85546875" style="746" customWidth="1"/>
    <col min="9446" max="9446" width="11.140625" style="746" customWidth="1"/>
    <col min="9447" max="9447" width="9.85546875" style="746" customWidth="1"/>
    <col min="9448" max="9448" width="1" style="746" customWidth="1"/>
    <col min="9449" max="9449" width="16.5703125" style="746" customWidth="1"/>
    <col min="9450" max="9450" width="0.5703125" style="746" customWidth="1"/>
    <col min="9451" max="9451" width="0.7109375" style="746" customWidth="1"/>
    <col min="9452" max="9452" width="27.85546875" style="746" customWidth="1"/>
    <col min="9453" max="9453" width="0.85546875" style="746" customWidth="1"/>
    <col min="9454" max="9454" width="27.42578125" style="746" customWidth="1"/>
    <col min="9455" max="9455" width="14.7109375" style="746" customWidth="1"/>
    <col min="9456" max="9456" width="0.42578125" style="746" customWidth="1"/>
    <col min="9457" max="9457" width="0.7109375" style="746" customWidth="1"/>
    <col min="9458" max="9458" width="21.7109375" style="746" customWidth="1"/>
    <col min="9459" max="9459" width="1.28515625" style="746" customWidth="1"/>
    <col min="9460" max="9460" width="21.140625" style="746" customWidth="1"/>
    <col min="9461" max="9665" width="11.42578125" style="746"/>
    <col min="9666" max="9666" width="0.7109375" style="746" customWidth="1"/>
    <col min="9667" max="9668" width="1.5703125" style="746" customWidth="1"/>
    <col min="9669" max="9669" width="16.42578125" style="746" customWidth="1"/>
    <col min="9670" max="9672" width="10.42578125" style="746" customWidth="1"/>
    <col min="9673" max="9673" width="8.7109375" style="746" customWidth="1"/>
    <col min="9674" max="9674" width="0.7109375" style="746" customWidth="1"/>
    <col min="9675" max="9675" width="3.140625" style="746" customWidth="1"/>
    <col min="9676" max="9676" width="1.140625" style="746" customWidth="1"/>
    <col min="9677" max="9677" width="18" style="746" customWidth="1"/>
    <col min="9678" max="9678" width="9.42578125" style="746" customWidth="1"/>
    <col min="9679" max="9679" width="8.7109375" style="746" customWidth="1"/>
    <col min="9680" max="9680" width="9.28515625" style="746" customWidth="1"/>
    <col min="9681" max="9681" width="10.140625" style="746" customWidth="1"/>
    <col min="9682" max="9682" width="5.140625" style="746" customWidth="1"/>
    <col min="9683" max="9683" width="10.140625" style="746" customWidth="1"/>
    <col min="9684" max="9684" width="6.42578125" style="746" customWidth="1"/>
    <col min="9685" max="9685" width="11.42578125" style="746"/>
    <col min="9686" max="9686" width="1.28515625" style="746" customWidth="1"/>
    <col min="9687" max="9687" width="1.42578125" style="746" customWidth="1"/>
    <col min="9688" max="9688" width="8.28515625" style="746" customWidth="1"/>
    <col min="9689" max="9689" width="11.42578125" style="746"/>
    <col min="9690" max="9691" width="10.7109375" style="746" customWidth="1"/>
    <col min="9692" max="9692" width="10.28515625" style="746" customWidth="1"/>
    <col min="9693" max="9693" width="11.28515625" style="746" customWidth="1"/>
    <col min="9694" max="9694" width="7.7109375" style="746" customWidth="1"/>
    <col min="9695" max="9695" width="10.140625" style="746" customWidth="1"/>
    <col min="9696" max="9696" width="6.5703125" style="746" customWidth="1"/>
    <col min="9697" max="9697" width="1.140625" style="746" customWidth="1"/>
    <col min="9698" max="9698" width="24.5703125" style="746" customWidth="1"/>
    <col min="9699" max="9699" width="9.85546875" style="746" customWidth="1"/>
    <col min="9700" max="9700" width="10.7109375" style="746" customWidth="1"/>
    <col min="9701" max="9701" width="10.85546875" style="746" customWidth="1"/>
    <col min="9702" max="9702" width="11.140625" style="746" customWidth="1"/>
    <col min="9703" max="9703" width="9.85546875" style="746" customWidth="1"/>
    <col min="9704" max="9704" width="1" style="746" customWidth="1"/>
    <col min="9705" max="9705" width="16.5703125" style="746" customWidth="1"/>
    <col min="9706" max="9706" width="0.5703125" style="746" customWidth="1"/>
    <col min="9707" max="9707" width="0.7109375" style="746" customWidth="1"/>
    <col min="9708" max="9708" width="27.85546875" style="746" customWidth="1"/>
    <col min="9709" max="9709" width="0.85546875" style="746" customWidth="1"/>
    <col min="9710" max="9710" width="27.42578125" style="746" customWidth="1"/>
    <col min="9711" max="9711" width="14.7109375" style="746" customWidth="1"/>
    <col min="9712" max="9712" width="0.42578125" style="746" customWidth="1"/>
    <col min="9713" max="9713" width="0.7109375" style="746" customWidth="1"/>
    <col min="9714" max="9714" width="21.7109375" style="746" customWidth="1"/>
    <col min="9715" max="9715" width="1.28515625" style="746" customWidth="1"/>
    <col min="9716" max="9716" width="21.140625" style="746" customWidth="1"/>
    <col min="9717" max="9921" width="11.42578125" style="746"/>
    <col min="9922" max="9922" width="0.7109375" style="746" customWidth="1"/>
    <col min="9923" max="9924" width="1.5703125" style="746" customWidth="1"/>
    <col min="9925" max="9925" width="16.42578125" style="746" customWidth="1"/>
    <col min="9926" max="9928" width="10.42578125" style="746" customWidth="1"/>
    <col min="9929" max="9929" width="8.7109375" style="746" customWidth="1"/>
    <col min="9930" max="9930" width="0.7109375" style="746" customWidth="1"/>
    <col min="9931" max="9931" width="3.140625" style="746" customWidth="1"/>
    <col min="9932" max="9932" width="1.140625" style="746" customWidth="1"/>
    <col min="9933" max="9933" width="18" style="746" customWidth="1"/>
    <col min="9934" max="9934" width="9.42578125" style="746" customWidth="1"/>
    <col min="9935" max="9935" width="8.7109375" style="746" customWidth="1"/>
    <col min="9936" max="9936" width="9.28515625" style="746" customWidth="1"/>
    <col min="9937" max="9937" width="10.140625" style="746" customWidth="1"/>
    <col min="9938" max="9938" width="5.140625" style="746" customWidth="1"/>
    <col min="9939" max="9939" width="10.140625" style="746" customWidth="1"/>
    <col min="9940" max="9940" width="6.42578125" style="746" customWidth="1"/>
    <col min="9941" max="9941" width="11.42578125" style="746"/>
    <col min="9942" max="9942" width="1.28515625" style="746" customWidth="1"/>
    <col min="9943" max="9943" width="1.42578125" style="746" customWidth="1"/>
    <col min="9944" max="9944" width="8.28515625" style="746" customWidth="1"/>
    <col min="9945" max="9945" width="11.42578125" style="746"/>
    <col min="9946" max="9947" width="10.7109375" style="746" customWidth="1"/>
    <col min="9948" max="9948" width="10.28515625" style="746" customWidth="1"/>
    <col min="9949" max="9949" width="11.28515625" style="746" customWidth="1"/>
    <col min="9950" max="9950" width="7.7109375" style="746" customWidth="1"/>
    <col min="9951" max="9951" width="10.140625" style="746" customWidth="1"/>
    <col min="9952" max="9952" width="6.5703125" style="746" customWidth="1"/>
    <col min="9953" max="9953" width="1.140625" style="746" customWidth="1"/>
    <col min="9954" max="9954" width="24.5703125" style="746" customWidth="1"/>
    <col min="9955" max="9955" width="9.85546875" style="746" customWidth="1"/>
    <col min="9956" max="9956" width="10.7109375" style="746" customWidth="1"/>
    <col min="9957" max="9957" width="10.85546875" style="746" customWidth="1"/>
    <col min="9958" max="9958" width="11.140625" style="746" customWidth="1"/>
    <col min="9959" max="9959" width="9.85546875" style="746" customWidth="1"/>
    <col min="9960" max="9960" width="1" style="746" customWidth="1"/>
    <col min="9961" max="9961" width="16.5703125" style="746" customWidth="1"/>
    <col min="9962" max="9962" width="0.5703125" style="746" customWidth="1"/>
    <col min="9963" max="9963" width="0.7109375" style="746" customWidth="1"/>
    <col min="9964" max="9964" width="27.85546875" style="746" customWidth="1"/>
    <col min="9965" max="9965" width="0.85546875" style="746" customWidth="1"/>
    <col min="9966" max="9966" width="27.42578125" style="746" customWidth="1"/>
    <col min="9967" max="9967" width="14.7109375" style="746" customWidth="1"/>
    <col min="9968" max="9968" width="0.42578125" style="746" customWidth="1"/>
    <col min="9969" max="9969" width="0.7109375" style="746" customWidth="1"/>
    <col min="9970" max="9970" width="21.7109375" style="746" customWidth="1"/>
    <col min="9971" max="9971" width="1.28515625" style="746" customWidth="1"/>
    <col min="9972" max="9972" width="21.140625" style="746" customWidth="1"/>
    <col min="9973" max="10177" width="11.42578125" style="746"/>
    <col min="10178" max="10178" width="0.7109375" style="746" customWidth="1"/>
    <col min="10179" max="10180" width="1.5703125" style="746" customWidth="1"/>
    <col min="10181" max="10181" width="16.42578125" style="746" customWidth="1"/>
    <col min="10182" max="10184" width="10.42578125" style="746" customWidth="1"/>
    <col min="10185" max="10185" width="8.7109375" style="746" customWidth="1"/>
    <col min="10186" max="10186" width="0.7109375" style="746" customWidth="1"/>
    <col min="10187" max="10187" width="3.140625" style="746" customWidth="1"/>
    <col min="10188" max="10188" width="1.140625" style="746" customWidth="1"/>
    <col min="10189" max="10189" width="18" style="746" customWidth="1"/>
    <col min="10190" max="10190" width="9.42578125" style="746" customWidth="1"/>
    <col min="10191" max="10191" width="8.7109375" style="746" customWidth="1"/>
    <col min="10192" max="10192" width="9.28515625" style="746" customWidth="1"/>
    <col min="10193" max="10193" width="10.140625" style="746" customWidth="1"/>
    <col min="10194" max="10194" width="5.140625" style="746" customWidth="1"/>
    <col min="10195" max="10195" width="10.140625" style="746" customWidth="1"/>
    <col min="10196" max="10196" width="6.42578125" style="746" customWidth="1"/>
    <col min="10197" max="10197" width="11.42578125" style="746"/>
    <col min="10198" max="10198" width="1.28515625" style="746" customWidth="1"/>
    <col min="10199" max="10199" width="1.42578125" style="746" customWidth="1"/>
    <col min="10200" max="10200" width="8.28515625" style="746" customWidth="1"/>
    <col min="10201" max="10201" width="11.42578125" style="746"/>
    <col min="10202" max="10203" width="10.7109375" style="746" customWidth="1"/>
    <col min="10204" max="10204" width="10.28515625" style="746" customWidth="1"/>
    <col min="10205" max="10205" width="11.28515625" style="746" customWidth="1"/>
    <col min="10206" max="10206" width="7.7109375" style="746" customWidth="1"/>
    <col min="10207" max="10207" width="10.140625" style="746" customWidth="1"/>
    <col min="10208" max="10208" width="6.5703125" style="746" customWidth="1"/>
    <col min="10209" max="10209" width="1.140625" style="746" customWidth="1"/>
    <col min="10210" max="10210" width="24.5703125" style="746" customWidth="1"/>
    <col min="10211" max="10211" width="9.85546875" style="746" customWidth="1"/>
    <col min="10212" max="10212" width="10.7109375" style="746" customWidth="1"/>
    <col min="10213" max="10213" width="10.85546875" style="746" customWidth="1"/>
    <col min="10214" max="10214" width="11.140625" style="746" customWidth="1"/>
    <col min="10215" max="10215" width="9.85546875" style="746" customWidth="1"/>
    <col min="10216" max="10216" width="1" style="746" customWidth="1"/>
    <col min="10217" max="10217" width="16.5703125" style="746" customWidth="1"/>
    <col min="10218" max="10218" width="0.5703125" style="746" customWidth="1"/>
    <col min="10219" max="10219" width="0.7109375" style="746" customWidth="1"/>
    <col min="10220" max="10220" width="27.85546875" style="746" customWidth="1"/>
    <col min="10221" max="10221" width="0.85546875" style="746" customWidth="1"/>
    <col min="10222" max="10222" width="27.42578125" style="746" customWidth="1"/>
    <col min="10223" max="10223" width="14.7109375" style="746" customWidth="1"/>
    <col min="10224" max="10224" width="0.42578125" style="746" customWidth="1"/>
    <col min="10225" max="10225" width="0.7109375" style="746" customWidth="1"/>
    <col min="10226" max="10226" width="21.7109375" style="746" customWidth="1"/>
    <col min="10227" max="10227" width="1.28515625" style="746" customWidth="1"/>
    <col min="10228" max="10228" width="21.140625" style="746" customWidth="1"/>
    <col min="10229" max="10433" width="11.42578125" style="746"/>
    <col min="10434" max="10434" width="0.7109375" style="746" customWidth="1"/>
    <col min="10435" max="10436" width="1.5703125" style="746" customWidth="1"/>
    <col min="10437" max="10437" width="16.42578125" style="746" customWidth="1"/>
    <col min="10438" max="10440" width="10.42578125" style="746" customWidth="1"/>
    <col min="10441" max="10441" width="8.7109375" style="746" customWidth="1"/>
    <col min="10442" max="10442" width="0.7109375" style="746" customWidth="1"/>
    <col min="10443" max="10443" width="3.140625" style="746" customWidth="1"/>
    <col min="10444" max="10444" width="1.140625" style="746" customWidth="1"/>
    <col min="10445" max="10445" width="18" style="746" customWidth="1"/>
    <col min="10446" max="10446" width="9.42578125" style="746" customWidth="1"/>
    <col min="10447" max="10447" width="8.7109375" style="746" customWidth="1"/>
    <col min="10448" max="10448" width="9.28515625" style="746" customWidth="1"/>
    <col min="10449" max="10449" width="10.140625" style="746" customWidth="1"/>
    <col min="10450" max="10450" width="5.140625" style="746" customWidth="1"/>
    <col min="10451" max="10451" width="10.140625" style="746" customWidth="1"/>
    <col min="10452" max="10452" width="6.42578125" style="746" customWidth="1"/>
    <col min="10453" max="10453" width="11.42578125" style="746"/>
    <col min="10454" max="10454" width="1.28515625" style="746" customWidth="1"/>
    <col min="10455" max="10455" width="1.42578125" style="746" customWidth="1"/>
    <col min="10456" max="10456" width="8.28515625" style="746" customWidth="1"/>
    <col min="10457" max="10457" width="11.42578125" style="746"/>
    <col min="10458" max="10459" width="10.7109375" style="746" customWidth="1"/>
    <col min="10460" max="10460" width="10.28515625" style="746" customWidth="1"/>
    <col min="10461" max="10461" width="11.28515625" style="746" customWidth="1"/>
    <col min="10462" max="10462" width="7.7109375" style="746" customWidth="1"/>
    <col min="10463" max="10463" width="10.140625" style="746" customWidth="1"/>
    <col min="10464" max="10464" width="6.5703125" style="746" customWidth="1"/>
    <col min="10465" max="10465" width="1.140625" style="746" customWidth="1"/>
    <col min="10466" max="10466" width="24.5703125" style="746" customWidth="1"/>
    <col min="10467" max="10467" width="9.85546875" style="746" customWidth="1"/>
    <col min="10468" max="10468" width="10.7109375" style="746" customWidth="1"/>
    <col min="10469" max="10469" width="10.85546875" style="746" customWidth="1"/>
    <col min="10470" max="10470" width="11.140625" style="746" customWidth="1"/>
    <col min="10471" max="10471" width="9.85546875" style="746" customWidth="1"/>
    <col min="10472" max="10472" width="1" style="746" customWidth="1"/>
    <col min="10473" max="10473" width="16.5703125" style="746" customWidth="1"/>
    <col min="10474" max="10474" width="0.5703125" style="746" customWidth="1"/>
    <col min="10475" max="10475" width="0.7109375" style="746" customWidth="1"/>
    <col min="10476" max="10476" width="27.85546875" style="746" customWidth="1"/>
    <col min="10477" max="10477" width="0.85546875" style="746" customWidth="1"/>
    <col min="10478" max="10478" width="27.42578125" style="746" customWidth="1"/>
    <col min="10479" max="10479" width="14.7109375" style="746" customWidth="1"/>
    <col min="10480" max="10480" width="0.42578125" style="746" customWidth="1"/>
    <col min="10481" max="10481" width="0.7109375" style="746" customWidth="1"/>
    <col min="10482" max="10482" width="21.7109375" style="746" customWidth="1"/>
    <col min="10483" max="10483" width="1.28515625" style="746" customWidth="1"/>
    <col min="10484" max="10484" width="21.140625" style="746" customWidth="1"/>
    <col min="10485" max="10689" width="11.42578125" style="746"/>
    <col min="10690" max="10690" width="0.7109375" style="746" customWidth="1"/>
    <col min="10691" max="10692" width="1.5703125" style="746" customWidth="1"/>
    <col min="10693" max="10693" width="16.42578125" style="746" customWidth="1"/>
    <col min="10694" max="10696" width="10.42578125" style="746" customWidth="1"/>
    <col min="10697" max="10697" width="8.7109375" style="746" customWidth="1"/>
    <col min="10698" max="10698" width="0.7109375" style="746" customWidth="1"/>
    <col min="10699" max="10699" width="3.140625" style="746" customWidth="1"/>
    <col min="10700" max="10700" width="1.140625" style="746" customWidth="1"/>
    <col min="10701" max="10701" width="18" style="746" customWidth="1"/>
    <col min="10702" max="10702" width="9.42578125" style="746" customWidth="1"/>
    <col min="10703" max="10703" width="8.7109375" style="746" customWidth="1"/>
    <col min="10704" max="10704" width="9.28515625" style="746" customWidth="1"/>
    <col min="10705" max="10705" width="10.140625" style="746" customWidth="1"/>
    <col min="10706" max="10706" width="5.140625" style="746" customWidth="1"/>
    <col min="10707" max="10707" width="10.140625" style="746" customWidth="1"/>
    <col min="10708" max="10708" width="6.42578125" style="746" customWidth="1"/>
    <col min="10709" max="10709" width="11.42578125" style="746"/>
    <col min="10710" max="10710" width="1.28515625" style="746" customWidth="1"/>
    <col min="10711" max="10711" width="1.42578125" style="746" customWidth="1"/>
    <col min="10712" max="10712" width="8.28515625" style="746" customWidth="1"/>
    <col min="10713" max="10713" width="11.42578125" style="746"/>
    <col min="10714" max="10715" width="10.7109375" style="746" customWidth="1"/>
    <col min="10716" max="10716" width="10.28515625" style="746" customWidth="1"/>
    <col min="10717" max="10717" width="11.28515625" style="746" customWidth="1"/>
    <col min="10718" max="10718" width="7.7109375" style="746" customWidth="1"/>
    <col min="10719" max="10719" width="10.140625" style="746" customWidth="1"/>
    <col min="10720" max="10720" width="6.5703125" style="746" customWidth="1"/>
    <col min="10721" max="10721" width="1.140625" style="746" customWidth="1"/>
    <col min="10722" max="10722" width="24.5703125" style="746" customWidth="1"/>
    <col min="10723" max="10723" width="9.85546875" style="746" customWidth="1"/>
    <col min="10724" max="10724" width="10.7109375" style="746" customWidth="1"/>
    <col min="10725" max="10725" width="10.85546875" style="746" customWidth="1"/>
    <col min="10726" max="10726" width="11.140625" style="746" customWidth="1"/>
    <col min="10727" max="10727" width="9.85546875" style="746" customWidth="1"/>
    <col min="10728" max="10728" width="1" style="746" customWidth="1"/>
    <col min="10729" max="10729" width="16.5703125" style="746" customWidth="1"/>
    <col min="10730" max="10730" width="0.5703125" style="746" customWidth="1"/>
    <col min="10731" max="10731" width="0.7109375" style="746" customWidth="1"/>
    <col min="10732" max="10732" width="27.85546875" style="746" customWidth="1"/>
    <col min="10733" max="10733" width="0.85546875" style="746" customWidth="1"/>
    <col min="10734" max="10734" width="27.42578125" style="746" customWidth="1"/>
    <col min="10735" max="10735" width="14.7109375" style="746" customWidth="1"/>
    <col min="10736" max="10736" width="0.42578125" style="746" customWidth="1"/>
    <col min="10737" max="10737" width="0.7109375" style="746" customWidth="1"/>
    <col min="10738" max="10738" width="21.7109375" style="746" customWidth="1"/>
    <col min="10739" max="10739" width="1.28515625" style="746" customWidth="1"/>
    <col min="10740" max="10740" width="21.140625" style="746" customWidth="1"/>
    <col min="10741" max="10945" width="11.42578125" style="746"/>
    <col min="10946" max="10946" width="0.7109375" style="746" customWidth="1"/>
    <col min="10947" max="10948" width="1.5703125" style="746" customWidth="1"/>
    <col min="10949" max="10949" width="16.42578125" style="746" customWidth="1"/>
    <col min="10950" max="10952" width="10.42578125" style="746" customWidth="1"/>
    <col min="10953" max="10953" width="8.7109375" style="746" customWidth="1"/>
    <col min="10954" max="10954" width="0.7109375" style="746" customWidth="1"/>
    <col min="10955" max="10955" width="3.140625" style="746" customWidth="1"/>
    <col min="10956" max="10956" width="1.140625" style="746" customWidth="1"/>
    <col min="10957" max="10957" width="18" style="746" customWidth="1"/>
    <col min="10958" max="10958" width="9.42578125" style="746" customWidth="1"/>
    <col min="10959" max="10959" width="8.7109375" style="746" customWidth="1"/>
    <col min="10960" max="10960" width="9.28515625" style="746" customWidth="1"/>
    <col min="10961" max="10961" width="10.140625" style="746" customWidth="1"/>
    <col min="10962" max="10962" width="5.140625" style="746" customWidth="1"/>
    <col min="10963" max="10963" width="10.140625" style="746" customWidth="1"/>
    <col min="10964" max="10964" width="6.42578125" style="746" customWidth="1"/>
    <col min="10965" max="10965" width="11.42578125" style="746"/>
    <col min="10966" max="10966" width="1.28515625" style="746" customWidth="1"/>
    <col min="10967" max="10967" width="1.42578125" style="746" customWidth="1"/>
    <col min="10968" max="10968" width="8.28515625" style="746" customWidth="1"/>
    <col min="10969" max="10969" width="11.42578125" style="746"/>
    <col min="10970" max="10971" width="10.7109375" style="746" customWidth="1"/>
    <col min="10972" max="10972" width="10.28515625" style="746" customWidth="1"/>
    <col min="10973" max="10973" width="11.28515625" style="746" customWidth="1"/>
    <col min="10974" max="10974" width="7.7109375" style="746" customWidth="1"/>
    <col min="10975" max="10975" width="10.140625" style="746" customWidth="1"/>
    <col min="10976" max="10976" width="6.5703125" style="746" customWidth="1"/>
    <col min="10977" max="10977" width="1.140625" style="746" customWidth="1"/>
    <col min="10978" max="10978" width="24.5703125" style="746" customWidth="1"/>
    <col min="10979" max="10979" width="9.85546875" style="746" customWidth="1"/>
    <col min="10980" max="10980" width="10.7109375" style="746" customWidth="1"/>
    <col min="10981" max="10981" width="10.85546875" style="746" customWidth="1"/>
    <col min="10982" max="10982" width="11.140625" style="746" customWidth="1"/>
    <col min="10983" max="10983" width="9.85546875" style="746" customWidth="1"/>
    <col min="10984" max="10984" width="1" style="746" customWidth="1"/>
    <col min="10985" max="10985" width="16.5703125" style="746" customWidth="1"/>
    <col min="10986" max="10986" width="0.5703125" style="746" customWidth="1"/>
    <col min="10987" max="10987" width="0.7109375" style="746" customWidth="1"/>
    <col min="10988" max="10988" width="27.85546875" style="746" customWidth="1"/>
    <col min="10989" max="10989" width="0.85546875" style="746" customWidth="1"/>
    <col min="10990" max="10990" width="27.42578125" style="746" customWidth="1"/>
    <col min="10991" max="10991" width="14.7109375" style="746" customWidth="1"/>
    <col min="10992" max="10992" width="0.42578125" style="746" customWidth="1"/>
    <col min="10993" max="10993" width="0.7109375" style="746" customWidth="1"/>
    <col min="10994" max="10994" width="21.7109375" style="746" customWidth="1"/>
    <col min="10995" max="10995" width="1.28515625" style="746" customWidth="1"/>
    <col min="10996" max="10996" width="21.140625" style="746" customWidth="1"/>
    <col min="10997" max="11201" width="11.42578125" style="746"/>
    <col min="11202" max="11202" width="0.7109375" style="746" customWidth="1"/>
    <col min="11203" max="11204" width="1.5703125" style="746" customWidth="1"/>
    <col min="11205" max="11205" width="16.42578125" style="746" customWidth="1"/>
    <col min="11206" max="11208" width="10.42578125" style="746" customWidth="1"/>
    <col min="11209" max="11209" width="8.7109375" style="746" customWidth="1"/>
    <col min="11210" max="11210" width="0.7109375" style="746" customWidth="1"/>
    <col min="11211" max="11211" width="3.140625" style="746" customWidth="1"/>
    <col min="11212" max="11212" width="1.140625" style="746" customWidth="1"/>
    <col min="11213" max="11213" width="18" style="746" customWidth="1"/>
    <col min="11214" max="11214" width="9.42578125" style="746" customWidth="1"/>
    <col min="11215" max="11215" width="8.7109375" style="746" customWidth="1"/>
    <col min="11216" max="11216" width="9.28515625" style="746" customWidth="1"/>
    <col min="11217" max="11217" width="10.140625" style="746" customWidth="1"/>
    <col min="11218" max="11218" width="5.140625" style="746" customWidth="1"/>
    <col min="11219" max="11219" width="10.140625" style="746" customWidth="1"/>
    <col min="11220" max="11220" width="6.42578125" style="746" customWidth="1"/>
    <col min="11221" max="11221" width="11.42578125" style="746"/>
    <col min="11222" max="11222" width="1.28515625" style="746" customWidth="1"/>
    <col min="11223" max="11223" width="1.42578125" style="746" customWidth="1"/>
    <col min="11224" max="11224" width="8.28515625" style="746" customWidth="1"/>
    <col min="11225" max="11225" width="11.42578125" style="746"/>
    <col min="11226" max="11227" width="10.7109375" style="746" customWidth="1"/>
    <col min="11228" max="11228" width="10.28515625" style="746" customWidth="1"/>
    <col min="11229" max="11229" width="11.28515625" style="746" customWidth="1"/>
    <col min="11230" max="11230" width="7.7109375" style="746" customWidth="1"/>
    <col min="11231" max="11231" width="10.140625" style="746" customWidth="1"/>
    <col min="11232" max="11232" width="6.5703125" style="746" customWidth="1"/>
    <col min="11233" max="11233" width="1.140625" style="746" customWidth="1"/>
    <col min="11234" max="11234" width="24.5703125" style="746" customWidth="1"/>
    <col min="11235" max="11235" width="9.85546875" style="746" customWidth="1"/>
    <col min="11236" max="11236" width="10.7109375" style="746" customWidth="1"/>
    <col min="11237" max="11237" width="10.85546875" style="746" customWidth="1"/>
    <col min="11238" max="11238" width="11.140625" style="746" customWidth="1"/>
    <col min="11239" max="11239" width="9.85546875" style="746" customWidth="1"/>
    <col min="11240" max="11240" width="1" style="746" customWidth="1"/>
    <col min="11241" max="11241" width="16.5703125" style="746" customWidth="1"/>
    <col min="11242" max="11242" width="0.5703125" style="746" customWidth="1"/>
    <col min="11243" max="11243" width="0.7109375" style="746" customWidth="1"/>
    <col min="11244" max="11244" width="27.85546875" style="746" customWidth="1"/>
    <col min="11245" max="11245" width="0.85546875" style="746" customWidth="1"/>
    <col min="11246" max="11246" width="27.42578125" style="746" customWidth="1"/>
    <col min="11247" max="11247" width="14.7109375" style="746" customWidth="1"/>
    <col min="11248" max="11248" width="0.42578125" style="746" customWidth="1"/>
    <col min="11249" max="11249" width="0.7109375" style="746" customWidth="1"/>
    <col min="11250" max="11250" width="21.7109375" style="746" customWidth="1"/>
    <col min="11251" max="11251" width="1.28515625" style="746" customWidth="1"/>
    <col min="11252" max="11252" width="21.140625" style="746" customWidth="1"/>
    <col min="11253" max="11457" width="11.42578125" style="746"/>
    <col min="11458" max="11458" width="0.7109375" style="746" customWidth="1"/>
    <col min="11459" max="11460" width="1.5703125" style="746" customWidth="1"/>
    <col min="11461" max="11461" width="16.42578125" style="746" customWidth="1"/>
    <col min="11462" max="11464" width="10.42578125" style="746" customWidth="1"/>
    <col min="11465" max="11465" width="8.7109375" style="746" customWidth="1"/>
    <col min="11466" max="11466" width="0.7109375" style="746" customWidth="1"/>
    <col min="11467" max="11467" width="3.140625" style="746" customWidth="1"/>
    <col min="11468" max="11468" width="1.140625" style="746" customWidth="1"/>
    <col min="11469" max="11469" width="18" style="746" customWidth="1"/>
    <col min="11470" max="11470" width="9.42578125" style="746" customWidth="1"/>
    <col min="11471" max="11471" width="8.7109375" style="746" customWidth="1"/>
    <col min="11472" max="11472" width="9.28515625" style="746" customWidth="1"/>
    <col min="11473" max="11473" width="10.140625" style="746" customWidth="1"/>
    <col min="11474" max="11474" width="5.140625" style="746" customWidth="1"/>
    <col min="11475" max="11475" width="10.140625" style="746" customWidth="1"/>
    <col min="11476" max="11476" width="6.42578125" style="746" customWidth="1"/>
    <col min="11477" max="11477" width="11.42578125" style="746"/>
    <col min="11478" max="11478" width="1.28515625" style="746" customWidth="1"/>
    <col min="11479" max="11479" width="1.42578125" style="746" customWidth="1"/>
    <col min="11480" max="11480" width="8.28515625" style="746" customWidth="1"/>
    <col min="11481" max="11481" width="11.42578125" style="746"/>
    <col min="11482" max="11483" width="10.7109375" style="746" customWidth="1"/>
    <col min="11484" max="11484" width="10.28515625" style="746" customWidth="1"/>
    <col min="11485" max="11485" width="11.28515625" style="746" customWidth="1"/>
    <col min="11486" max="11486" width="7.7109375" style="746" customWidth="1"/>
    <col min="11487" max="11487" width="10.140625" style="746" customWidth="1"/>
    <col min="11488" max="11488" width="6.5703125" style="746" customWidth="1"/>
    <col min="11489" max="11489" width="1.140625" style="746" customWidth="1"/>
    <col min="11490" max="11490" width="24.5703125" style="746" customWidth="1"/>
    <col min="11491" max="11491" width="9.85546875" style="746" customWidth="1"/>
    <col min="11492" max="11492" width="10.7109375" style="746" customWidth="1"/>
    <col min="11493" max="11493" width="10.85546875" style="746" customWidth="1"/>
    <col min="11494" max="11494" width="11.140625" style="746" customWidth="1"/>
    <col min="11495" max="11495" width="9.85546875" style="746" customWidth="1"/>
    <col min="11496" max="11496" width="1" style="746" customWidth="1"/>
    <col min="11497" max="11497" width="16.5703125" style="746" customWidth="1"/>
    <col min="11498" max="11498" width="0.5703125" style="746" customWidth="1"/>
    <col min="11499" max="11499" width="0.7109375" style="746" customWidth="1"/>
    <col min="11500" max="11500" width="27.85546875" style="746" customWidth="1"/>
    <col min="11501" max="11501" width="0.85546875" style="746" customWidth="1"/>
    <col min="11502" max="11502" width="27.42578125" style="746" customWidth="1"/>
    <col min="11503" max="11503" width="14.7109375" style="746" customWidth="1"/>
    <col min="11504" max="11504" width="0.42578125" style="746" customWidth="1"/>
    <col min="11505" max="11505" width="0.7109375" style="746" customWidth="1"/>
    <col min="11506" max="11506" width="21.7109375" style="746" customWidth="1"/>
    <col min="11507" max="11507" width="1.28515625" style="746" customWidth="1"/>
    <col min="11508" max="11508" width="21.140625" style="746" customWidth="1"/>
    <col min="11509" max="11713" width="11.42578125" style="746"/>
    <col min="11714" max="11714" width="0.7109375" style="746" customWidth="1"/>
    <col min="11715" max="11716" width="1.5703125" style="746" customWidth="1"/>
    <col min="11717" max="11717" width="16.42578125" style="746" customWidth="1"/>
    <col min="11718" max="11720" width="10.42578125" style="746" customWidth="1"/>
    <col min="11721" max="11721" width="8.7109375" style="746" customWidth="1"/>
    <col min="11722" max="11722" width="0.7109375" style="746" customWidth="1"/>
    <col min="11723" max="11723" width="3.140625" style="746" customWidth="1"/>
    <col min="11724" max="11724" width="1.140625" style="746" customWidth="1"/>
    <col min="11725" max="11725" width="18" style="746" customWidth="1"/>
    <col min="11726" max="11726" width="9.42578125" style="746" customWidth="1"/>
    <col min="11727" max="11727" width="8.7109375" style="746" customWidth="1"/>
    <col min="11728" max="11728" width="9.28515625" style="746" customWidth="1"/>
    <col min="11729" max="11729" width="10.140625" style="746" customWidth="1"/>
    <col min="11730" max="11730" width="5.140625" style="746" customWidth="1"/>
    <col min="11731" max="11731" width="10.140625" style="746" customWidth="1"/>
    <col min="11732" max="11732" width="6.42578125" style="746" customWidth="1"/>
    <col min="11733" max="11733" width="11.42578125" style="746"/>
    <col min="11734" max="11734" width="1.28515625" style="746" customWidth="1"/>
    <col min="11735" max="11735" width="1.42578125" style="746" customWidth="1"/>
    <col min="11736" max="11736" width="8.28515625" style="746" customWidth="1"/>
    <col min="11737" max="11737" width="11.42578125" style="746"/>
    <col min="11738" max="11739" width="10.7109375" style="746" customWidth="1"/>
    <col min="11740" max="11740" width="10.28515625" style="746" customWidth="1"/>
    <col min="11741" max="11741" width="11.28515625" style="746" customWidth="1"/>
    <col min="11742" max="11742" width="7.7109375" style="746" customWidth="1"/>
    <col min="11743" max="11743" width="10.140625" style="746" customWidth="1"/>
    <col min="11744" max="11744" width="6.5703125" style="746" customWidth="1"/>
    <col min="11745" max="11745" width="1.140625" style="746" customWidth="1"/>
    <col min="11746" max="11746" width="24.5703125" style="746" customWidth="1"/>
    <col min="11747" max="11747" width="9.85546875" style="746" customWidth="1"/>
    <col min="11748" max="11748" width="10.7109375" style="746" customWidth="1"/>
    <col min="11749" max="11749" width="10.85546875" style="746" customWidth="1"/>
    <col min="11750" max="11750" width="11.140625" style="746" customWidth="1"/>
    <col min="11751" max="11751" width="9.85546875" style="746" customWidth="1"/>
    <col min="11752" max="11752" width="1" style="746" customWidth="1"/>
    <col min="11753" max="11753" width="16.5703125" style="746" customWidth="1"/>
    <col min="11754" max="11754" width="0.5703125" style="746" customWidth="1"/>
    <col min="11755" max="11755" width="0.7109375" style="746" customWidth="1"/>
    <col min="11756" max="11756" width="27.85546875" style="746" customWidth="1"/>
    <col min="11757" max="11757" width="0.85546875" style="746" customWidth="1"/>
    <col min="11758" max="11758" width="27.42578125" style="746" customWidth="1"/>
    <col min="11759" max="11759" width="14.7109375" style="746" customWidth="1"/>
    <col min="11760" max="11760" width="0.42578125" style="746" customWidth="1"/>
    <col min="11761" max="11761" width="0.7109375" style="746" customWidth="1"/>
    <col min="11762" max="11762" width="21.7109375" style="746" customWidth="1"/>
    <col min="11763" max="11763" width="1.28515625" style="746" customWidth="1"/>
    <col min="11764" max="11764" width="21.140625" style="746" customWidth="1"/>
    <col min="11765" max="11969" width="11.42578125" style="746"/>
    <col min="11970" max="11970" width="0.7109375" style="746" customWidth="1"/>
    <col min="11971" max="11972" width="1.5703125" style="746" customWidth="1"/>
    <col min="11973" max="11973" width="16.42578125" style="746" customWidth="1"/>
    <col min="11974" max="11976" width="10.42578125" style="746" customWidth="1"/>
    <col min="11977" max="11977" width="8.7109375" style="746" customWidth="1"/>
    <col min="11978" max="11978" width="0.7109375" style="746" customWidth="1"/>
    <col min="11979" max="11979" width="3.140625" style="746" customWidth="1"/>
    <col min="11980" max="11980" width="1.140625" style="746" customWidth="1"/>
    <col min="11981" max="11981" width="18" style="746" customWidth="1"/>
    <col min="11982" max="11982" width="9.42578125" style="746" customWidth="1"/>
    <col min="11983" max="11983" width="8.7109375" style="746" customWidth="1"/>
    <col min="11984" max="11984" width="9.28515625" style="746" customWidth="1"/>
    <col min="11985" max="11985" width="10.140625" style="746" customWidth="1"/>
    <col min="11986" max="11986" width="5.140625" style="746" customWidth="1"/>
    <col min="11987" max="11987" width="10.140625" style="746" customWidth="1"/>
    <col min="11988" max="11988" width="6.42578125" style="746" customWidth="1"/>
    <col min="11989" max="11989" width="11.42578125" style="746"/>
    <col min="11990" max="11990" width="1.28515625" style="746" customWidth="1"/>
    <col min="11991" max="11991" width="1.42578125" style="746" customWidth="1"/>
    <col min="11992" max="11992" width="8.28515625" style="746" customWidth="1"/>
    <col min="11993" max="11993" width="11.42578125" style="746"/>
    <col min="11994" max="11995" width="10.7109375" style="746" customWidth="1"/>
    <col min="11996" max="11996" width="10.28515625" style="746" customWidth="1"/>
    <col min="11997" max="11997" width="11.28515625" style="746" customWidth="1"/>
    <col min="11998" max="11998" width="7.7109375" style="746" customWidth="1"/>
    <col min="11999" max="11999" width="10.140625" style="746" customWidth="1"/>
    <col min="12000" max="12000" width="6.5703125" style="746" customWidth="1"/>
    <col min="12001" max="12001" width="1.140625" style="746" customWidth="1"/>
    <col min="12002" max="12002" width="24.5703125" style="746" customWidth="1"/>
    <col min="12003" max="12003" width="9.85546875" style="746" customWidth="1"/>
    <col min="12004" max="12004" width="10.7109375" style="746" customWidth="1"/>
    <col min="12005" max="12005" width="10.85546875" style="746" customWidth="1"/>
    <col min="12006" max="12006" width="11.140625" style="746" customWidth="1"/>
    <col min="12007" max="12007" width="9.85546875" style="746" customWidth="1"/>
    <col min="12008" max="12008" width="1" style="746" customWidth="1"/>
    <col min="12009" max="12009" width="16.5703125" style="746" customWidth="1"/>
    <col min="12010" max="12010" width="0.5703125" style="746" customWidth="1"/>
    <col min="12011" max="12011" width="0.7109375" style="746" customWidth="1"/>
    <col min="12012" max="12012" width="27.85546875" style="746" customWidth="1"/>
    <col min="12013" max="12013" width="0.85546875" style="746" customWidth="1"/>
    <col min="12014" max="12014" width="27.42578125" style="746" customWidth="1"/>
    <col min="12015" max="12015" width="14.7109375" style="746" customWidth="1"/>
    <col min="12016" max="12016" width="0.42578125" style="746" customWidth="1"/>
    <col min="12017" max="12017" width="0.7109375" style="746" customWidth="1"/>
    <col min="12018" max="12018" width="21.7109375" style="746" customWidth="1"/>
    <col min="12019" max="12019" width="1.28515625" style="746" customWidth="1"/>
    <col min="12020" max="12020" width="21.140625" style="746" customWidth="1"/>
    <col min="12021" max="12225" width="11.42578125" style="746"/>
    <col min="12226" max="12226" width="0.7109375" style="746" customWidth="1"/>
    <col min="12227" max="12228" width="1.5703125" style="746" customWidth="1"/>
    <col min="12229" max="12229" width="16.42578125" style="746" customWidth="1"/>
    <col min="12230" max="12232" width="10.42578125" style="746" customWidth="1"/>
    <col min="12233" max="12233" width="8.7109375" style="746" customWidth="1"/>
    <col min="12234" max="12234" width="0.7109375" style="746" customWidth="1"/>
    <col min="12235" max="12235" width="3.140625" style="746" customWidth="1"/>
    <col min="12236" max="12236" width="1.140625" style="746" customWidth="1"/>
    <col min="12237" max="12237" width="18" style="746" customWidth="1"/>
    <col min="12238" max="12238" width="9.42578125" style="746" customWidth="1"/>
    <col min="12239" max="12239" width="8.7109375" style="746" customWidth="1"/>
    <col min="12240" max="12240" width="9.28515625" style="746" customWidth="1"/>
    <col min="12241" max="12241" width="10.140625" style="746" customWidth="1"/>
    <col min="12242" max="12242" width="5.140625" style="746" customWidth="1"/>
    <col min="12243" max="12243" width="10.140625" style="746" customWidth="1"/>
    <col min="12244" max="12244" width="6.42578125" style="746" customWidth="1"/>
    <col min="12245" max="12245" width="11.42578125" style="746"/>
    <col min="12246" max="12246" width="1.28515625" style="746" customWidth="1"/>
    <col min="12247" max="12247" width="1.42578125" style="746" customWidth="1"/>
    <col min="12248" max="12248" width="8.28515625" style="746" customWidth="1"/>
    <col min="12249" max="12249" width="11.42578125" style="746"/>
    <col min="12250" max="12251" width="10.7109375" style="746" customWidth="1"/>
    <col min="12252" max="12252" width="10.28515625" style="746" customWidth="1"/>
    <col min="12253" max="12253" width="11.28515625" style="746" customWidth="1"/>
    <col min="12254" max="12254" width="7.7109375" style="746" customWidth="1"/>
    <col min="12255" max="12255" width="10.140625" style="746" customWidth="1"/>
    <col min="12256" max="12256" width="6.5703125" style="746" customWidth="1"/>
    <col min="12257" max="12257" width="1.140625" style="746" customWidth="1"/>
    <col min="12258" max="12258" width="24.5703125" style="746" customWidth="1"/>
    <col min="12259" max="12259" width="9.85546875" style="746" customWidth="1"/>
    <col min="12260" max="12260" width="10.7109375" style="746" customWidth="1"/>
    <col min="12261" max="12261" width="10.85546875" style="746" customWidth="1"/>
    <col min="12262" max="12262" width="11.140625" style="746" customWidth="1"/>
    <col min="12263" max="12263" width="9.85546875" style="746" customWidth="1"/>
    <col min="12264" max="12264" width="1" style="746" customWidth="1"/>
    <col min="12265" max="12265" width="16.5703125" style="746" customWidth="1"/>
    <col min="12266" max="12266" width="0.5703125" style="746" customWidth="1"/>
    <col min="12267" max="12267" width="0.7109375" style="746" customWidth="1"/>
    <col min="12268" max="12268" width="27.85546875" style="746" customWidth="1"/>
    <col min="12269" max="12269" width="0.85546875" style="746" customWidth="1"/>
    <col min="12270" max="12270" width="27.42578125" style="746" customWidth="1"/>
    <col min="12271" max="12271" width="14.7109375" style="746" customWidth="1"/>
    <col min="12272" max="12272" width="0.42578125" style="746" customWidth="1"/>
    <col min="12273" max="12273" width="0.7109375" style="746" customWidth="1"/>
    <col min="12274" max="12274" width="21.7109375" style="746" customWidth="1"/>
    <col min="12275" max="12275" width="1.28515625" style="746" customWidth="1"/>
    <col min="12276" max="12276" width="21.140625" style="746" customWidth="1"/>
    <col min="12277" max="12481" width="11.42578125" style="746"/>
    <col min="12482" max="12482" width="0.7109375" style="746" customWidth="1"/>
    <col min="12483" max="12484" width="1.5703125" style="746" customWidth="1"/>
    <col min="12485" max="12485" width="16.42578125" style="746" customWidth="1"/>
    <col min="12486" max="12488" width="10.42578125" style="746" customWidth="1"/>
    <col min="12489" max="12489" width="8.7109375" style="746" customWidth="1"/>
    <col min="12490" max="12490" width="0.7109375" style="746" customWidth="1"/>
    <col min="12491" max="12491" width="3.140625" style="746" customWidth="1"/>
    <col min="12492" max="12492" width="1.140625" style="746" customWidth="1"/>
    <col min="12493" max="12493" width="18" style="746" customWidth="1"/>
    <col min="12494" max="12494" width="9.42578125" style="746" customWidth="1"/>
    <col min="12495" max="12495" width="8.7109375" style="746" customWidth="1"/>
    <col min="12496" max="12496" width="9.28515625" style="746" customWidth="1"/>
    <col min="12497" max="12497" width="10.140625" style="746" customWidth="1"/>
    <col min="12498" max="12498" width="5.140625" style="746" customWidth="1"/>
    <col min="12499" max="12499" width="10.140625" style="746" customWidth="1"/>
    <col min="12500" max="12500" width="6.42578125" style="746" customWidth="1"/>
    <col min="12501" max="12501" width="11.42578125" style="746"/>
    <col min="12502" max="12502" width="1.28515625" style="746" customWidth="1"/>
    <col min="12503" max="12503" width="1.42578125" style="746" customWidth="1"/>
    <col min="12504" max="12504" width="8.28515625" style="746" customWidth="1"/>
    <col min="12505" max="12505" width="11.42578125" style="746"/>
    <col min="12506" max="12507" width="10.7109375" style="746" customWidth="1"/>
    <col min="12508" max="12508" width="10.28515625" style="746" customWidth="1"/>
    <col min="12509" max="12509" width="11.28515625" style="746" customWidth="1"/>
    <col min="12510" max="12510" width="7.7109375" style="746" customWidth="1"/>
    <col min="12511" max="12511" width="10.140625" style="746" customWidth="1"/>
    <col min="12512" max="12512" width="6.5703125" style="746" customWidth="1"/>
    <col min="12513" max="12513" width="1.140625" style="746" customWidth="1"/>
    <col min="12514" max="12514" width="24.5703125" style="746" customWidth="1"/>
    <col min="12515" max="12515" width="9.85546875" style="746" customWidth="1"/>
    <col min="12516" max="12516" width="10.7109375" style="746" customWidth="1"/>
    <col min="12517" max="12517" width="10.85546875" style="746" customWidth="1"/>
    <col min="12518" max="12518" width="11.140625" style="746" customWidth="1"/>
    <col min="12519" max="12519" width="9.85546875" style="746" customWidth="1"/>
    <col min="12520" max="12520" width="1" style="746" customWidth="1"/>
    <col min="12521" max="12521" width="16.5703125" style="746" customWidth="1"/>
    <col min="12522" max="12522" width="0.5703125" style="746" customWidth="1"/>
    <col min="12523" max="12523" width="0.7109375" style="746" customWidth="1"/>
    <col min="12524" max="12524" width="27.85546875" style="746" customWidth="1"/>
    <col min="12525" max="12525" width="0.85546875" style="746" customWidth="1"/>
    <col min="12526" max="12526" width="27.42578125" style="746" customWidth="1"/>
    <col min="12527" max="12527" width="14.7109375" style="746" customWidth="1"/>
    <col min="12528" max="12528" width="0.42578125" style="746" customWidth="1"/>
    <col min="12529" max="12529" width="0.7109375" style="746" customWidth="1"/>
    <col min="12530" max="12530" width="21.7109375" style="746" customWidth="1"/>
    <col min="12531" max="12531" width="1.28515625" style="746" customWidth="1"/>
    <col min="12532" max="12532" width="21.140625" style="746" customWidth="1"/>
    <col min="12533" max="12737" width="11.42578125" style="746"/>
    <col min="12738" max="12738" width="0.7109375" style="746" customWidth="1"/>
    <col min="12739" max="12740" width="1.5703125" style="746" customWidth="1"/>
    <col min="12741" max="12741" width="16.42578125" style="746" customWidth="1"/>
    <col min="12742" max="12744" width="10.42578125" style="746" customWidth="1"/>
    <col min="12745" max="12745" width="8.7109375" style="746" customWidth="1"/>
    <col min="12746" max="12746" width="0.7109375" style="746" customWidth="1"/>
    <col min="12747" max="12747" width="3.140625" style="746" customWidth="1"/>
    <col min="12748" max="12748" width="1.140625" style="746" customWidth="1"/>
    <col min="12749" max="12749" width="18" style="746" customWidth="1"/>
    <col min="12750" max="12750" width="9.42578125" style="746" customWidth="1"/>
    <col min="12751" max="12751" width="8.7109375" style="746" customWidth="1"/>
    <col min="12752" max="12752" width="9.28515625" style="746" customWidth="1"/>
    <col min="12753" max="12753" width="10.140625" style="746" customWidth="1"/>
    <col min="12754" max="12754" width="5.140625" style="746" customWidth="1"/>
    <col min="12755" max="12755" width="10.140625" style="746" customWidth="1"/>
    <col min="12756" max="12756" width="6.42578125" style="746" customWidth="1"/>
    <col min="12757" max="12757" width="11.42578125" style="746"/>
    <col min="12758" max="12758" width="1.28515625" style="746" customWidth="1"/>
    <col min="12759" max="12759" width="1.42578125" style="746" customWidth="1"/>
    <col min="12760" max="12760" width="8.28515625" style="746" customWidth="1"/>
    <col min="12761" max="12761" width="11.42578125" style="746"/>
    <col min="12762" max="12763" width="10.7109375" style="746" customWidth="1"/>
    <col min="12764" max="12764" width="10.28515625" style="746" customWidth="1"/>
    <col min="12765" max="12765" width="11.28515625" style="746" customWidth="1"/>
    <col min="12766" max="12766" width="7.7109375" style="746" customWidth="1"/>
    <col min="12767" max="12767" width="10.140625" style="746" customWidth="1"/>
    <col min="12768" max="12768" width="6.5703125" style="746" customWidth="1"/>
    <col min="12769" max="12769" width="1.140625" style="746" customWidth="1"/>
    <col min="12770" max="12770" width="24.5703125" style="746" customWidth="1"/>
    <col min="12771" max="12771" width="9.85546875" style="746" customWidth="1"/>
    <col min="12772" max="12772" width="10.7109375" style="746" customWidth="1"/>
    <col min="12773" max="12773" width="10.85546875" style="746" customWidth="1"/>
    <col min="12774" max="12774" width="11.140625" style="746" customWidth="1"/>
    <col min="12775" max="12775" width="9.85546875" style="746" customWidth="1"/>
    <col min="12776" max="12776" width="1" style="746" customWidth="1"/>
    <col min="12777" max="12777" width="16.5703125" style="746" customWidth="1"/>
    <col min="12778" max="12778" width="0.5703125" style="746" customWidth="1"/>
    <col min="12779" max="12779" width="0.7109375" style="746" customWidth="1"/>
    <col min="12780" max="12780" width="27.85546875" style="746" customWidth="1"/>
    <col min="12781" max="12781" width="0.85546875" style="746" customWidth="1"/>
    <col min="12782" max="12782" width="27.42578125" style="746" customWidth="1"/>
    <col min="12783" max="12783" width="14.7109375" style="746" customWidth="1"/>
    <col min="12784" max="12784" width="0.42578125" style="746" customWidth="1"/>
    <col min="12785" max="12785" width="0.7109375" style="746" customWidth="1"/>
    <col min="12786" max="12786" width="21.7109375" style="746" customWidth="1"/>
    <col min="12787" max="12787" width="1.28515625" style="746" customWidth="1"/>
    <col min="12788" max="12788" width="21.140625" style="746" customWidth="1"/>
    <col min="12789" max="12993" width="11.42578125" style="746"/>
    <col min="12994" max="12994" width="0.7109375" style="746" customWidth="1"/>
    <col min="12995" max="12996" width="1.5703125" style="746" customWidth="1"/>
    <col min="12997" max="12997" width="16.42578125" style="746" customWidth="1"/>
    <col min="12998" max="13000" width="10.42578125" style="746" customWidth="1"/>
    <col min="13001" max="13001" width="8.7109375" style="746" customWidth="1"/>
    <col min="13002" max="13002" width="0.7109375" style="746" customWidth="1"/>
    <col min="13003" max="13003" width="3.140625" style="746" customWidth="1"/>
    <col min="13004" max="13004" width="1.140625" style="746" customWidth="1"/>
    <col min="13005" max="13005" width="18" style="746" customWidth="1"/>
    <col min="13006" max="13006" width="9.42578125" style="746" customWidth="1"/>
    <col min="13007" max="13007" width="8.7109375" style="746" customWidth="1"/>
    <col min="13008" max="13008" width="9.28515625" style="746" customWidth="1"/>
    <col min="13009" max="13009" width="10.140625" style="746" customWidth="1"/>
    <col min="13010" max="13010" width="5.140625" style="746" customWidth="1"/>
    <col min="13011" max="13011" width="10.140625" style="746" customWidth="1"/>
    <col min="13012" max="13012" width="6.42578125" style="746" customWidth="1"/>
    <col min="13013" max="13013" width="11.42578125" style="746"/>
    <col min="13014" max="13014" width="1.28515625" style="746" customWidth="1"/>
    <col min="13015" max="13015" width="1.42578125" style="746" customWidth="1"/>
    <col min="13016" max="13016" width="8.28515625" style="746" customWidth="1"/>
    <col min="13017" max="13017" width="11.42578125" style="746"/>
    <col min="13018" max="13019" width="10.7109375" style="746" customWidth="1"/>
    <col min="13020" max="13020" width="10.28515625" style="746" customWidth="1"/>
    <col min="13021" max="13021" width="11.28515625" style="746" customWidth="1"/>
    <col min="13022" max="13022" width="7.7109375" style="746" customWidth="1"/>
    <col min="13023" max="13023" width="10.140625" style="746" customWidth="1"/>
    <col min="13024" max="13024" width="6.5703125" style="746" customWidth="1"/>
    <col min="13025" max="13025" width="1.140625" style="746" customWidth="1"/>
    <col min="13026" max="13026" width="24.5703125" style="746" customWidth="1"/>
    <col min="13027" max="13027" width="9.85546875" style="746" customWidth="1"/>
    <col min="13028" max="13028" width="10.7109375" style="746" customWidth="1"/>
    <col min="13029" max="13029" width="10.85546875" style="746" customWidth="1"/>
    <col min="13030" max="13030" width="11.140625" style="746" customWidth="1"/>
    <col min="13031" max="13031" width="9.85546875" style="746" customWidth="1"/>
    <col min="13032" max="13032" width="1" style="746" customWidth="1"/>
    <col min="13033" max="13033" width="16.5703125" style="746" customWidth="1"/>
    <col min="13034" max="13034" width="0.5703125" style="746" customWidth="1"/>
    <col min="13035" max="13035" width="0.7109375" style="746" customWidth="1"/>
    <col min="13036" max="13036" width="27.85546875" style="746" customWidth="1"/>
    <col min="13037" max="13037" width="0.85546875" style="746" customWidth="1"/>
    <col min="13038" max="13038" width="27.42578125" style="746" customWidth="1"/>
    <col min="13039" max="13039" width="14.7109375" style="746" customWidth="1"/>
    <col min="13040" max="13040" width="0.42578125" style="746" customWidth="1"/>
    <col min="13041" max="13041" width="0.7109375" style="746" customWidth="1"/>
    <col min="13042" max="13042" width="21.7109375" style="746" customWidth="1"/>
    <col min="13043" max="13043" width="1.28515625" style="746" customWidth="1"/>
    <col min="13044" max="13044" width="21.140625" style="746" customWidth="1"/>
    <col min="13045" max="13249" width="11.42578125" style="746"/>
    <col min="13250" max="13250" width="0.7109375" style="746" customWidth="1"/>
    <col min="13251" max="13252" width="1.5703125" style="746" customWidth="1"/>
    <col min="13253" max="13253" width="16.42578125" style="746" customWidth="1"/>
    <col min="13254" max="13256" width="10.42578125" style="746" customWidth="1"/>
    <col min="13257" max="13257" width="8.7109375" style="746" customWidth="1"/>
    <col min="13258" max="13258" width="0.7109375" style="746" customWidth="1"/>
    <col min="13259" max="13259" width="3.140625" style="746" customWidth="1"/>
    <col min="13260" max="13260" width="1.140625" style="746" customWidth="1"/>
    <col min="13261" max="13261" width="18" style="746" customWidth="1"/>
    <col min="13262" max="13262" width="9.42578125" style="746" customWidth="1"/>
    <col min="13263" max="13263" width="8.7109375" style="746" customWidth="1"/>
    <col min="13264" max="13264" width="9.28515625" style="746" customWidth="1"/>
    <col min="13265" max="13265" width="10.140625" style="746" customWidth="1"/>
    <col min="13266" max="13266" width="5.140625" style="746" customWidth="1"/>
    <col min="13267" max="13267" width="10.140625" style="746" customWidth="1"/>
    <col min="13268" max="13268" width="6.42578125" style="746" customWidth="1"/>
    <col min="13269" max="13269" width="11.42578125" style="746"/>
    <col min="13270" max="13270" width="1.28515625" style="746" customWidth="1"/>
    <col min="13271" max="13271" width="1.42578125" style="746" customWidth="1"/>
    <col min="13272" max="13272" width="8.28515625" style="746" customWidth="1"/>
    <col min="13273" max="13273" width="11.42578125" style="746"/>
    <col min="13274" max="13275" width="10.7109375" style="746" customWidth="1"/>
    <col min="13276" max="13276" width="10.28515625" style="746" customWidth="1"/>
    <col min="13277" max="13277" width="11.28515625" style="746" customWidth="1"/>
    <col min="13278" max="13278" width="7.7109375" style="746" customWidth="1"/>
    <col min="13279" max="13279" width="10.140625" style="746" customWidth="1"/>
    <col min="13280" max="13280" width="6.5703125" style="746" customWidth="1"/>
    <col min="13281" max="13281" width="1.140625" style="746" customWidth="1"/>
    <col min="13282" max="13282" width="24.5703125" style="746" customWidth="1"/>
    <col min="13283" max="13283" width="9.85546875" style="746" customWidth="1"/>
    <col min="13284" max="13284" width="10.7109375" style="746" customWidth="1"/>
    <col min="13285" max="13285" width="10.85546875" style="746" customWidth="1"/>
    <col min="13286" max="13286" width="11.140625" style="746" customWidth="1"/>
    <col min="13287" max="13287" width="9.85546875" style="746" customWidth="1"/>
    <col min="13288" max="13288" width="1" style="746" customWidth="1"/>
    <col min="13289" max="13289" width="16.5703125" style="746" customWidth="1"/>
    <col min="13290" max="13290" width="0.5703125" style="746" customWidth="1"/>
    <col min="13291" max="13291" width="0.7109375" style="746" customWidth="1"/>
    <col min="13292" max="13292" width="27.85546875" style="746" customWidth="1"/>
    <col min="13293" max="13293" width="0.85546875" style="746" customWidth="1"/>
    <col min="13294" max="13294" width="27.42578125" style="746" customWidth="1"/>
    <col min="13295" max="13295" width="14.7109375" style="746" customWidth="1"/>
    <col min="13296" max="13296" width="0.42578125" style="746" customWidth="1"/>
    <col min="13297" max="13297" width="0.7109375" style="746" customWidth="1"/>
    <col min="13298" max="13298" width="21.7109375" style="746" customWidth="1"/>
    <col min="13299" max="13299" width="1.28515625" style="746" customWidth="1"/>
    <col min="13300" max="13300" width="21.140625" style="746" customWidth="1"/>
    <col min="13301" max="13505" width="11.42578125" style="746"/>
    <col min="13506" max="13506" width="0.7109375" style="746" customWidth="1"/>
    <col min="13507" max="13508" width="1.5703125" style="746" customWidth="1"/>
    <col min="13509" max="13509" width="16.42578125" style="746" customWidth="1"/>
    <col min="13510" max="13512" width="10.42578125" style="746" customWidth="1"/>
    <col min="13513" max="13513" width="8.7109375" style="746" customWidth="1"/>
    <col min="13514" max="13514" width="0.7109375" style="746" customWidth="1"/>
    <col min="13515" max="13515" width="3.140625" style="746" customWidth="1"/>
    <col min="13516" max="13516" width="1.140625" style="746" customWidth="1"/>
    <col min="13517" max="13517" width="18" style="746" customWidth="1"/>
    <col min="13518" max="13518" width="9.42578125" style="746" customWidth="1"/>
    <col min="13519" max="13519" width="8.7109375" style="746" customWidth="1"/>
    <col min="13520" max="13520" width="9.28515625" style="746" customWidth="1"/>
    <col min="13521" max="13521" width="10.140625" style="746" customWidth="1"/>
    <col min="13522" max="13522" width="5.140625" style="746" customWidth="1"/>
    <col min="13523" max="13523" width="10.140625" style="746" customWidth="1"/>
    <col min="13524" max="13524" width="6.42578125" style="746" customWidth="1"/>
    <col min="13525" max="13525" width="11.42578125" style="746"/>
    <col min="13526" max="13526" width="1.28515625" style="746" customWidth="1"/>
    <col min="13527" max="13527" width="1.42578125" style="746" customWidth="1"/>
    <col min="13528" max="13528" width="8.28515625" style="746" customWidth="1"/>
    <col min="13529" max="13529" width="11.42578125" style="746"/>
    <col min="13530" max="13531" width="10.7109375" style="746" customWidth="1"/>
    <col min="13532" max="13532" width="10.28515625" style="746" customWidth="1"/>
    <col min="13533" max="13533" width="11.28515625" style="746" customWidth="1"/>
    <col min="13534" max="13534" width="7.7109375" style="746" customWidth="1"/>
    <col min="13535" max="13535" width="10.140625" style="746" customWidth="1"/>
    <col min="13536" max="13536" width="6.5703125" style="746" customWidth="1"/>
    <col min="13537" max="13537" width="1.140625" style="746" customWidth="1"/>
    <col min="13538" max="13538" width="24.5703125" style="746" customWidth="1"/>
    <col min="13539" max="13539" width="9.85546875" style="746" customWidth="1"/>
    <col min="13540" max="13540" width="10.7109375" style="746" customWidth="1"/>
    <col min="13541" max="13541" width="10.85546875" style="746" customWidth="1"/>
    <col min="13542" max="13542" width="11.140625" style="746" customWidth="1"/>
    <col min="13543" max="13543" width="9.85546875" style="746" customWidth="1"/>
    <col min="13544" max="13544" width="1" style="746" customWidth="1"/>
    <col min="13545" max="13545" width="16.5703125" style="746" customWidth="1"/>
    <col min="13546" max="13546" width="0.5703125" style="746" customWidth="1"/>
    <col min="13547" max="13547" width="0.7109375" style="746" customWidth="1"/>
    <col min="13548" max="13548" width="27.85546875" style="746" customWidth="1"/>
    <col min="13549" max="13549" width="0.85546875" style="746" customWidth="1"/>
    <col min="13550" max="13550" width="27.42578125" style="746" customWidth="1"/>
    <col min="13551" max="13551" width="14.7109375" style="746" customWidth="1"/>
    <col min="13552" max="13552" width="0.42578125" style="746" customWidth="1"/>
    <col min="13553" max="13553" width="0.7109375" style="746" customWidth="1"/>
    <col min="13554" max="13554" width="21.7109375" style="746" customWidth="1"/>
    <col min="13555" max="13555" width="1.28515625" style="746" customWidth="1"/>
    <col min="13556" max="13556" width="21.140625" style="746" customWidth="1"/>
    <col min="13557" max="13761" width="11.42578125" style="746"/>
    <col min="13762" max="13762" width="0.7109375" style="746" customWidth="1"/>
    <col min="13763" max="13764" width="1.5703125" style="746" customWidth="1"/>
    <col min="13765" max="13765" width="16.42578125" style="746" customWidth="1"/>
    <col min="13766" max="13768" width="10.42578125" style="746" customWidth="1"/>
    <col min="13769" max="13769" width="8.7109375" style="746" customWidth="1"/>
    <col min="13770" max="13770" width="0.7109375" style="746" customWidth="1"/>
    <col min="13771" max="13771" width="3.140625" style="746" customWidth="1"/>
    <col min="13772" max="13772" width="1.140625" style="746" customWidth="1"/>
    <col min="13773" max="13773" width="18" style="746" customWidth="1"/>
    <col min="13774" max="13774" width="9.42578125" style="746" customWidth="1"/>
    <col min="13775" max="13775" width="8.7109375" style="746" customWidth="1"/>
    <col min="13776" max="13776" width="9.28515625" style="746" customWidth="1"/>
    <col min="13777" max="13777" width="10.140625" style="746" customWidth="1"/>
    <col min="13778" max="13778" width="5.140625" style="746" customWidth="1"/>
    <col min="13779" max="13779" width="10.140625" style="746" customWidth="1"/>
    <col min="13780" max="13780" width="6.42578125" style="746" customWidth="1"/>
    <col min="13781" max="13781" width="11.42578125" style="746"/>
    <col min="13782" max="13782" width="1.28515625" style="746" customWidth="1"/>
    <col min="13783" max="13783" width="1.42578125" style="746" customWidth="1"/>
    <col min="13784" max="13784" width="8.28515625" style="746" customWidth="1"/>
    <col min="13785" max="13785" width="11.42578125" style="746"/>
    <col min="13786" max="13787" width="10.7109375" style="746" customWidth="1"/>
    <col min="13788" max="13788" width="10.28515625" style="746" customWidth="1"/>
    <col min="13789" max="13789" width="11.28515625" style="746" customWidth="1"/>
    <col min="13790" max="13790" width="7.7109375" style="746" customWidth="1"/>
    <col min="13791" max="13791" width="10.140625" style="746" customWidth="1"/>
    <col min="13792" max="13792" width="6.5703125" style="746" customWidth="1"/>
    <col min="13793" max="13793" width="1.140625" style="746" customWidth="1"/>
    <col min="13794" max="13794" width="24.5703125" style="746" customWidth="1"/>
    <col min="13795" max="13795" width="9.85546875" style="746" customWidth="1"/>
    <col min="13796" max="13796" width="10.7109375" style="746" customWidth="1"/>
    <col min="13797" max="13797" width="10.85546875" style="746" customWidth="1"/>
    <col min="13798" max="13798" width="11.140625" style="746" customWidth="1"/>
    <col min="13799" max="13799" width="9.85546875" style="746" customWidth="1"/>
    <col min="13800" max="13800" width="1" style="746" customWidth="1"/>
    <col min="13801" max="13801" width="16.5703125" style="746" customWidth="1"/>
    <col min="13802" max="13802" width="0.5703125" style="746" customWidth="1"/>
    <col min="13803" max="13803" width="0.7109375" style="746" customWidth="1"/>
    <col min="13804" max="13804" width="27.85546875" style="746" customWidth="1"/>
    <col min="13805" max="13805" width="0.85546875" style="746" customWidth="1"/>
    <col min="13806" max="13806" width="27.42578125" style="746" customWidth="1"/>
    <col min="13807" max="13807" width="14.7109375" style="746" customWidth="1"/>
    <col min="13808" max="13808" width="0.42578125" style="746" customWidth="1"/>
    <col min="13809" max="13809" width="0.7109375" style="746" customWidth="1"/>
    <col min="13810" max="13810" width="21.7109375" style="746" customWidth="1"/>
    <col min="13811" max="13811" width="1.28515625" style="746" customWidth="1"/>
    <col min="13812" max="13812" width="21.140625" style="746" customWidth="1"/>
    <col min="13813" max="14017" width="11.42578125" style="746"/>
    <col min="14018" max="14018" width="0.7109375" style="746" customWidth="1"/>
    <col min="14019" max="14020" width="1.5703125" style="746" customWidth="1"/>
    <col min="14021" max="14021" width="16.42578125" style="746" customWidth="1"/>
    <col min="14022" max="14024" width="10.42578125" style="746" customWidth="1"/>
    <col min="14025" max="14025" width="8.7109375" style="746" customWidth="1"/>
    <col min="14026" max="14026" width="0.7109375" style="746" customWidth="1"/>
    <col min="14027" max="14027" width="3.140625" style="746" customWidth="1"/>
    <col min="14028" max="14028" width="1.140625" style="746" customWidth="1"/>
    <col min="14029" max="14029" width="18" style="746" customWidth="1"/>
    <col min="14030" max="14030" width="9.42578125" style="746" customWidth="1"/>
    <col min="14031" max="14031" width="8.7109375" style="746" customWidth="1"/>
    <col min="14032" max="14032" width="9.28515625" style="746" customWidth="1"/>
    <col min="14033" max="14033" width="10.140625" style="746" customWidth="1"/>
    <col min="14034" max="14034" width="5.140625" style="746" customWidth="1"/>
    <col min="14035" max="14035" width="10.140625" style="746" customWidth="1"/>
    <col min="14036" max="14036" width="6.42578125" style="746" customWidth="1"/>
    <col min="14037" max="14037" width="11.42578125" style="746"/>
    <col min="14038" max="14038" width="1.28515625" style="746" customWidth="1"/>
    <col min="14039" max="14039" width="1.42578125" style="746" customWidth="1"/>
    <col min="14040" max="14040" width="8.28515625" style="746" customWidth="1"/>
    <col min="14041" max="14041" width="11.42578125" style="746"/>
    <col min="14042" max="14043" width="10.7109375" style="746" customWidth="1"/>
    <col min="14044" max="14044" width="10.28515625" style="746" customWidth="1"/>
    <col min="14045" max="14045" width="11.28515625" style="746" customWidth="1"/>
    <col min="14046" max="14046" width="7.7109375" style="746" customWidth="1"/>
    <col min="14047" max="14047" width="10.140625" style="746" customWidth="1"/>
    <col min="14048" max="14048" width="6.5703125" style="746" customWidth="1"/>
    <col min="14049" max="14049" width="1.140625" style="746" customWidth="1"/>
    <col min="14050" max="14050" width="24.5703125" style="746" customWidth="1"/>
    <col min="14051" max="14051" width="9.85546875" style="746" customWidth="1"/>
    <col min="14052" max="14052" width="10.7109375" style="746" customWidth="1"/>
    <col min="14053" max="14053" width="10.85546875" style="746" customWidth="1"/>
    <col min="14054" max="14054" width="11.140625" style="746" customWidth="1"/>
    <col min="14055" max="14055" width="9.85546875" style="746" customWidth="1"/>
    <col min="14056" max="14056" width="1" style="746" customWidth="1"/>
    <col min="14057" max="14057" width="16.5703125" style="746" customWidth="1"/>
    <col min="14058" max="14058" width="0.5703125" style="746" customWidth="1"/>
    <col min="14059" max="14059" width="0.7109375" style="746" customWidth="1"/>
    <col min="14060" max="14060" width="27.85546875" style="746" customWidth="1"/>
    <col min="14061" max="14061" width="0.85546875" style="746" customWidth="1"/>
    <col min="14062" max="14062" width="27.42578125" style="746" customWidth="1"/>
    <col min="14063" max="14063" width="14.7109375" style="746" customWidth="1"/>
    <col min="14064" max="14064" width="0.42578125" style="746" customWidth="1"/>
    <col min="14065" max="14065" width="0.7109375" style="746" customWidth="1"/>
    <col min="14066" max="14066" width="21.7109375" style="746" customWidth="1"/>
    <col min="14067" max="14067" width="1.28515625" style="746" customWidth="1"/>
    <col min="14068" max="14068" width="21.140625" style="746" customWidth="1"/>
    <col min="14069" max="14273" width="11.42578125" style="746"/>
    <col min="14274" max="14274" width="0.7109375" style="746" customWidth="1"/>
    <col min="14275" max="14276" width="1.5703125" style="746" customWidth="1"/>
    <col min="14277" max="14277" width="16.42578125" style="746" customWidth="1"/>
    <col min="14278" max="14280" width="10.42578125" style="746" customWidth="1"/>
    <col min="14281" max="14281" width="8.7109375" style="746" customWidth="1"/>
    <col min="14282" max="14282" width="0.7109375" style="746" customWidth="1"/>
    <col min="14283" max="14283" width="3.140625" style="746" customWidth="1"/>
    <col min="14284" max="14284" width="1.140625" style="746" customWidth="1"/>
    <col min="14285" max="14285" width="18" style="746" customWidth="1"/>
    <col min="14286" max="14286" width="9.42578125" style="746" customWidth="1"/>
    <col min="14287" max="14287" width="8.7109375" style="746" customWidth="1"/>
    <col min="14288" max="14288" width="9.28515625" style="746" customWidth="1"/>
    <col min="14289" max="14289" width="10.140625" style="746" customWidth="1"/>
    <col min="14290" max="14290" width="5.140625" style="746" customWidth="1"/>
    <col min="14291" max="14291" width="10.140625" style="746" customWidth="1"/>
    <col min="14292" max="14292" width="6.42578125" style="746" customWidth="1"/>
    <col min="14293" max="14293" width="11.42578125" style="746"/>
    <col min="14294" max="14294" width="1.28515625" style="746" customWidth="1"/>
    <col min="14295" max="14295" width="1.42578125" style="746" customWidth="1"/>
    <col min="14296" max="14296" width="8.28515625" style="746" customWidth="1"/>
    <col min="14297" max="14297" width="11.42578125" style="746"/>
    <col min="14298" max="14299" width="10.7109375" style="746" customWidth="1"/>
    <col min="14300" max="14300" width="10.28515625" style="746" customWidth="1"/>
    <col min="14301" max="14301" width="11.28515625" style="746" customWidth="1"/>
    <col min="14302" max="14302" width="7.7109375" style="746" customWidth="1"/>
    <col min="14303" max="14303" width="10.140625" style="746" customWidth="1"/>
    <col min="14304" max="14304" width="6.5703125" style="746" customWidth="1"/>
    <col min="14305" max="14305" width="1.140625" style="746" customWidth="1"/>
    <col min="14306" max="14306" width="24.5703125" style="746" customWidth="1"/>
    <col min="14307" max="14307" width="9.85546875" style="746" customWidth="1"/>
    <col min="14308" max="14308" width="10.7109375" style="746" customWidth="1"/>
    <col min="14309" max="14309" width="10.85546875" style="746" customWidth="1"/>
    <col min="14310" max="14310" width="11.140625" style="746" customWidth="1"/>
    <col min="14311" max="14311" width="9.85546875" style="746" customWidth="1"/>
    <col min="14312" max="14312" width="1" style="746" customWidth="1"/>
    <col min="14313" max="14313" width="16.5703125" style="746" customWidth="1"/>
    <col min="14314" max="14314" width="0.5703125" style="746" customWidth="1"/>
    <col min="14315" max="14315" width="0.7109375" style="746" customWidth="1"/>
    <col min="14316" max="14316" width="27.85546875" style="746" customWidth="1"/>
    <col min="14317" max="14317" width="0.85546875" style="746" customWidth="1"/>
    <col min="14318" max="14318" width="27.42578125" style="746" customWidth="1"/>
    <col min="14319" max="14319" width="14.7109375" style="746" customWidth="1"/>
    <col min="14320" max="14320" width="0.42578125" style="746" customWidth="1"/>
    <col min="14321" max="14321" width="0.7109375" style="746" customWidth="1"/>
    <col min="14322" max="14322" width="21.7109375" style="746" customWidth="1"/>
    <col min="14323" max="14323" width="1.28515625" style="746" customWidth="1"/>
    <col min="14324" max="14324" width="21.140625" style="746" customWidth="1"/>
    <col min="14325" max="14529" width="11.42578125" style="746"/>
    <col min="14530" max="14530" width="0.7109375" style="746" customWidth="1"/>
    <col min="14531" max="14532" width="1.5703125" style="746" customWidth="1"/>
    <col min="14533" max="14533" width="16.42578125" style="746" customWidth="1"/>
    <col min="14534" max="14536" width="10.42578125" style="746" customWidth="1"/>
    <col min="14537" max="14537" width="8.7109375" style="746" customWidth="1"/>
    <col min="14538" max="14538" width="0.7109375" style="746" customWidth="1"/>
    <col min="14539" max="14539" width="3.140625" style="746" customWidth="1"/>
    <col min="14540" max="14540" width="1.140625" style="746" customWidth="1"/>
    <col min="14541" max="14541" width="18" style="746" customWidth="1"/>
    <col min="14542" max="14542" width="9.42578125" style="746" customWidth="1"/>
    <col min="14543" max="14543" width="8.7109375" style="746" customWidth="1"/>
    <col min="14544" max="14544" width="9.28515625" style="746" customWidth="1"/>
    <col min="14545" max="14545" width="10.140625" style="746" customWidth="1"/>
    <col min="14546" max="14546" width="5.140625" style="746" customWidth="1"/>
    <col min="14547" max="14547" width="10.140625" style="746" customWidth="1"/>
    <col min="14548" max="14548" width="6.42578125" style="746" customWidth="1"/>
    <col min="14549" max="14549" width="11.42578125" style="746"/>
    <col min="14550" max="14550" width="1.28515625" style="746" customWidth="1"/>
    <col min="14551" max="14551" width="1.42578125" style="746" customWidth="1"/>
    <col min="14552" max="14552" width="8.28515625" style="746" customWidth="1"/>
    <col min="14553" max="14553" width="11.42578125" style="746"/>
    <col min="14554" max="14555" width="10.7109375" style="746" customWidth="1"/>
    <col min="14556" max="14556" width="10.28515625" style="746" customWidth="1"/>
    <col min="14557" max="14557" width="11.28515625" style="746" customWidth="1"/>
    <col min="14558" max="14558" width="7.7109375" style="746" customWidth="1"/>
    <col min="14559" max="14559" width="10.140625" style="746" customWidth="1"/>
    <col min="14560" max="14560" width="6.5703125" style="746" customWidth="1"/>
    <col min="14561" max="14561" width="1.140625" style="746" customWidth="1"/>
    <col min="14562" max="14562" width="24.5703125" style="746" customWidth="1"/>
    <col min="14563" max="14563" width="9.85546875" style="746" customWidth="1"/>
    <col min="14564" max="14564" width="10.7109375" style="746" customWidth="1"/>
    <col min="14565" max="14565" width="10.85546875" style="746" customWidth="1"/>
    <col min="14566" max="14566" width="11.140625" style="746" customWidth="1"/>
    <col min="14567" max="14567" width="9.85546875" style="746" customWidth="1"/>
    <col min="14568" max="14568" width="1" style="746" customWidth="1"/>
    <col min="14569" max="14569" width="16.5703125" style="746" customWidth="1"/>
    <col min="14570" max="14570" width="0.5703125" style="746" customWidth="1"/>
    <col min="14571" max="14571" width="0.7109375" style="746" customWidth="1"/>
    <col min="14572" max="14572" width="27.85546875" style="746" customWidth="1"/>
    <col min="14573" max="14573" width="0.85546875" style="746" customWidth="1"/>
    <col min="14574" max="14574" width="27.42578125" style="746" customWidth="1"/>
    <col min="14575" max="14575" width="14.7109375" style="746" customWidth="1"/>
    <col min="14576" max="14576" width="0.42578125" style="746" customWidth="1"/>
    <col min="14577" max="14577" width="0.7109375" style="746" customWidth="1"/>
    <col min="14578" max="14578" width="21.7109375" style="746" customWidth="1"/>
    <col min="14579" max="14579" width="1.28515625" style="746" customWidth="1"/>
    <col min="14580" max="14580" width="21.140625" style="746" customWidth="1"/>
    <col min="14581" max="14785" width="11.42578125" style="746"/>
    <col min="14786" max="14786" width="0.7109375" style="746" customWidth="1"/>
    <col min="14787" max="14788" width="1.5703125" style="746" customWidth="1"/>
    <col min="14789" max="14789" width="16.42578125" style="746" customWidth="1"/>
    <col min="14790" max="14792" width="10.42578125" style="746" customWidth="1"/>
    <col min="14793" max="14793" width="8.7109375" style="746" customWidth="1"/>
    <col min="14794" max="14794" width="0.7109375" style="746" customWidth="1"/>
    <col min="14795" max="14795" width="3.140625" style="746" customWidth="1"/>
    <col min="14796" max="14796" width="1.140625" style="746" customWidth="1"/>
    <col min="14797" max="14797" width="18" style="746" customWidth="1"/>
    <col min="14798" max="14798" width="9.42578125" style="746" customWidth="1"/>
    <col min="14799" max="14799" width="8.7109375" style="746" customWidth="1"/>
    <col min="14800" max="14800" width="9.28515625" style="746" customWidth="1"/>
    <col min="14801" max="14801" width="10.140625" style="746" customWidth="1"/>
    <col min="14802" max="14802" width="5.140625" style="746" customWidth="1"/>
    <col min="14803" max="14803" width="10.140625" style="746" customWidth="1"/>
    <col min="14804" max="14804" width="6.42578125" style="746" customWidth="1"/>
    <col min="14805" max="14805" width="11.42578125" style="746"/>
    <col min="14806" max="14806" width="1.28515625" style="746" customWidth="1"/>
    <col min="14807" max="14807" width="1.42578125" style="746" customWidth="1"/>
    <col min="14808" max="14808" width="8.28515625" style="746" customWidth="1"/>
    <col min="14809" max="14809" width="11.42578125" style="746"/>
    <col min="14810" max="14811" width="10.7109375" style="746" customWidth="1"/>
    <col min="14812" max="14812" width="10.28515625" style="746" customWidth="1"/>
    <col min="14813" max="14813" width="11.28515625" style="746" customWidth="1"/>
    <col min="14814" max="14814" width="7.7109375" style="746" customWidth="1"/>
    <col min="14815" max="14815" width="10.140625" style="746" customWidth="1"/>
    <col min="14816" max="14816" width="6.5703125" style="746" customWidth="1"/>
    <col min="14817" max="14817" width="1.140625" style="746" customWidth="1"/>
    <col min="14818" max="14818" width="24.5703125" style="746" customWidth="1"/>
    <col min="14819" max="14819" width="9.85546875" style="746" customWidth="1"/>
    <col min="14820" max="14820" width="10.7109375" style="746" customWidth="1"/>
    <col min="14821" max="14821" width="10.85546875" style="746" customWidth="1"/>
    <col min="14822" max="14822" width="11.140625" style="746" customWidth="1"/>
    <col min="14823" max="14823" width="9.85546875" style="746" customWidth="1"/>
    <col min="14824" max="14824" width="1" style="746" customWidth="1"/>
    <col min="14825" max="14825" width="16.5703125" style="746" customWidth="1"/>
    <col min="14826" max="14826" width="0.5703125" style="746" customWidth="1"/>
    <col min="14827" max="14827" width="0.7109375" style="746" customWidth="1"/>
    <col min="14828" max="14828" width="27.85546875" style="746" customWidth="1"/>
    <col min="14829" max="14829" width="0.85546875" style="746" customWidth="1"/>
    <col min="14830" max="14830" width="27.42578125" style="746" customWidth="1"/>
    <col min="14831" max="14831" width="14.7109375" style="746" customWidth="1"/>
    <col min="14832" max="14832" width="0.42578125" style="746" customWidth="1"/>
    <col min="14833" max="14833" width="0.7109375" style="746" customWidth="1"/>
    <col min="14834" max="14834" width="21.7109375" style="746" customWidth="1"/>
    <col min="14835" max="14835" width="1.28515625" style="746" customWidth="1"/>
    <col min="14836" max="14836" width="21.140625" style="746" customWidth="1"/>
    <col min="14837" max="15041" width="11.42578125" style="746"/>
    <col min="15042" max="15042" width="0.7109375" style="746" customWidth="1"/>
    <col min="15043" max="15044" width="1.5703125" style="746" customWidth="1"/>
    <col min="15045" max="15045" width="16.42578125" style="746" customWidth="1"/>
    <col min="15046" max="15048" width="10.42578125" style="746" customWidth="1"/>
    <col min="15049" max="15049" width="8.7109375" style="746" customWidth="1"/>
    <col min="15050" max="15050" width="0.7109375" style="746" customWidth="1"/>
    <col min="15051" max="15051" width="3.140625" style="746" customWidth="1"/>
    <col min="15052" max="15052" width="1.140625" style="746" customWidth="1"/>
    <col min="15053" max="15053" width="18" style="746" customWidth="1"/>
    <col min="15054" max="15054" width="9.42578125" style="746" customWidth="1"/>
    <col min="15055" max="15055" width="8.7109375" style="746" customWidth="1"/>
    <col min="15056" max="15056" width="9.28515625" style="746" customWidth="1"/>
    <col min="15057" max="15057" width="10.140625" style="746" customWidth="1"/>
    <col min="15058" max="15058" width="5.140625" style="746" customWidth="1"/>
    <col min="15059" max="15059" width="10.140625" style="746" customWidth="1"/>
    <col min="15060" max="15060" width="6.42578125" style="746" customWidth="1"/>
    <col min="15061" max="15061" width="11.42578125" style="746"/>
    <col min="15062" max="15062" width="1.28515625" style="746" customWidth="1"/>
    <col min="15063" max="15063" width="1.42578125" style="746" customWidth="1"/>
    <col min="15064" max="15064" width="8.28515625" style="746" customWidth="1"/>
    <col min="15065" max="15065" width="11.42578125" style="746"/>
    <col min="15066" max="15067" width="10.7109375" style="746" customWidth="1"/>
    <col min="15068" max="15068" width="10.28515625" style="746" customWidth="1"/>
    <col min="15069" max="15069" width="11.28515625" style="746" customWidth="1"/>
    <col min="15070" max="15070" width="7.7109375" style="746" customWidth="1"/>
    <col min="15071" max="15071" width="10.140625" style="746" customWidth="1"/>
    <col min="15072" max="15072" width="6.5703125" style="746" customWidth="1"/>
    <col min="15073" max="15073" width="1.140625" style="746" customWidth="1"/>
    <col min="15074" max="15074" width="24.5703125" style="746" customWidth="1"/>
    <col min="15075" max="15075" width="9.85546875" style="746" customWidth="1"/>
    <col min="15076" max="15076" width="10.7109375" style="746" customWidth="1"/>
    <col min="15077" max="15077" width="10.85546875" style="746" customWidth="1"/>
    <col min="15078" max="15078" width="11.140625" style="746" customWidth="1"/>
    <col min="15079" max="15079" width="9.85546875" style="746" customWidth="1"/>
    <col min="15080" max="15080" width="1" style="746" customWidth="1"/>
    <col min="15081" max="15081" width="16.5703125" style="746" customWidth="1"/>
    <col min="15082" max="15082" width="0.5703125" style="746" customWidth="1"/>
    <col min="15083" max="15083" width="0.7109375" style="746" customWidth="1"/>
    <col min="15084" max="15084" width="27.85546875" style="746" customWidth="1"/>
    <col min="15085" max="15085" width="0.85546875" style="746" customWidth="1"/>
    <col min="15086" max="15086" width="27.42578125" style="746" customWidth="1"/>
    <col min="15087" max="15087" width="14.7109375" style="746" customWidth="1"/>
    <col min="15088" max="15088" width="0.42578125" style="746" customWidth="1"/>
    <col min="15089" max="15089" width="0.7109375" style="746" customWidth="1"/>
    <col min="15090" max="15090" width="21.7109375" style="746" customWidth="1"/>
    <col min="15091" max="15091" width="1.28515625" style="746" customWidth="1"/>
    <col min="15092" max="15092" width="21.140625" style="746" customWidth="1"/>
    <col min="15093" max="15297" width="11.42578125" style="746"/>
    <col min="15298" max="15298" width="0.7109375" style="746" customWidth="1"/>
    <col min="15299" max="15300" width="1.5703125" style="746" customWidth="1"/>
    <col min="15301" max="15301" width="16.42578125" style="746" customWidth="1"/>
    <col min="15302" max="15304" width="10.42578125" style="746" customWidth="1"/>
    <col min="15305" max="15305" width="8.7109375" style="746" customWidth="1"/>
    <col min="15306" max="15306" width="0.7109375" style="746" customWidth="1"/>
    <col min="15307" max="15307" width="3.140625" style="746" customWidth="1"/>
    <col min="15308" max="15308" width="1.140625" style="746" customWidth="1"/>
    <col min="15309" max="15309" width="18" style="746" customWidth="1"/>
    <col min="15310" max="15310" width="9.42578125" style="746" customWidth="1"/>
    <col min="15311" max="15311" width="8.7109375" style="746" customWidth="1"/>
    <col min="15312" max="15312" width="9.28515625" style="746" customWidth="1"/>
    <col min="15313" max="15313" width="10.140625" style="746" customWidth="1"/>
    <col min="15314" max="15314" width="5.140625" style="746" customWidth="1"/>
    <col min="15315" max="15315" width="10.140625" style="746" customWidth="1"/>
    <col min="15316" max="15316" width="6.42578125" style="746" customWidth="1"/>
    <col min="15317" max="15317" width="11.42578125" style="746"/>
    <col min="15318" max="15318" width="1.28515625" style="746" customWidth="1"/>
    <col min="15319" max="15319" width="1.42578125" style="746" customWidth="1"/>
    <col min="15320" max="15320" width="8.28515625" style="746" customWidth="1"/>
    <col min="15321" max="15321" width="11.42578125" style="746"/>
    <col min="15322" max="15323" width="10.7109375" style="746" customWidth="1"/>
    <col min="15324" max="15324" width="10.28515625" style="746" customWidth="1"/>
    <col min="15325" max="15325" width="11.28515625" style="746" customWidth="1"/>
    <col min="15326" max="15326" width="7.7109375" style="746" customWidth="1"/>
    <col min="15327" max="15327" width="10.140625" style="746" customWidth="1"/>
    <col min="15328" max="15328" width="6.5703125" style="746" customWidth="1"/>
    <col min="15329" max="15329" width="1.140625" style="746" customWidth="1"/>
    <col min="15330" max="15330" width="24.5703125" style="746" customWidth="1"/>
    <col min="15331" max="15331" width="9.85546875" style="746" customWidth="1"/>
    <col min="15332" max="15332" width="10.7109375" style="746" customWidth="1"/>
    <col min="15333" max="15333" width="10.85546875" style="746" customWidth="1"/>
    <col min="15334" max="15334" width="11.140625" style="746" customWidth="1"/>
    <col min="15335" max="15335" width="9.85546875" style="746" customWidth="1"/>
    <col min="15336" max="15336" width="1" style="746" customWidth="1"/>
    <col min="15337" max="15337" width="16.5703125" style="746" customWidth="1"/>
    <col min="15338" max="15338" width="0.5703125" style="746" customWidth="1"/>
    <col min="15339" max="15339" width="0.7109375" style="746" customWidth="1"/>
    <col min="15340" max="15340" width="27.85546875" style="746" customWidth="1"/>
    <col min="15341" max="15341" width="0.85546875" style="746" customWidth="1"/>
    <col min="15342" max="15342" width="27.42578125" style="746" customWidth="1"/>
    <col min="15343" max="15343" width="14.7109375" style="746" customWidth="1"/>
    <col min="15344" max="15344" width="0.42578125" style="746" customWidth="1"/>
    <col min="15345" max="15345" width="0.7109375" style="746" customWidth="1"/>
    <col min="15346" max="15346" width="21.7109375" style="746" customWidth="1"/>
    <col min="15347" max="15347" width="1.28515625" style="746" customWidth="1"/>
    <col min="15348" max="15348" width="21.140625" style="746" customWidth="1"/>
    <col min="15349" max="15553" width="11.42578125" style="746"/>
    <col min="15554" max="15554" width="0.7109375" style="746" customWidth="1"/>
    <col min="15555" max="15556" width="1.5703125" style="746" customWidth="1"/>
    <col min="15557" max="15557" width="16.42578125" style="746" customWidth="1"/>
    <col min="15558" max="15560" width="10.42578125" style="746" customWidth="1"/>
    <col min="15561" max="15561" width="8.7109375" style="746" customWidth="1"/>
    <col min="15562" max="15562" width="0.7109375" style="746" customWidth="1"/>
    <col min="15563" max="15563" width="3.140625" style="746" customWidth="1"/>
    <col min="15564" max="15564" width="1.140625" style="746" customWidth="1"/>
    <col min="15565" max="15565" width="18" style="746" customWidth="1"/>
    <col min="15566" max="15566" width="9.42578125" style="746" customWidth="1"/>
    <col min="15567" max="15567" width="8.7109375" style="746" customWidth="1"/>
    <col min="15568" max="15568" width="9.28515625" style="746" customWidth="1"/>
    <col min="15569" max="15569" width="10.140625" style="746" customWidth="1"/>
    <col min="15570" max="15570" width="5.140625" style="746" customWidth="1"/>
    <col min="15571" max="15571" width="10.140625" style="746" customWidth="1"/>
    <col min="15572" max="15572" width="6.42578125" style="746" customWidth="1"/>
    <col min="15573" max="15573" width="11.42578125" style="746"/>
    <col min="15574" max="15574" width="1.28515625" style="746" customWidth="1"/>
    <col min="15575" max="15575" width="1.42578125" style="746" customWidth="1"/>
    <col min="15576" max="15576" width="8.28515625" style="746" customWidth="1"/>
    <col min="15577" max="15577" width="11.42578125" style="746"/>
    <col min="15578" max="15579" width="10.7109375" style="746" customWidth="1"/>
    <col min="15580" max="15580" width="10.28515625" style="746" customWidth="1"/>
    <col min="15581" max="15581" width="11.28515625" style="746" customWidth="1"/>
    <col min="15582" max="15582" width="7.7109375" style="746" customWidth="1"/>
    <col min="15583" max="15583" width="10.140625" style="746" customWidth="1"/>
    <col min="15584" max="15584" width="6.5703125" style="746" customWidth="1"/>
    <col min="15585" max="15585" width="1.140625" style="746" customWidth="1"/>
    <col min="15586" max="15586" width="24.5703125" style="746" customWidth="1"/>
    <col min="15587" max="15587" width="9.85546875" style="746" customWidth="1"/>
    <col min="15588" max="15588" width="10.7109375" style="746" customWidth="1"/>
    <col min="15589" max="15589" width="10.85546875" style="746" customWidth="1"/>
    <col min="15590" max="15590" width="11.140625" style="746" customWidth="1"/>
    <col min="15591" max="15591" width="9.85546875" style="746" customWidth="1"/>
    <col min="15592" max="15592" width="1" style="746" customWidth="1"/>
    <col min="15593" max="15593" width="16.5703125" style="746" customWidth="1"/>
    <col min="15594" max="15594" width="0.5703125" style="746" customWidth="1"/>
    <col min="15595" max="15595" width="0.7109375" style="746" customWidth="1"/>
    <col min="15596" max="15596" width="27.85546875" style="746" customWidth="1"/>
    <col min="15597" max="15597" width="0.85546875" style="746" customWidth="1"/>
    <col min="15598" max="15598" width="27.42578125" style="746" customWidth="1"/>
    <col min="15599" max="15599" width="14.7109375" style="746" customWidth="1"/>
    <col min="15600" max="15600" width="0.42578125" style="746" customWidth="1"/>
    <col min="15601" max="15601" width="0.7109375" style="746" customWidth="1"/>
    <col min="15602" max="15602" width="21.7109375" style="746" customWidth="1"/>
    <col min="15603" max="15603" width="1.28515625" style="746" customWidth="1"/>
    <col min="15604" max="15604" width="21.140625" style="746" customWidth="1"/>
    <col min="15605" max="15809" width="11.42578125" style="746"/>
    <col min="15810" max="15810" width="0.7109375" style="746" customWidth="1"/>
    <col min="15811" max="15812" width="1.5703125" style="746" customWidth="1"/>
    <col min="15813" max="15813" width="16.42578125" style="746" customWidth="1"/>
    <col min="15814" max="15816" width="10.42578125" style="746" customWidth="1"/>
    <col min="15817" max="15817" width="8.7109375" style="746" customWidth="1"/>
    <col min="15818" max="15818" width="0.7109375" style="746" customWidth="1"/>
    <col min="15819" max="15819" width="3.140625" style="746" customWidth="1"/>
    <col min="15820" max="15820" width="1.140625" style="746" customWidth="1"/>
    <col min="15821" max="15821" width="18" style="746" customWidth="1"/>
    <col min="15822" max="15822" width="9.42578125" style="746" customWidth="1"/>
    <col min="15823" max="15823" width="8.7109375" style="746" customWidth="1"/>
    <col min="15824" max="15824" width="9.28515625" style="746" customWidth="1"/>
    <col min="15825" max="15825" width="10.140625" style="746" customWidth="1"/>
    <col min="15826" max="15826" width="5.140625" style="746" customWidth="1"/>
    <col min="15827" max="15827" width="10.140625" style="746" customWidth="1"/>
    <col min="15828" max="15828" width="6.42578125" style="746" customWidth="1"/>
    <col min="15829" max="15829" width="11.42578125" style="746"/>
    <col min="15830" max="15830" width="1.28515625" style="746" customWidth="1"/>
    <col min="15831" max="15831" width="1.42578125" style="746" customWidth="1"/>
    <col min="15832" max="15832" width="8.28515625" style="746" customWidth="1"/>
    <col min="15833" max="15833" width="11.42578125" style="746"/>
    <col min="15834" max="15835" width="10.7109375" style="746" customWidth="1"/>
    <col min="15836" max="15836" width="10.28515625" style="746" customWidth="1"/>
    <col min="15837" max="15837" width="11.28515625" style="746" customWidth="1"/>
    <col min="15838" max="15838" width="7.7109375" style="746" customWidth="1"/>
    <col min="15839" max="15839" width="10.140625" style="746" customWidth="1"/>
    <col min="15840" max="15840" width="6.5703125" style="746" customWidth="1"/>
    <col min="15841" max="15841" width="1.140625" style="746" customWidth="1"/>
    <col min="15842" max="15842" width="24.5703125" style="746" customWidth="1"/>
    <col min="15843" max="15843" width="9.85546875" style="746" customWidth="1"/>
    <col min="15844" max="15844" width="10.7109375" style="746" customWidth="1"/>
    <col min="15845" max="15845" width="10.85546875" style="746" customWidth="1"/>
    <col min="15846" max="15846" width="11.140625" style="746" customWidth="1"/>
    <col min="15847" max="15847" width="9.85546875" style="746" customWidth="1"/>
    <col min="15848" max="15848" width="1" style="746" customWidth="1"/>
    <col min="15849" max="15849" width="16.5703125" style="746" customWidth="1"/>
    <col min="15850" max="15850" width="0.5703125" style="746" customWidth="1"/>
    <col min="15851" max="15851" width="0.7109375" style="746" customWidth="1"/>
    <col min="15852" max="15852" width="27.85546875" style="746" customWidth="1"/>
    <col min="15853" max="15853" width="0.85546875" style="746" customWidth="1"/>
    <col min="15854" max="15854" width="27.42578125" style="746" customWidth="1"/>
    <col min="15855" max="15855" width="14.7109375" style="746" customWidth="1"/>
    <col min="15856" max="15856" width="0.42578125" style="746" customWidth="1"/>
    <col min="15857" max="15857" width="0.7109375" style="746" customWidth="1"/>
    <col min="15858" max="15858" width="21.7109375" style="746" customWidth="1"/>
    <col min="15859" max="15859" width="1.28515625" style="746" customWidth="1"/>
    <col min="15860" max="15860" width="21.140625" style="746" customWidth="1"/>
    <col min="15861" max="16065" width="11.42578125" style="746"/>
    <col min="16066" max="16066" width="0.7109375" style="746" customWidth="1"/>
    <col min="16067" max="16068" width="1.5703125" style="746" customWidth="1"/>
    <col min="16069" max="16069" width="16.42578125" style="746" customWidth="1"/>
    <col min="16070" max="16072" width="10.42578125" style="746" customWidth="1"/>
    <col min="16073" max="16073" width="8.7109375" style="746" customWidth="1"/>
    <col min="16074" max="16074" width="0.7109375" style="746" customWidth="1"/>
    <col min="16075" max="16075" width="3.140625" style="746" customWidth="1"/>
    <col min="16076" max="16076" width="1.140625" style="746" customWidth="1"/>
    <col min="16077" max="16077" width="18" style="746" customWidth="1"/>
    <col min="16078" max="16078" width="9.42578125" style="746" customWidth="1"/>
    <col min="16079" max="16079" width="8.7109375" style="746" customWidth="1"/>
    <col min="16080" max="16080" width="9.28515625" style="746" customWidth="1"/>
    <col min="16081" max="16081" width="10.140625" style="746" customWidth="1"/>
    <col min="16082" max="16082" width="5.140625" style="746" customWidth="1"/>
    <col min="16083" max="16083" width="10.140625" style="746" customWidth="1"/>
    <col min="16084" max="16084" width="6.42578125" style="746" customWidth="1"/>
    <col min="16085" max="16085" width="11.42578125" style="746"/>
    <col min="16086" max="16086" width="1.28515625" style="746" customWidth="1"/>
    <col min="16087" max="16087" width="1.42578125" style="746" customWidth="1"/>
    <col min="16088" max="16088" width="8.28515625" style="746" customWidth="1"/>
    <col min="16089" max="16089" width="11.42578125" style="746"/>
    <col min="16090" max="16091" width="10.7109375" style="746" customWidth="1"/>
    <col min="16092" max="16092" width="10.28515625" style="746" customWidth="1"/>
    <col min="16093" max="16093" width="11.28515625" style="746" customWidth="1"/>
    <col min="16094" max="16094" width="7.7109375" style="746" customWidth="1"/>
    <col min="16095" max="16095" width="10.140625" style="746" customWidth="1"/>
    <col min="16096" max="16096" width="6.5703125" style="746" customWidth="1"/>
    <col min="16097" max="16097" width="1.140625" style="746" customWidth="1"/>
    <col min="16098" max="16098" width="24.5703125" style="746" customWidth="1"/>
    <col min="16099" max="16099" width="9.85546875" style="746" customWidth="1"/>
    <col min="16100" max="16100" width="10.7109375" style="746" customWidth="1"/>
    <col min="16101" max="16101" width="10.85546875" style="746" customWidth="1"/>
    <col min="16102" max="16102" width="11.140625" style="746" customWidth="1"/>
    <col min="16103" max="16103" width="9.85546875" style="746" customWidth="1"/>
    <col min="16104" max="16104" width="1" style="746" customWidth="1"/>
    <col min="16105" max="16105" width="16.5703125" style="746" customWidth="1"/>
    <col min="16106" max="16106" width="0.5703125" style="746" customWidth="1"/>
    <col min="16107" max="16107" width="0.7109375" style="746" customWidth="1"/>
    <col min="16108" max="16108" width="27.85546875" style="746" customWidth="1"/>
    <col min="16109" max="16109" width="0.85546875" style="746" customWidth="1"/>
    <col min="16110" max="16110" width="27.42578125" style="746" customWidth="1"/>
    <col min="16111" max="16111" width="14.7109375" style="746" customWidth="1"/>
    <col min="16112" max="16112" width="0.42578125" style="746" customWidth="1"/>
    <col min="16113" max="16113" width="0.7109375" style="746" customWidth="1"/>
    <col min="16114" max="16114" width="21.7109375" style="746" customWidth="1"/>
    <col min="16115" max="16115" width="1.28515625" style="746" customWidth="1"/>
    <col min="16116" max="16116" width="21.140625" style="746" customWidth="1"/>
    <col min="16117" max="16372" width="11.42578125" style="746"/>
    <col min="16373" max="16384" width="11.5703125" style="746" customWidth="1"/>
  </cols>
  <sheetData>
    <row r="1" spans="3:7" ht="15.75" thickBot="1">
      <c r="C1" s="1204" t="s">
        <v>832</v>
      </c>
      <c r="D1" s="1204"/>
      <c r="E1" s="1204"/>
      <c r="F1" s="1204"/>
      <c r="G1" s="1204"/>
    </row>
    <row r="2" spans="3:7" ht="6" customHeight="1">
      <c r="C2" s="796"/>
      <c r="D2" s="797"/>
      <c r="E2" s="798"/>
      <c r="F2" s="799"/>
      <c r="G2" s="798"/>
    </row>
    <row r="3" spans="3:7" ht="25.15" customHeight="1">
      <c r="C3" s="800" t="s">
        <v>3</v>
      </c>
      <c r="D3" s="801"/>
      <c r="E3" s="802" t="s">
        <v>833</v>
      </c>
      <c r="F3" s="803"/>
      <c r="G3" s="802" t="s">
        <v>834</v>
      </c>
    </row>
    <row r="4" spans="3:7" s="773" customFormat="1" ht="6.6" customHeight="1" thickBot="1">
      <c r="C4" s="804"/>
      <c r="D4" s="805"/>
      <c r="E4" s="806"/>
      <c r="F4" s="807"/>
      <c r="G4" s="806"/>
    </row>
    <row r="5" spans="3:7" s="773" customFormat="1" ht="24" customHeight="1">
      <c r="C5" s="808" t="s">
        <v>835</v>
      </c>
      <c r="D5" s="809"/>
      <c r="E5" s="810">
        <v>1000000000</v>
      </c>
      <c r="F5" s="811"/>
      <c r="G5" s="810">
        <v>2400000000</v>
      </c>
    </row>
    <row r="6" spans="3:7" s="773" customFormat="1" ht="24" customHeight="1">
      <c r="C6" s="812" t="s">
        <v>836</v>
      </c>
      <c r="D6" s="813"/>
      <c r="E6" s="814" t="s">
        <v>837</v>
      </c>
      <c r="F6" s="811"/>
      <c r="G6" s="814" t="s">
        <v>838</v>
      </c>
    </row>
    <row r="7" spans="3:7" s="773" customFormat="1" ht="24.75" customHeight="1">
      <c r="C7" s="815" t="s">
        <v>839</v>
      </c>
      <c r="D7" s="816"/>
      <c r="E7" s="817" t="s">
        <v>840</v>
      </c>
      <c r="F7" s="818"/>
      <c r="G7" s="817" t="s">
        <v>841</v>
      </c>
    </row>
    <row r="8" spans="3:7" s="773" customFormat="1" ht="29.45" customHeight="1">
      <c r="C8" s="815" t="s">
        <v>842</v>
      </c>
      <c r="D8" s="816"/>
      <c r="E8" s="819">
        <v>42173</v>
      </c>
      <c r="F8" s="818"/>
      <c r="G8" s="819">
        <v>42299</v>
      </c>
    </row>
    <row r="9" spans="3:7" s="773" customFormat="1" ht="31.15" customHeight="1">
      <c r="C9" s="815" t="s">
        <v>843</v>
      </c>
      <c r="D9" s="816"/>
      <c r="E9" s="819">
        <v>49490</v>
      </c>
      <c r="F9" s="818"/>
      <c r="G9" s="819">
        <v>47812</v>
      </c>
    </row>
    <row r="10" spans="3:7" s="773" customFormat="1" ht="31.15" customHeight="1">
      <c r="C10" s="815" t="s">
        <v>844</v>
      </c>
      <c r="D10" s="816"/>
      <c r="E10" s="819" t="s">
        <v>845</v>
      </c>
      <c r="F10" s="818"/>
      <c r="G10" s="819" t="s">
        <v>846</v>
      </c>
    </row>
    <row r="11" spans="3:7" s="773" customFormat="1" ht="91.5" customHeight="1">
      <c r="C11" s="815" t="s">
        <v>847</v>
      </c>
      <c r="D11" s="820"/>
      <c r="E11" s="817" t="s">
        <v>848</v>
      </c>
      <c r="F11" s="818"/>
      <c r="G11" s="817" t="s">
        <v>849</v>
      </c>
    </row>
    <row r="12" spans="3:7" s="773" customFormat="1" ht="38.25">
      <c r="C12" s="815" t="s">
        <v>850</v>
      </c>
      <c r="D12" s="820"/>
      <c r="E12" s="817" t="s">
        <v>851</v>
      </c>
      <c r="F12" s="818"/>
      <c r="G12" s="817" t="s">
        <v>851</v>
      </c>
    </row>
    <row r="13" spans="3:7" s="773" customFormat="1" ht="19.899999999999999" customHeight="1">
      <c r="C13" s="1205" t="s">
        <v>852</v>
      </c>
      <c r="D13" s="816"/>
      <c r="E13" s="1206" t="s">
        <v>853</v>
      </c>
      <c r="F13" s="1207"/>
      <c r="G13" s="1206" t="s">
        <v>854</v>
      </c>
    </row>
    <row r="14" spans="3:7" s="773" customFormat="1" ht="26.25" customHeight="1">
      <c r="C14" s="1205"/>
      <c r="D14" s="816"/>
      <c r="E14" s="1206"/>
      <c r="F14" s="1207"/>
      <c r="G14" s="1206"/>
    </row>
    <row r="15" spans="3:7" s="773" customFormat="1" ht="42" customHeight="1">
      <c r="C15" s="821" t="s">
        <v>855</v>
      </c>
      <c r="D15" s="816"/>
      <c r="E15" s="822" t="s">
        <v>856</v>
      </c>
      <c r="F15" s="823"/>
      <c r="G15" s="822" t="s">
        <v>857</v>
      </c>
    </row>
    <row r="16" spans="3:7" s="795" customFormat="1" ht="29.45" customHeight="1" thickBot="1">
      <c r="C16" s="824" t="s">
        <v>858</v>
      </c>
      <c r="D16" s="816"/>
      <c r="E16" s="825">
        <v>12332149.65</v>
      </c>
      <c r="F16" s="818"/>
      <c r="G16" s="825">
        <v>13448893.18</v>
      </c>
    </row>
    <row r="17" spans="3:7" ht="1.9" customHeight="1">
      <c r="C17" s="1208"/>
      <c r="D17" s="1208"/>
      <c r="E17" s="1208"/>
      <c r="F17" s="1208"/>
    </row>
    <row r="18" spans="3:7" s="773" customFormat="1" ht="18" customHeight="1">
      <c r="C18" s="1203" t="s">
        <v>859</v>
      </c>
      <c r="D18" s="1203"/>
      <c r="E18" s="1203"/>
      <c r="F18" s="1203"/>
      <c r="G18" s="1203"/>
    </row>
    <row r="19" spans="3:7" s="773" customFormat="1">
      <c r="F19" s="826"/>
    </row>
    <row r="20" spans="3:7" s="773" customFormat="1" ht="23.45" customHeight="1">
      <c r="F20" s="826"/>
    </row>
    <row r="21" spans="3:7" s="773" customFormat="1" ht="19.149999999999999" customHeight="1">
      <c r="F21" s="826"/>
    </row>
    <row r="22" spans="3:7" s="773" customFormat="1" ht="18" customHeight="1">
      <c r="D22" s="795"/>
      <c r="F22" s="826"/>
    </row>
    <row r="23" spans="3:7" s="773" customFormat="1">
      <c r="D23" s="795"/>
      <c r="F23" s="826"/>
    </row>
    <row r="24" spans="3:7" s="773" customFormat="1" ht="18" customHeight="1">
      <c r="D24" s="795"/>
      <c r="F24" s="826"/>
    </row>
    <row r="25" spans="3:7" s="773" customFormat="1" ht="18" customHeight="1">
      <c r="D25" s="795"/>
      <c r="F25" s="826"/>
    </row>
    <row r="26" spans="3:7" s="773" customFormat="1" ht="26.45" customHeight="1">
      <c r="D26" s="795"/>
      <c r="F26" s="826"/>
    </row>
    <row r="27" spans="3:7" s="773" customFormat="1" ht="18" customHeight="1">
      <c r="D27" s="795"/>
      <c r="F27" s="826"/>
    </row>
    <row r="28" spans="3:7" ht="26.45" customHeight="1"/>
    <row r="29" spans="3:7" ht="18" customHeight="1"/>
    <row r="31" spans="3:7" ht="18" customHeight="1"/>
    <row r="32" spans="3:7" ht="18" customHeight="1"/>
    <row r="33" spans="4:6" ht="26.45" customHeight="1"/>
    <row r="34" spans="4:6" ht="79.900000000000006" customHeight="1"/>
    <row r="35" spans="4:6" ht="42" customHeight="1"/>
    <row r="36" spans="4:6" ht="16.149999999999999" customHeight="1"/>
    <row r="37" spans="4:6" s="773" customFormat="1" ht="45" customHeight="1">
      <c r="D37" s="795"/>
      <c r="F37" s="826"/>
    </row>
    <row r="38" spans="4:6" ht="43.9" customHeight="1"/>
    <row r="39" spans="4:6" s="830" customFormat="1">
      <c r="D39" s="829"/>
      <c r="F39" s="831"/>
    </row>
    <row r="42" spans="4:6" s="773" customFormat="1" ht="19.149999999999999" customHeight="1">
      <c r="D42" s="795"/>
      <c r="F42" s="826"/>
    </row>
    <row r="43" spans="4:6" ht="81" customHeight="1"/>
  </sheetData>
  <mergeCells count="7">
    <mergeCell ref="C18:G18"/>
    <mergeCell ref="C1:G1"/>
    <mergeCell ref="C13:C14"/>
    <mergeCell ref="E13:E14"/>
    <mergeCell ref="F13:F14"/>
    <mergeCell ref="G13:G14"/>
    <mergeCell ref="C17:F17"/>
  </mergeCells>
  <pageMargins left="0.7" right="0.7" top="0.75" bottom="0.75" header="0.3" footer="0.3"/>
  <pageSetup scale="5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3:N145"/>
  <sheetViews>
    <sheetView showGridLines="0" zoomScale="71" zoomScaleNormal="71" workbookViewId="0"/>
  </sheetViews>
  <sheetFormatPr baseColWidth="10" defaultRowHeight="14.25"/>
  <cols>
    <col min="1" max="1" width="0.7109375" style="746" customWidth="1"/>
    <col min="2" max="2" width="2.140625" style="746" customWidth="1"/>
    <col min="3" max="3" width="3.5703125" style="746" customWidth="1"/>
    <col min="4" max="4" width="1.140625" style="746" customWidth="1"/>
    <col min="5" max="5" width="16.28515625" style="746" customWidth="1"/>
    <col min="6" max="6" width="22.5703125" style="746" customWidth="1"/>
    <col min="7" max="7" width="25.140625" style="746" customWidth="1"/>
    <col min="8" max="8" width="22.85546875" style="746" customWidth="1"/>
    <col min="9" max="9" width="0.85546875" style="746" customWidth="1"/>
    <col min="10" max="10" width="23" style="746" customWidth="1"/>
    <col min="11" max="11" width="10.140625" style="746" customWidth="1"/>
    <col min="12" max="12" width="0.85546875" style="746" customWidth="1"/>
    <col min="13" max="13" width="21.85546875" style="746" customWidth="1"/>
    <col min="14" max="14" width="7.140625" style="746" customWidth="1"/>
    <col min="15" max="203" width="11.42578125" style="746"/>
    <col min="204" max="204" width="0.7109375" style="746" customWidth="1"/>
    <col min="205" max="206" width="1.5703125" style="746" customWidth="1"/>
    <col min="207" max="207" width="16.42578125" style="746" customWidth="1"/>
    <col min="208" max="210" width="10.42578125" style="746" customWidth="1"/>
    <col min="211" max="211" width="8.7109375" style="746" customWidth="1"/>
    <col min="212" max="212" width="0.7109375" style="746" customWidth="1"/>
    <col min="213" max="213" width="3.140625" style="746" customWidth="1"/>
    <col min="214" max="214" width="1.140625" style="746" customWidth="1"/>
    <col min="215" max="215" width="18" style="746" customWidth="1"/>
    <col min="216" max="216" width="9.42578125" style="746" customWidth="1"/>
    <col min="217" max="217" width="8.7109375" style="746" customWidth="1"/>
    <col min="218" max="218" width="9.28515625" style="746" customWidth="1"/>
    <col min="219" max="219" width="10.140625" style="746" customWidth="1"/>
    <col min="220" max="220" width="5.140625" style="746" customWidth="1"/>
    <col min="221" max="221" width="10.140625" style="746" customWidth="1"/>
    <col min="222" max="222" width="6.42578125" style="746" customWidth="1"/>
    <col min="223" max="223" width="11.42578125" style="746"/>
    <col min="224" max="224" width="1.28515625" style="746" customWidth="1"/>
    <col min="225" max="225" width="1.42578125" style="746" customWidth="1"/>
    <col min="226" max="226" width="8.28515625" style="746" customWidth="1"/>
    <col min="227" max="227" width="11.42578125" style="746"/>
    <col min="228" max="229" width="10.7109375" style="746" customWidth="1"/>
    <col min="230" max="230" width="10.28515625" style="746" customWidth="1"/>
    <col min="231" max="231" width="11.28515625" style="746" customWidth="1"/>
    <col min="232" max="232" width="7.7109375" style="746" customWidth="1"/>
    <col min="233" max="233" width="10.140625" style="746" customWidth="1"/>
    <col min="234" max="234" width="6.5703125" style="746" customWidth="1"/>
    <col min="235" max="235" width="1.140625" style="746" customWidth="1"/>
    <col min="236" max="236" width="24.5703125" style="746" customWidth="1"/>
    <col min="237" max="237" width="9.85546875" style="746" customWidth="1"/>
    <col min="238" max="238" width="10.7109375" style="746" customWidth="1"/>
    <col min="239" max="239" width="10.85546875" style="746" customWidth="1"/>
    <col min="240" max="240" width="11.140625" style="746" customWidth="1"/>
    <col min="241" max="241" width="9.85546875" style="746" customWidth="1"/>
    <col min="242" max="242" width="1" style="746" customWidth="1"/>
    <col min="243" max="243" width="16.5703125" style="746" customWidth="1"/>
    <col min="244" max="244" width="0.5703125" style="746" customWidth="1"/>
    <col min="245" max="245" width="0.7109375" style="746" customWidth="1"/>
    <col min="246" max="246" width="27.85546875" style="746" customWidth="1"/>
    <col min="247" max="247" width="0.85546875" style="746" customWidth="1"/>
    <col min="248" max="248" width="27.42578125" style="746" customWidth="1"/>
    <col min="249" max="249" width="14.7109375" style="746" customWidth="1"/>
    <col min="250" max="250" width="0.42578125" style="746" customWidth="1"/>
    <col min="251" max="251" width="0.7109375" style="746" customWidth="1"/>
    <col min="252" max="252" width="21.7109375" style="746" customWidth="1"/>
    <col min="253" max="253" width="1.28515625" style="746" customWidth="1"/>
    <col min="254" max="254" width="21.140625" style="746" customWidth="1"/>
    <col min="255" max="459" width="11.42578125" style="746"/>
    <col min="460" max="460" width="0.7109375" style="746" customWidth="1"/>
    <col min="461" max="462" width="1.5703125" style="746" customWidth="1"/>
    <col min="463" max="463" width="16.42578125" style="746" customWidth="1"/>
    <col min="464" max="466" width="10.42578125" style="746" customWidth="1"/>
    <col min="467" max="467" width="8.7109375" style="746" customWidth="1"/>
    <col min="468" max="468" width="0.7109375" style="746" customWidth="1"/>
    <col min="469" max="469" width="3.140625" style="746" customWidth="1"/>
    <col min="470" max="470" width="1.140625" style="746" customWidth="1"/>
    <col min="471" max="471" width="18" style="746" customWidth="1"/>
    <col min="472" max="472" width="9.42578125" style="746" customWidth="1"/>
    <col min="473" max="473" width="8.7109375" style="746" customWidth="1"/>
    <col min="474" max="474" width="9.28515625" style="746" customWidth="1"/>
    <col min="475" max="475" width="10.140625" style="746" customWidth="1"/>
    <col min="476" max="476" width="5.140625" style="746" customWidth="1"/>
    <col min="477" max="477" width="10.140625" style="746" customWidth="1"/>
    <col min="478" max="478" width="6.42578125" style="746" customWidth="1"/>
    <col min="479" max="479" width="11.42578125" style="746"/>
    <col min="480" max="480" width="1.28515625" style="746" customWidth="1"/>
    <col min="481" max="481" width="1.42578125" style="746" customWidth="1"/>
    <col min="482" max="482" width="8.28515625" style="746" customWidth="1"/>
    <col min="483" max="483" width="11.42578125" style="746"/>
    <col min="484" max="485" width="10.7109375" style="746" customWidth="1"/>
    <col min="486" max="486" width="10.28515625" style="746" customWidth="1"/>
    <col min="487" max="487" width="11.28515625" style="746" customWidth="1"/>
    <col min="488" max="488" width="7.7109375" style="746" customWidth="1"/>
    <col min="489" max="489" width="10.140625" style="746" customWidth="1"/>
    <col min="490" max="490" width="6.5703125" style="746" customWidth="1"/>
    <col min="491" max="491" width="1.140625" style="746" customWidth="1"/>
    <col min="492" max="492" width="24.5703125" style="746" customWidth="1"/>
    <col min="493" max="493" width="9.85546875" style="746" customWidth="1"/>
    <col min="494" max="494" width="10.7109375" style="746" customWidth="1"/>
    <col min="495" max="495" width="10.85546875" style="746" customWidth="1"/>
    <col min="496" max="496" width="11.140625" style="746" customWidth="1"/>
    <col min="497" max="497" width="9.85546875" style="746" customWidth="1"/>
    <col min="498" max="498" width="1" style="746" customWidth="1"/>
    <col min="499" max="499" width="16.5703125" style="746" customWidth="1"/>
    <col min="500" max="500" width="0.5703125" style="746" customWidth="1"/>
    <col min="501" max="501" width="0.7109375" style="746" customWidth="1"/>
    <col min="502" max="502" width="27.85546875" style="746" customWidth="1"/>
    <col min="503" max="503" width="0.85546875" style="746" customWidth="1"/>
    <col min="504" max="504" width="27.42578125" style="746" customWidth="1"/>
    <col min="505" max="505" width="14.7109375" style="746" customWidth="1"/>
    <col min="506" max="506" width="0.42578125" style="746" customWidth="1"/>
    <col min="507" max="507" width="0.7109375" style="746" customWidth="1"/>
    <col min="508" max="508" width="21.7109375" style="746" customWidth="1"/>
    <col min="509" max="509" width="1.28515625" style="746" customWidth="1"/>
    <col min="510" max="510" width="21.140625" style="746" customWidth="1"/>
    <col min="511" max="715" width="11.42578125" style="746"/>
    <col min="716" max="716" width="0.7109375" style="746" customWidth="1"/>
    <col min="717" max="718" width="1.5703125" style="746" customWidth="1"/>
    <col min="719" max="719" width="16.42578125" style="746" customWidth="1"/>
    <col min="720" max="722" width="10.42578125" style="746" customWidth="1"/>
    <col min="723" max="723" width="8.7109375" style="746" customWidth="1"/>
    <col min="724" max="724" width="0.7109375" style="746" customWidth="1"/>
    <col min="725" max="725" width="3.140625" style="746" customWidth="1"/>
    <col min="726" max="726" width="1.140625" style="746" customWidth="1"/>
    <col min="727" max="727" width="18" style="746" customWidth="1"/>
    <col min="728" max="728" width="9.42578125" style="746" customWidth="1"/>
    <col min="729" max="729" width="8.7109375" style="746" customWidth="1"/>
    <col min="730" max="730" width="9.28515625" style="746" customWidth="1"/>
    <col min="731" max="731" width="10.140625" style="746" customWidth="1"/>
    <col min="732" max="732" width="5.140625" style="746" customWidth="1"/>
    <col min="733" max="733" width="10.140625" style="746" customWidth="1"/>
    <col min="734" max="734" width="6.42578125" style="746" customWidth="1"/>
    <col min="735" max="735" width="11.42578125" style="746"/>
    <col min="736" max="736" width="1.28515625" style="746" customWidth="1"/>
    <col min="737" max="737" width="1.42578125" style="746" customWidth="1"/>
    <col min="738" max="738" width="8.28515625" style="746" customWidth="1"/>
    <col min="739" max="739" width="11.42578125" style="746"/>
    <col min="740" max="741" width="10.7109375" style="746" customWidth="1"/>
    <col min="742" max="742" width="10.28515625" style="746" customWidth="1"/>
    <col min="743" max="743" width="11.28515625" style="746" customWidth="1"/>
    <col min="744" max="744" width="7.7109375" style="746" customWidth="1"/>
    <col min="745" max="745" width="10.140625" style="746" customWidth="1"/>
    <col min="746" max="746" width="6.5703125" style="746" customWidth="1"/>
    <col min="747" max="747" width="1.140625" style="746" customWidth="1"/>
    <col min="748" max="748" width="24.5703125" style="746" customWidth="1"/>
    <col min="749" max="749" width="9.85546875" style="746" customWidth="1"/>
    <col min="750" max="750" width="10.7109375" style="746" customWidth="1"/>
    <col min="751" max="751" width="10.85546875" style="746" customWidth="1"/>
    <col min="752" max="752" width="11.140625" style="746" customWidth="1"/>
    <col min="753" max="753" width="9.85546875" style="746" customWidth="1"/>
    <col min="754" max="754" width="1" style="746" customWidth="1"/>
    <col min="755" max="755" width="16.5703125" style="746" customWidth="1"/>
    <col min="756" max="756" width="0.5703125" style="746" customWidth="1"/>
    <col min="757" max="757" width="0.7109375" style="746" customWidth="1"/>
    <col min="758" max="758" width="27.85546875" style="746" customWidth="1"/>
    <col min="759" max="759" width="0.85546875" style="746" customWidth="1"/>
    <col min="760" max="760" width="27.42578125" style="746" customWidth="1"/>
    <col min="761" max="761" width="14.7109375" style="746" customWidth="1"/>
    <col min="762" max="762" width="0.42578125" style="746" customWidth="1"/>
    <col min="763" max="763" width="0.7109375" style="746" customWidth="1"/>
    <col min="764" max="764" width="21.7109375" style="746" customWidth="1"/>
    <col min="765" max="765" width="1.28515625" style="746" customWidth="1"/>
    <col min="766" max="766" width="21.140625" style="746" customWidth="1"/>
    <col min="767" max="971" width="11.42578125" style="746"/>
    <col min="972" max="972" width="0.7109375" style="746" customWidth="1"/>
    <col min="973" max="974" width="1.5703125" style="746" customWidth="1"/>
    <col min="975" max="975" width="16.42578125" style="746" customWidth="1"/>
    <col min="976" max="978" width="10.42578125" style="746" customWidth="1"/>
    <col min="979" max="979" width="8.7109375" style="746" customWidth="1"/>
    <col min="980" max="980" width="0.7109375" style="746" customWidth="1"/>
    <col min="981" max="981" width="3.140625" style="746" customWidth="1"/>
    <col min="982" max="982" width="1.140625" style="746" customWidth="1"/>
    <col min="983" max="983" width="18" style="746" customWidth="1"/>
    <col min="984" max="984" width="9.42578125" style="746" customWidth="1"/>
    <col min="985" max="985" width="8.7109375" style="746" customWidth="1"/>
    <col min="986" max="986" width="9.28515625" style="746" customWidth="1"/>
    <col min="987" max="987" width="10.140625" style="746" customWidth="1"/>
    <col min="988" max="988" width="5.140625" style="746" customWidth="1"/>
    <col min="989" max="989" width="10.140625" style="746" customWidth="1"/>
    <col min="990" max="990" width="6.42578125" style="746" customWidth="1"/>
    <col min="991" max="991" width="11.42578125" style="746"/>
    <col min="992" max="992" width="1.28515625" style="746" customWidth="1"/>
    <col min="993" max="993" width="1.42578125" style="746" customWidth="1"/>
    <col min="994" max="994" width="8.28515625" style="746" customWidth="1"/>
    <col min="995" max="995" width="11.42578125" style="746"/>
    <col min="996" max="997" width="10.7109375" style="746" customWidth="1"/>
    <col min="998" max="998" width="10.28515625" style="746" customWidth="1"/>
    <col min="999" max="999" width="11.28515625" style="746" customWidth="1"/>
    <col min="1000" max="1000" width="7.7109375" style="746" customWidth="1"/>
    <col min="1001" max="1001" width="10.140625" style="746" customWidth="1"/>
    <col min="1002" max="1002" width="6.5703125" style="746" customWidth="1"/>
    <col min="1003" max="1003" width="1.140625" style="746" customWidth="1"/>
    <col min="1004" max="1004" width="24.5703125" style="746" customWidth="1"/>
    <col min="1005" max="1005" width="9.85546875" style="746" customWidth="1"/>
    <col min="1006" max="1006" width="10.7109375" style="746" customWidth="1"/>
    <col min="1007" max="1007" width="10.85546875" style="746" customWidth="1"/>
    <col min="1008" max="1008" width="11.140625" style="746" customWidth="1"/>
    <col min="1009" max="1009" width="9.85546875" style="746" customWidth="1"/>
    <col min="1010" max="1010" width="1" style="746" customWidth="1"/>
    <col min="1011" max="1011" width="16.5703125" style="746" customWidth="1"/>
    <col min="1012" max="1012" width="0.5703125" style="746" customWidth="1"/>
    <col min="1013" max="1013" width="0.7109375" style="746" customWidth="1"/>
    <col min="1014" max="1014" width="27.85546875" style="746" customWidth="1"/>
    <col min="1015" max="1015" width="0.85546875" style="746" customWidth="1"/>
    <col min="1016" max="1016" width="27.42578125" style="746" customWidth="1"/>
    <col min="1017" max="1017" width="14.7109375" style="746" customWidth="1"/>
    <col min="1018" max="1018" width="0.42578125" style="746" customWidth="1"/>
    <col min="1019" max="1019" width="0.7109375" style="746" customWidth="1"/>
    <col min="1020" max="1020" width="21.7109375" style="746" customWidth="1"/>
    <col min="1021" max="1021" width="1.28515625" style="746" customWidth="1"/>
    <col min="1022" max="1022" width="21.140625" style="746" customWidth="1"/>
    <col min="1023" max="1227" width="11.42578125" style="746"/>
    <col min="1228" max="1228" width="0.7109375" style="746" customWidth="1"/>
    <col min="1229" max="1230" width="1.5703125" style="746" customWidth="1"/>
    <col min="1231" max="1231" width="16.42578125" style="746" customWidth="1"/>
    <col min="1232" max="1234" width="10.42578125" style="746" customWidth="1"/>
    <col min="1235" max="1235" width="8.7109375" style="746" customWidth="1"/>
    <col min="1236" max="1236" width="0.7109375" style="746" customWidth="1"/>
    <col min="1237" max="1237" width="3.140625" style="746" customWidth="1"/>
    <col min="1238" max="1238" width="1.140625" style="746" customWidth="1"/>
    <col min="1239" max="1239" width="18" style="746" customWidth="1"/>
    <col min="1240" max="1240" width="9.42578125" style="746" customWidth="1"/>
    <col min="1241" max="1241" width="8.7109375" style="746" customWidth="1"/>
    <col min="1242" max="1242" width="9.28515625" style="746" customWidth="1"/>
    <col min="1243" max="1243" width="10.140625" style="746" customWidth="1"/>
    <col min="1244" max="1244" width="5.140625" style="746" customWidth="1"/>
    <col min="1245" max="1245" width="10.140625" style="746" customWidth="1"/>
    <col min="1246" max="1246" width="6.42578125" style="746" customWidth="1"/>
    <col min="1247" max="1247" width="11.42578125" style="746"/>
    <col min="1248" max="1248" width="1.28515625" style="746" customWidth="1"/>
    <col min="1249" max="1249" width="1.42578125" style="746" customWidth="1"/>
    <col min="1250" max="1250" width="8.28515625" style="746" customWidth="1"/>
    <col min="1251" max="1251" width="11.42578125" style="746"/>
    <col min="1252" max="1253" width="10.7109375" style="746" customWidth="1"/>
    <col min="1254" max="1254" width="10.28515625" style="746" customWidth="1"/>
    <col min="1255" max="1255" width="11.28515625" style="746" customWidth="1"/>
    <col min="1256" max="1256" width="7.7109375" style="746" customWidth="1"/>
    <col min="1257" max="1257" width="10.140625" style="746" customWidth="1"/>
    <col min="1258" max="1258" width="6.5703125" style="746" customWidth="1"/>
    <col min="1259" max="1259" width="1.140625" style="746" customWidth="1"/>
    <col min="1260" max="1260" width="24.5703125" style="746" customWidth="1"/>
    <col min="1261" max="1261" width="9.85546875" style="746" customWidth="1"/>
    <col min="1262" max="1262" width="10.7109375" style="746" customWidth="1"/>
    <col min="1263" max="1263" width="10.85546875" style="746" customWidth="1"/>
    <col min="1264" max="1264" width="11.140625" style="746" customWidth="1"/>
    <col min="1265" max="1265" width="9.85546875" style="746" customWidth="1"/>
    <col min="1266" max="1266" width="1" style="746" customWidth="1"/>
    <col min="1267" max="1267" width="16.5703125" style="746" customWidth="1"/>
    <col min="1268" max="1268" width="0.5703125" style="746" customWidth="1"/>
    <col min="1269" max="1269" width="0.7109375" style="746" customWidth="1"/>
    <col min="1270" max="1270" width="27.85546875" style="746" customWidth="1"/>
    <col min="1271" max="1271" width="0.85546875" style="746" customWidth="1"/>
    <col min="1272" max="1272" width="27.42578125" style="746" customWidth="1"/>
    <col min="1273" max="1273" width="14.7109375" style="746" customWidth="1"/>
    <col min="1274" max="1274" width="0.42578125" style="746" customWidth="1"/>
    <col min="1275" max="1275" width="0.7109375" style="746" customWidth="1"/>
    <col min="1276" max="1276" width="21.7109375" style="746" customWidth="1"/>
    <col min="1277" max="1277" width="1.28515625" style="746" customWidth="1"/>
    <col min="1278" max="1278" width="21.140625" style="746" customWidth="1"/>
    <col min="1279" max="1483" width="11.42578125" style="746"/>
    <col min="1484" max="1484" width="0.7109375" style="746" customWidth="1"/>
    <col min="1485" max="1486" width="1.5703125" style="746" customWidth="1"/>
    <col min="1487" max="1487" width="16.42578125" style="746" customWidth="1"/>
    <col min="1488" max="1490" width="10.42578125" style="746" customWidth="1"/>
    <col min="1491" max="1491" width="8.7109375" style="746" customWidth="1"/>
    <col min="1492" max="1492" width="0.7109375" style="746" customWidth="1"/>
    <col min="1493" max="1493" width="3.140625" style="746" customWidth="1"/>
    <col min="1494" max="1494" width="1.140625" style="746" customWidth="1"/>
    <col min="1495" max="1495" width="18" style="746" customWidth="1"/>
    <col min="1496" max="1496" width="9.42578125" style="746" customWidth="1"/>
    <col min="1497" max="1497" width="8.7109375" style="746" customWidth="1"/>
    <col min="1498" max="1498" width="9.28515625" style="746" customWidth="1"/>
    <col min="1499" max="1499" width="10.140625" style="746" customWidth="1"/>
    <col min="1500" max="1500" width="5.140625" style="746" customWidth="1"/>
    <col min="1501" max="1501" width="10.140625" style="746" customWidth="1"/>
    <col min="1502" max="1502" width="6.42578125" style="746" customWidth="1"/>
    <col min="1503" max="1503" width="11.42578125" style="746"/>
    <col min="1504" max="1504" width="1.28515625" style="746" customWidth="1"/>
    <col min="1505" max="1505" width="1.42578125" style="746" customWidth="1"/>
    <col min="1506" max="1506" width="8.28515625" style="746" customWidth="1"/>
    <col min="1507" max="1507" width="11.42578125" style="746"/>
    <col min="1508" max="1509" width="10.7109375" style="746" customWidth="1"/>
    <col min="1510" max="1510" width="10.28515625" style="746" customWidth="1"/>
    <col min="1511" max="1511" width="11.28515625" style="746" customWidth="1"/>
    <col min="1512" max="1512" width="7.7109375" style="746" customWidth="1"/>
    <col min="1513" max="1513" width="10.140625" style="746" customWidth="1"/>
    <col min="1514" max="1514" width="6.5703125" style="746" customWidth="1"/>
    <col min="1515" max="1515" width="1.140625" style="746" customWidth="1"/>
    <col min="1516" max="1516" width="24.5703125" style="746" customWidth="1"/>
    <col min="1517" max="1517" width="9.85546875" style="746" customWidth="1"/>
    <col min="1518" max="1518" width="10.7109375" style="746" customWidth="1"/>
    <col min="1519" max="1519" width="10.85546875" style="746" customWidth="1"/>
    <col min="1520" max="1520" width="11.140625" style="746" customWidth="1"/>
    <col min="1521" max="1521" width="9.85546875" style="746" customWidth="1"/>
    <col min="1522" max="1522" width="1" style="746" customWidth="1"/>
    <col min="1523" max="1523" width="16.5703125" style="746" customWidth="1"/>
    <col min="1524" max="1524" width="0.5703125" style="746" customWidth="1"/>
    <col min="1525" max="1525" width="0.7109375" style="746" customWidth="1"/>
    <col min="1526" max="1526" width="27.85546875" style="746" customWidth="1"/>
    <col min="1527" max="1527" width="0.85546875" style="746" customWidth="1"/>
    <col min="1528" max="1528" width="27.42578125" style="746" customWidth="1"/>
    <col min="1529" max="1529" width="14.7109375" style="746" customWidth="1"/>
    <col min="1530" max="1530" width="0.42578125" style="746" customWidth="1"/>
    <col min="1531" max="1531" width="0.7109375" style="746" customWidth="1"/>
    <col min="1532" max="1532" width="21.7109375" style="746" customWidth="1"/>
    <col min="1533" max="1533" width="1.28515625" style="746" customWidth="1"/>
    <col min="1534" max="1534" width="21.140625" style="746" customWidth="1"/>
    <col min="1535" max="1739" width="11.42578125" style="746"/>
    <col min="1740" max="1740" width="0.7109375" style="746" customWidth="1"/>
    <col min="1741" max="1742" width="1.5703125" style="746" customWidth="1"/>
    <col min="1743" max="1743" width="16.42578125" style="746" customWidth="1"/>
    <col min="1744" max="1746" width="10.42578125" style="746" customWidth="1"/>
    <col min="1747" max="1747" width="8.7109375" style="746" customWidth="1"/>
    <col min="1748" max="1748" width="0.7109375" style="746" customWidth="1"/>
    <col min="1749" max="1749" width="3.140625" style="746" customWidth="1"/>
    <col min="1750" max="1750" width="1.140625" style="746" customWidth="1"/>
    <col min="1751" max="1751" width="18" style="746" customWidth="1"/>
    <col min="1752" max="1752" width="9.42578125" style="746" customWidth="1"/>
    <col min="1753" max="1753" width="8.7109375" style="746" customWidth="1"/>
    <col min="1754" max="1754" width="9.28515625" style="746" customWidth="1"/>
    <col min="1755" max="1755" width="10.140625" style="746" customWidth="1"/>
    <col min="1756" max="1756" width="5.140625" style="746" customWidth="1"/>
    <col min="1757" max="1757" width="10.140625" style="746" customWidth="1"/>
    <col min="1758" max="1758" width="6.42578125" style="746" customWidth="1"/>
    <col min="1759" max="1759" width="11.42578125" style="746"/>
    <col min="1760" max="1760" width="1.28515625" style="746" customWidth="1"/>
    <col min="1761" max="1761" width="1.42578125" style="746" customWidth="1"/>
    <col min="1762" max="1762" width="8.28515625" style="746" customWidth="1"/>
    <col min="1763" max="1763" width="11.42578125" style="746"/>
    <col min="1764" max="1765" width="10.7109375" style="746" customWidth="1"/>
    <col min="1766" max="1766" width="10.28515625" style="746" customWidth="1"/>
    <col min="1767" max="1767" width="11.28515625" style="746" customWidth="1"/>
    <col min="1768" max="1768" width="7.7109375" style="746" customWidth="1"/>
    <col min="1769" max="1769" width="10.140625" style="746" customWidth="1"/>
    <col min="1770" max="1770" width="6.5703125" style="746" customWidth="1"/>
    <col min="1771" max="1771" width="1.140625" style="746" customWidth="1"/>
    <col min="1772" max="1772" width="24.5703125" style="746" customWidth="1"/>
    <col min="1773" max="1773" width="9.85546875" style="746" customWidth="1"/>
    <col min="1774" max="1774" width="10.7109375" style="746" customWidth="1"/>
    <col min="1775" max="1775" width="10.85546875" style="746" customWidth="1"/>
    <col min="1776" max="1776" width="11.140625" style="746" customWidth="1"/>
    <col min="1777" max="1777" width="9.85546875" style="746" customWidth="1"/>
    <col min="1778" max="1778" width="1" style="746" customWidth="1"/>
    <col min="1779" max="1779" width="16.5703125" style="746" customWidth="1"/>
    <col min="1780" max="1780" width="0.5703125" style="746" customWidth="1"/>
    <col min="1781" max="1781" width="0.7109375" style="746" customWidth="1"/>
    <col min="1782" max="1782" width="27.85546875" style="746" customWidth="1"/>
    <col min="1783" max="1783" width="0.85546875" style="746" customWidth="1"/>
    <col min="1784" max="1784" width="27.42578125" style="746" customWidth="1"/>
    <col min="1785" max="1785" width="14.7109375" style="746" customWidth="1"/>
    <col min="1786" max="1786" width="0.42578125" style="746" customWidth="1"/>
    <col min="1787" max="1787" width="0.7109375" style="746" customWidth="1"/>
    <col min="1788" max="1788" width="21.7109375" style="746" customWidth="1"/>
    <col min="1789" max="1789" width="1.28515625" style="746" customWidth="1"/>
    <col min="1790" max="1790" width="21.140625" style="746" customWidth="1"/>
    <col min="1791" max="1995" width="11.42578125" style="746"/>
    <col min="1996" max="1996" width="0.7109375" style="746" customWidth="1"/>
    <col min="1997" max="1998" width="1.5703125" style="746" customWidth="1"/>
    <col min="1999" max="1999" width="16.42578125" style="746" customWidth="1"/>
    <col min="2000" max="2002" width="10.42578125" style="746" customWidth="1"/>
    <col min="2003" max="2003" width="8.7109375" style="746" customWidth="1"/>
    <col min="2004" max="2004" width="0.7109375" style="746" customWidth="1"/>
    <col min="2005" max="2005" width="3.140625" style="746" customWidth="1"/>
    <col min="2006" max="2006" width="1.140625" style="746" customWidth="1"/>
    <col min="2007" max="2007" width="18" style="746" customWidth="1"/>
    <col min="2008" max="2008" width="9.42578125" style="746" customWidth="1"/>
    <col min="2009" max="2009" width="8.7109375" style="746" customWidth="1"/>
    <col min="2010" max="2010" width="9.28515625" style="746" customWidth="1"/>
    <col min="2011" max="2011" width="10.140625" style="746" customWidth="1"/>
    <col min="2012" max="2012" width="5.140625" style="746" customWidth="1"/>
    <col min="2013" max="2013" width="10.140625" style="746" customWidth="1"/>
    <col min="2014" max="2014" width="6.42578125" style="746" customWidth="1"/>
    <col min="2015" max="2015" width="11.42578125" style="746"/>
    <col min="2016" max="2016" width="1.28515625" style="746" customWidth="1"/>
    <col min="2017" max="2017" width="1.42578125" style="746" customWidth="1"/>
    <col min="2018" max="2018" width="8.28515625" style="746" customWidth="1"/>
    <col min="2019" max="2019" width="11.42578125" style="746"/>
    <col min="2020" max="2021" width="10.7109375" style="746" customWidth="1"/>
    <col min="2022" max="2022" width="10.28515625" style="746" customWidth="1"/>
    <col min="2023" max="2023" width="11.28515625" style="746" customWidth="1"/>
    <col min="2024" max="2024" width="7.7109375" style="746" customWidth="1"/>
    <col min="2025" max="2025" width="10.140625" style="746" customWidth="1"/>
    <col min="2026" max="2026" width="6.5703125" style="746" customWidth="1"/>
    <col min="2027" max="2027" width="1.140625" style="746" customWidth="1"/>
    <col min="2028" max="2028" width="24.5703125" style="746" customWidth="1"/>
    <col min="2029" max="2029" width="9.85546875" style="746" customWidth="1"/>
    <col min="2030" max="2030" width="10.7109375" style="746" customWidth="1"/>
    <col min="2031" max="2031" width="10.85546875" style="746" customWidth="1"/>
    <col min="2032" max="2032" width="11.140625" style="746" customWidth="1"/>
    <col min="2033" max="2033" width="9.85546875" style="746" customWidth="1"/>
    <col min="2034" max="2034" width="1" style="746" customWidth="1"/>
    <col min="2035" max="2035" width="16.5703125" style="746" customWidth="1"/>
    <col min="2036" max="2036" width="0.5703125" style="746" customWidth="1"/>
    <col min="2037" max="2037" width="0.7109375" style="746" customWidth="1"/>
    <col min="2038" max="2038" width="27.85546875" style="746" customWidth="1"/>
    <col min="2039" max="2039" width="0.85546875" style="746" customWidth="1"/>
    <col min="2040" max="2040" width="27.42578125" style="746" customWidth="1"/>
    <col min="2041" max="2041" width="14.7109375" style="746" customWidth="1"/>
    <col min="2042" max="2042" width="0.42578125" style="746" customWidth="1"/>
    <col min="2043" max="2043" width="0.7109375" style="746" customWidth="1"/>
    <col min="2044" max="2044" width="21.7109375" style="746" customWidth="1"/>
    <col min="2045" max="2045" width="1.28515625" style="746" customWidth="1"/>
    <col min="2046" max="2046" width="21.140625" style="746" customWidth="1"/>
    <col min="2047" max="2251" width="11.42578125" style="746"/>
    <col min="2252" max="2252" width="0.7109375" style="746" customWidth="1"/>
    <col min="2253" max="2254" width="1.5703125" style="746" customWidth="1"/>
    <col min="2255" max="2255" width="16.42578125" style="746" customWidth="1"/>
    <col min="2256" max="2258" width="10.42578125" style="746" customWidth="1"/>
    <col min="2259" max="2259" width="8.7109375" style="746" customWidth="1"/>
    <col min="2260" max="2260" width="0.7109375" style="746" customWidth="1"/>
    <col min="2261" max="2261" width="3.140625" style="746" customWidth="1"/>
    <col min="2262" max="2262" width="1.140625" style="746" customWidth="1"/>
    <col min="2263" max="2263" width="18" style="746" customWidth="1"/>
    <col min="2264" max="2264" width="9.42578125" style="746" customWidth="1"/>
    <col min="2265" max="2265" width="8.7109375" style="746" customWidth="1"/>
    <col min="2266" max="2266" width="9.28515625" style="746" customWidth="1"/>
    <col min="2267" max="2267" width="10.140625" style="746" customWidth="1"/>
    <col min="2268" max="2268" width="5.140625" style="746" customWidth="1"/>
    <col min="2269" max="2269" width="10.140625" style="746" customWidth="1"/>
    <col min="2270" max="2270" width="6.42578125" style="746" customWidth="1"/>
    <col min="2271" max="2271" width="11.42578125" style="746"/>
    <col min="2272" max="2272" width="1.28515625" style="746" customWidth="1"/>
    <col min="2273" max="2273" width="1.42578125" style="746" customWidth="1"/>
    <col min="2274" max="2274" width="8.28515625" style="746" customWidth="1"/>
    <col min="2275" max="2275" width="11.42578125" style="746"/>
    <col min="2276" max="2277" width="10.7109375" style="746" customWidth="1"/>
    <col min="2278" max="2278" width="10.28515625" style="746" customWidth="1"/>
    <col min="2279" max="2279" width="11.28515625" style="746" customWidth="1"/>
    <col min="2280" max="2280" width="7.7109375" style="746" customWidth="1"/>
    <col min="2281" max="2281" width="10.140625" style="746" customWidth="1"/>
    <col min="2282" max="2282" width="6.5703125" style="746" customWidth="1"/>
    <col min="2283" max="2283" width="1.140625" style="746" customWidth="1"/>
    <col min="2284" max="2284" width="24.5703125" style="746" customWidth="1"/>
    <col min="2285" max="2285" width="9.85546875" style="746" customWidth="1"/>
    <col min="2286" max="2286" width="10.7109375" style="746" customWidth="1"/>
    <col min="2287" max="2287" width="10.85546875" style="746" customWidth="1"/>
    <col min="2288" max="2288" width="11.140625" style="746" customWidth="1"/>
    <col min="2289" max="2289" width="9.85546875" style="746" customWidth="1"/>
    <col min="2290" max="2290" width="1" style="746" customWidth="1"/>
    <col min="2291" max="2291" width="16.5703125" style="746" customWidth="1"/>
    <col min="2292" max="2292" width="0.5703125" style="746" customWidth="1"/>
    <col min="2293" max="2293" width="0.7109375" style="746" customWidth="1"/>
    <col min="2294" max="2294" width="27.85546875" style="746" customWidth="1"/>
    <col min="2295" max="2295" width="0.85546875" style="746" customWidth="1"/>
    <col min="2296" max="2296" width="27.42578125" style="746" customWidth="1"/>
    <col min="2297" max="2297" width="14.7109375" style="746" customWidth="1"/>
    <col min="2298" max="2298" width="0.42578125" style="746" customWidth="1"/>
    <col min="2299" max="2299" width="0.7109375" style="746" customWidth="1"/>
    <col min="2300" max="2300" width="21.7109375" style="746" customWidth="1"/>
    <col min="2301" max="2301" width="1.28515625" style="746" customWidth="1"/>
    <col min="2302" max="2302" width="21.140625" style="746" customWidth="1"/>
    <col min="2303" max="2507" width="11.42578125" style="746"/>
    <col min="2508" max="2508" width="0.7109375" style="746" customWidth="1"/>
    <col min="2509" max="2510" width="1.5703125" style="746" customWidth="1"/>
    <col min="2511" max="2511" width="16.42578125" style="746" customWidth="1"/>
    <col min="2512" max="2514" width="10.42578125" style="746" customWidth="1"/>
    <col min="2515" max="2515" width="8.7109375" style="746" customWidth="1"/>
    <col min="2516" max="2516" width="0.7109375" style="746" customWidth="1"/>
    <col min="2517" max="2517" width="3.140625" style="746" customWidth="1"/>
    <col min="2518" max="2518" width="1.140625" style="746" customWidth="1"/>
    <col min="2519" max="2519" width="18" style="746" customWidth="1"/>
    <col min="2520" max="2520" width="9.42578125" style="746" customWidth="1"/>
    <col min="2521" max="2521" width="8.7109375" style="746" customWidth="1"/>
    <col min="2522" max="2522" width="9.28515625" style="746" customWidth="1"/>
    <col min="2523" max="2523" width="10.140625" style="746" customWidth="1"/>
    <col min="2524" max="2524" width="5.140625" style="746" customWidth="1"/>
    <col min="2525" max="2525" width="10.140625" style="746" customWidth="1"/>
    <col min="2526" max="2526" width="6.42578125" style="746" customWidth="1"/>
    <col min="2527" max="2527" width="11.42578125" style="746"/>
    <col min="2528" max="2528" width="1.28515625" style="746" customWidth="1"/>
    <col min="2529" max="2529" width="1.42578125" style="746" customWidth="1"/>
    <col min="2530" max="2530" width="8.28515625" style="746" customWidth="1"/>
    <col min="2531" max="2531" width="11.42578125" style="746"/>
    <col min="2532" max="2533" width="10.7109375" style="746" customWidth="1"/>
    <col min="2534" max="2534" width="10.28515625" style="746" customWidth="1"/>
    <col min="2535" max="2535" width="11.28515625" style="746" customWidth="1"/>
    <col min="2536" max="2536" width="7.7109375" style="746" customWidth="1"/>
    <col min="2537" max="2537" width="10.140625" style="746" customWidth="1"/>
    <col min="2538" max="2538" width="6.5703125" style="746" customWidth="1"/>
    <col min="2539" max="2539" width="1.140625" style="746" customWidth="1"/>
    <col min="2540" max="2540" width="24.5703125" style="746" customWidth="1"/>
    <col min="2541" max="2541" width="9.85546875" style="746" customWidth="1"/>
    <col min="2542" max="2542" width="10.7109375" style="746" customWidth="1"/>
    <col min="2543" max="2543" width="10.85546875" style="746" customWidth="1"/>
    <col min="2544" max="2544" width="11.140625" style="746" customWidth="1"/>
    <col min="2545" max="2545" width="9.85546875" style="746" customWidth="1"/>
    <col min="2546" max="2546" width="1" style="746" customWidth="1"/>
    <col min="2547" max="2547" width="16.5703125" style="746" customWidth="1"/>
    <col min="2548" max="2548" width="0.5703125" style="746" customWidth="1"/>
    <col min="2549" max="2549" width="0.7109375" style="746" customWidth="1"/>
    <col min="2550" max="2550" width="27.85546875" style="746" customWidth="1"/>
    <col min="2551" max="2551" width="0.85546875" style="746" customWidth="1"/>
    <col min="2552" max="2552" width="27.42578125" style="746" customWidth="1"/>
    <col min="2553" max="2553" width="14.7109375" style="746" customWidth="1"/>
    <col min="2554" max="2554" width="0.42578125" style="746" customWidth="1"/>
    <col min="2555" max="2555" width="0.7109375" style="746" customWidth="1"/>
    <col min="2556" max="2556" width="21.7109375" style="746" customWidth="1"/>
    <col min="2557" max="2557" width="1.28515625" style="746" customWidth="1"/>
    <col min="2558" max="2558" width="21.140625" style="746" customWidth="1"/>
    <col min="2559" max="2763" width="11.42578125" style="746"/>
    <col min="2764" max="2764" width="0.7109375" style="746" customWidth="1"/>
    <col min="2765" max="2766" width="1.5703125" style="746" customWidth="1"/>
    <col min="2767" max="2767" width="16.42578125" style="746" customWidth="1"/>
    <col min="2768" max="2770" width="10.42578125" style="746" customWidth="1"/>
    <col min="2771" max="2771" width="8.7109375" style="746" customWidth="1"/>
    <col min="2772" max="2772" width="0.7109375" style="746" customWidth="1"/>
    <col min="2773" max="2773" width="3.140625" style="746" customWidth="1"/>
    <col min="2774" max="2774" width="1.140625" style="746" customWidth="1"/>
    <col min="2775" max="2775" width="18" style="746" customWidth="1"/>
    <col min="2776" max="2776" width="9.42578125" style="746" customWidth="1"/>
    <col min="2777" max="2777" width="8.7109375" style="746" customWidth="1"/>
    <col min="2778" max="2778" width="9.28515625" style="746" customWidth="1"/>
    <col min="2779" max="2779" width="10.140625" style="746" customWidth="1"/>
    <col min="2780" max="2780" width="5.140625" style="746" customWidth="1"/>
    <col min="2781" max="2781" width="10.140625" style="746" customWidth="1"/>
    <col min="2782" max="2782" width="6.42578125" style="746" customWidth="1"/>
    <col min="2783" max="2783" width="11.42578125" style="746"/>
    <col min="2784" max="2784" width="1.28515625" style="746" customWidth="1"/>
    <col min="2785" max="2785" width="1.42578125" style="746" customWidth="1"/>
    <col min="2786" max="2786" width="8.28515625" style="746" customWidth="1"/>
    <col min="2787" max="2787" width="11.42578125" style="746"/>
    <col min="2788" max="2789" width="10.7109375" style="746" customWidth="1"/>
    <col min="2790" max="2790" width="10.28515625" style="746" customWidth="1"/>
    <col min="2791" max="2791" width="11.28515625" style="746" customWidth="1"/>
    <col min="2792" max="2792" width="7.7109375" style="746" customWidth="1"/>
    <col min="2793" max="2793" width="10.140625" style="746" customWidth="1"/>
    <col min="2794" max="2794" width="6.5703125" style="746" customWidth="1"/>
    <col min="2795" max="2795" width="1.140625" style="746" customWidth="1"/>
    <col min="2796" max="2796" width="24.5703125" style="746" customWidth="1"/>
    <col min="2797" max="2797" width="9.85546875" style="746" customWidth="1"/>
    <col min="2798" max="2798" width="10.7109375" style="746" customWidth="1"/>
    <col min="2799" max="2799" width="10.85546875" style="746" customWidth="1"/>
    <col min="2800" max="2800" width="11.140625" style="746" customWidth="1"/>
    <col min="2801" max="2801" width="9.85546875" style="746" customWidth="1"/>
    <col min="2802" max="2802" width="1" style="746" customWidth="1"/>
    <col min="2803" max="2803" width="16.5703125" style="746" customWidth="1"/>
    <col min="2804" max="2804" width="0.5703125" style="746" customWidth="1"/>
    <col min="2805" max="2805" width="0.7109375" style="746" customWidth="1"/>
    <col min="2806" max="2806" width="27.85546875" style="746" customWidth="1"/>
    <col min="2807" max="2807" width="0.85546875" style="746" customWidth="1"/>
    <col min="2808" max="2808" width="27.42578125" style="746" customWidth="1"/>
    <col min="2809" max="2809" width="14.7109375" style="746" customWidth="1"/>
    <col min="2810" max="2810" width="0.42578125" style="746" customWidth="1"/>
    <col min="2811" max="2811" width="0.7109375" style="746" customWidth="1"/>
    <col min="2812" max="2812" width="21.7109375" style="746" customWidth="1"/>
    <col min="2813" max="2813" width="1.28515625" style="746" customWidth="1"/>
    <col min="2814" max="2814" width="21.140625" style="746" customWidth="1"/>
    <col min="2815" max="3019" width="11.42578125" style="746"/>
    <col min="3020" max="3020" width="0.7109375" style="746" customWidth="1"/>
    <col min="3021" max="3022" width="1.5703125" style="746" customWidth="1"/>
    <col min="3023" max="3023" width="16.42578125" style="746" customWidth="1"/>
    <col min="3024" max="3026" width="10.42578125" style="746" customWidth="1"/>
    <col min="3027" max="3027" width="8.7109375" style="746" customWidth="1"/>
    <col min="3028" max="3028" width="0.7109375" style="746" customWidth="1"/>
    <col min="3029" max="3029" width="3.140625" style="746" customWidth="1"/>
    <col min="3030" max="3030" width="1.140625" style="746" customWidth="1"/>
    <col min="3031" max="3031" width="18" style="746" customWidth="1"/>
    <col min="3032" max="3032" width="9.42578125" style="746" customWidth="1"/>
    <col min="3033" max="3033" width="8.7109375" style="746" customWidth="1"/>
    <col min="3034" max="3034" width="9.28515625" style="746" customWidth="1"/>
    <col min="3035" max="3035" width="10.140625" style="746" customWidth="1"/>
    <col min="3036" max="3036" width="5.140625" style="746" customWidth="1"/>
    <col min="3037" max="3037" width="10.140625" style="746" customWidth="1"/>
    <col min="3038" max="3038" width="6.42578125" style="746" customWidth="1"/>
    <col min="3039" max="3039" width="11.42578125" style="746"/>
    <col min="3040" max="3040" width="1.28515625" style="746" customWidth="1"/>
    <col min="3041" max="3041" width="1.42578125" style="746" customWidth="1"/>
    <col min="3042" max="3042" width="8.28515625" style="746" customWidth="1"/>
    <col min="3043" max="3043" width="11.42578125" style="746"/>
    <col min="3044" max="3045" width="10.7109375" style="746" customWidth="1"/>
    <col min="3046" max="3046" width="10.28515625" style="746" customWidth="1"/>
    <col min="3047" max="3047" width="11.28515625" style="746" customWidth="1"/>
    <col min="3048" max="3048" width="7.7109375" style="746" customWidth="1"/>
    <col min="3049" max="3049" width="10.140625" style="746" customWidth="1"/>
    <col min="3050" max="3050" width="6.5703125" style="746" customWidth="1"/>
    <col min="3051" max="3051" width="1.140625" style="746" customWidth="1"/>
    <col min="3052" max="3052" width="24.5703125" style="746" customWidth="1"/>
    <col min="3053" max="3053" width="9.85546875" style="746" customWidth="1"/>
    <col min="3054" max="3054" width="10.7109375" style="746" customWidth="1"/>
    <col min="3055" max="3055" width="10.85546875" style="746" customWidth="1"/>
    <col min="3056" max="3056" width="11.140625" style="746" customWidth="1"/>
    <col min="3057" max="3057" width="9.85546875" style="746" customWidth="1"/>
    <col min="3058" max="3058" width="1" style="746" customWidth="1"/>
    <col min="3059" max="3059" width="16.5703125" style="746" customWidth="1"/>
    <col min="3060" max="3060" width="0.5703125" style="746" customWidth="1"/>
    <col min="3061" max="3061" width="0.7109375" style="746" customWidth="1"/>
    <col min="3062" max="3062" width="27.85546875" style="746" customWidth="1"/>
    <col min="3063" max="3063" width="0.85546875" style="746" customWidth="1"/>
    <col min="3064" max="3064" width="27.42578125" style="746" customWidth="1"/>
    <col min="3065" max="3065" width="14.7109375" style="746" customWidth="1"/>
    <col min="3066" max="3066" width="0.42578125" style="746" customWidth="1"/>
    <col min="3067" max="3067" width="0.7109375" style="746" customWidth="1"/>
    <col min="3068" max="3068" width="21.7109375" style="746" customWidth="1"/>
    <col min="3069" max="3069" width="1.28515625" style="746" customWidth="1"/>
    <col min="3070" max="3070" width="21.140625" style="746" customWidth="1"/>
    <col min="3071" max="3275" width="11.42578125" style="746"/>
    <col min="3276" max="3276" width="0.7109375" style="746" customWidth="1"/>
    <col min="3277" max="3278" width="1.5703125" style="746" customWidth="1"/>
    <col min="3279" max="3279" width="16.42578125" style="746" customWidth="1"/>
    <col min="3280" max="3282" width="10.42578125" style="746" customWidth="1"/>
    <col min="3283" max="3283" width="8.7109375" style="746" customWidth="1"/>
    <col min="3284" max="3284" width="0.7109375" style="746" customWidth="1"/>
    <col min="3285" max="3285" width="3.140625" style="746" customWidth="1"/>
    <col min="3286" max="3286" width="1.140625" style="746" customWidth="1"/>
    <col min="3287" max="3287" width="18" style="746" customWidth="1"/>
    <col min="3288" max="3288" width="9.42578125" style="746" customWidth="1"/>
    <col min="3289" max="3289" width="8.7109375" style="746" customWidth="1"/>
    <col min="3290" max="3290" width="9.28515625" style="746" customWidth="1"/>
    <col min="3291" max="3291" width="10.140625" style="746" customWidth="1"/>
    <col min="3292" max="3292" width="5.140625" style="746" customWidth="1"/>
    <col min="3293" max="3293" width="10.140625" style="746" customWidth="1"/>
    <col min="3294" max="3294" width="6.42578125" style="746" customWidth="1"/>
    <col min="3295" max="3295" width="11.42578125" style="746"/>
    <col min="3296" max="3296" width="1.28515625" style="746" customWidth="1"/>
    <col min="3297" max="3297" width="1.42578125" style="746" customWidth="1"/>
    <col min="3298" max="3298" width="8.28515625" style="746" customWidth="1"/>
    <col min="3299" max="3299" width="11.42578125" style="746"/>
    <col min="3300" max="3301" width="10.7109375" style="746" customWidth="1"/>
    <col min="3302" max="3302" width="10.28515625" style="746" customWidth="1"/>
    <col min="3303" max="3303" width="11.28515625" style="746" customWidth="1"/>
    <col min="3304" max="3304" width="7.7109375" style="746" customWidth="1"/>
    <col min="3305" max="3305" width="10.140625" style="746" customWidth="1"/>
    <col min="3306" max="3306" width="6.5703125" style="746" customWidth="1"/>
    <col min="3307" max="3307" width="1.140625" style="746" customWidth="1"/>
    <col min="3308" max="3308" width="24.5703125" style="746" customWidth="1"/>
    <col min="3309" max="3309" width="9.85546875" style="746" customWidth="1"/>
    <col min="3310" max="3310" width="10.7109375" style="746" customWidth="1"/>
    <col min="3311" max="3311" width="10.85546875" style="746" customWidth="1"/>
    <col min="3312" max="3312" width="11.140625" style="746" customWidth="1"/>
    <col min="3313" max="3313" width="9.85546875" style="746" customWidth="1"/>
    <col min="3314" max="3314" width="1" style="746" customWidth="1"/>
    <col min="3315" max="3315" width="16.5703125" style="746" customWidth="1"/>
    <col min="3316" max="3316" width="0.5703125" style="746" customWidth="1"/>
    <col min="3317" max="3317" width="0.7109375" style="746" customWidth="1"/>
    <col min="3318" max="3318" width="27.85546875" style="746" customWidth="1"/>
    <col min="3319" max="3319" width="0.85546875" style="746" customWidth="1"/>
    <col min="3320" max="3320" width="27.42578125" style="746" customWidth="1"/>
    <col min="3321" max="3321" width="14.7109375" style="746" customWidth="1"/>
    <col min="3322" max="3322" width="0.42578125" style="746" customWidth="1"/>
    <col min="3323" max="3323" width="0.7109375" style="746" customWidth="1"/>
    <col min="3324" max="3324" width="21.7109375" style="746" customWidth="1"/>
    <col min="3325" max="3325" width="1.28515625" style="746" customWidth="1"/>
    <col min="3326" max="3326" width="21.140625" style="746" customWidth="1"/>
    <col min="3327" max="3531" width="11.42578125" style="746"/>
    <col min="3532" max="3532" width="0.7109375" style="746" customWidth="1"/>
    <col min="3533" max="3534" width="1.5703125" style="746" customWidth="1"/>
    <col min="3535" max="3535" width="16.42578125" style="746" customWidth="1"/>
    <col min="3536" max="3538" width="10.42578125" style="746" customWidth="1"/>
    <col min="3539" max="3539" width="8.7109375" style="746" customWidth="1"/>
    <col min="3540" max="3540" width="0.7109375" style="746" customWidth="1"/>
    <col min="3541" max="3541" width="3.140625" style="746" customWidth="1"/>
    <col min="3542" max="3542" width="1.140625" style="746" customWidth="1"/>
    <col min="3543" max="3543" width="18" style="746" customWidth="1"/>
    <col min="3544" max="3544" width="9.42578125" style="746" customWidth="1"/>
    <col min="3545" max="3545" width="8.7109375" style="746" customWidth="1"/>
    <col min="3546" max="3546" width="9.28515625" style="746" customWidth="1"/>
    <col min="3547" max="3547" width="10.140625" style="746" customWidth="1"/>
    <col min="3548" max="3548" width="5.140625" style="746" customWidth="1"/>
    <col min="3549" max="3549" width="10.140625" style="746" customWidth="1"/>
    <col min="3550" max="3550" width="6.42578125" style="746" customWidth="1"/>
    <col min="3551" max="3551" width="11.42578125" style="746"/>
    <col min="3552" max="3552" width="1.28515625" style="746" customWidth="1"/>
    <col min="3553" max="3553" width="1.42578125" style="746" customWidth="1"/>
    <col min="3554" max="3554" width="8.28515625" style="746" customWidth="1"/>
    <col min="3555" max="3555" width="11.42578125" style="746"/>
    <col min="3556" max="3557" width="10.7109375" style="746" customWidth="1"/>
    <col min="3558" max="3558" width="10.28515625" style="746" customWidth="1"/>
    <col min="3559" max="3559" width="11.28515625" style="746" customWidth="1"/>
    <col min="3560" max="3560" width="7.7109375" style="746" customWidth="1"/>
    <col min="3561" max="3561" width="10.140625" style="746" customWidth="1"/>
    <col min="3562" max="3562" width="6.5703125" style="746" customWidth="1"/>
    <col min="3563" max="3563" width="1.140625" style="746" customWidth="1"/>
    <col min="3564" max="3564" width="24.5703125" style="746" customWidth="1"/>
    <col min="3565" max="3565" width="9.85546875" style="746" customWidth="1"/>
    <col min="3566" max="3566" width="10.7109375" style="746" customWidth="1"/>
    <col min="3567" max="3567" width="10.85546875" style="746" customWidth="1"/>
    <col min="3568" max="3568" width="11.140625" style="746" customWidth="1"/>
    <col min="3569" max="3569" width="9.85546875" style="746" customWidth="1"/>
    <col min="3570" max="3570" width="1" style="746" customWidth="1"/>
    <col min="3571" max="3571" width="16.5703125" style="746" customWidth="1"/>
    <col min="3572" max="3572" width="0.5703125" style="746" customWidth="1"/>
    <col min="3573" max="3573" width="0.7109375" style="746" customWidth="1"/>
    <col min="3574" max="3574" width="27.85546875" style="746" customWidth="1"/>
    <col min="3575" max="3575" width="0.85546875" style="746" customWidth="1"/>
    <col min="3576" max="3576" width="27.42578125" style="746" customWidth="1"/>
    <col min="3577" max="3577" width="14.7109375" style="746" customWidth="1"/>
    <col min="3578" max="3578" width="0.42578125" style="746" customWidth="1"/>
    <col min="3579" max="3579" width="0.7109375" style="746" customWidth="1"/>
    <col min="3580" max="3580" width="21.7109375" style="746" customWidth="1"/>
    <col min="3581" max="3581" width="1.28515625" style="746" customWidth="1"/>
    <col min="3582" max="3582" width="21.140625" style="746" customWidth="1"/>
    <col min="3583" max="3787" width="11.42578125" style="746"/>
    <col min="3788" max="3788" width="0.7109375" style="746" customWidth="1"/>
    <col min="3789" max="3790" width="1.5703125" style="746" customWidth="1"/>
    <col min="3791" max="3791" width="16.42578125" style="746" customWidth="1"/>
    <col min="3792" max="3794" width="10.42578125" style="746" customWidth="1"/>
    <col min="3795" max="3795" width="8.7109375" style="746" customWidth="1"/>
    <col min="3796" max="3796" width="0.7109375" style="746" customWidth="1"/>
    <col min="3797" max="3797" width="3.140625" style="746" customWidth="1"/>
    <col min="3798" max="3798" width="1.140625" style="746" customWidth="1"/>
    <col min="3799" max="3799" width="18" style="746" customWidth="1"/>
    <col min="3800" max="3800" width="9.42578125" style="746" customWidth="1"/>
    <col min="3801" max="3801" width="8.7109375" style="746" customWidth="1"/>
    <col min="3802" max="3802" width="9.28515625" style="746" customWidth="1"/>
    <col min="3803" max="3803" width="10.140625" style="746" customWidth="1"/>
    <col min="3804" max="3804" width="5.140625" style="746" customWidth="1"/>
    <col min="3805" max="3805" width="10.140625" style="746" customWidth="1"/>
    <col min="3806" max="3806" width="6.42578125" style="746" customWidth="1"/>
    <col min="3807" max="3807" width="11.42578125" style="746"/>
    <col min="3808" max="3808" width="1.28515625" style="746" customWidth="1"/>
    <col min="3809" max="3809" width="1.42578125" style="746" customWidth="1"/>
    <col min="3810" max="3810" width="8.28515625" style="746" customWidth="1"/>
    <col min="3811" max="3811" width="11.42578125" style="746"/>
    <col min="3812" max="3813" width="10.7109375" style="746" customWidth="1"/>
    <col min="3814" max="3814" width="10.28515625" style="746" customWidth="1"/>
    <col min="3815" max="3815" width="11.28515625" style="746" customWidth="1"/>
    <col min="3816" max="3816" width="7.7109375" style="746" customWidth="1"/>
    <col min="3817" max="3817" width="10.140625" style="746" customWidth="1"/>
    <col min="3818" max="3818" width="6.5703125" style="746" customWidth="1"/>
    <col min="3819" max="3819" width="1.140625" style="746" customWidth="1"/>
    <col min="3820" max="3820" width="24.5703125" style="746" customWidth="1"/>
    <col min="3821" max="3821" width="9.85546875" style="746" customWidth="1"/>
    <col min="3822" max="3822" width="10.7109375" style="746" customWidth="1"/>
    <col min="3823" max="3823" width="10.85546875" style="746" customWidth="1"/>
    <col min="3824" max="3824" width="11.140625" style="746" customWidth="1"/>
    <col min="3825" max="3825" width="9.85546875" style="746" customWidth="1"/>
    <col min="3826" max="3826" width="1" style="746" customWidth="1"/>
    <col min="3827" max="3827" width="16.5703125" style="746" customWidth="1"/>
    <col min="3828" max="3828" width="0.5703125" style="746" customWidth="1"/>
    <col min="3829" max="3829" width="0.7109375" style="746" customWidth="1"/>
    <col min="3830" max="3830" width="27.85546875" style="746" customWidth="1"/>
    <col min="3831" max="3831" width="0.85546875" style="746" customWidth="1"/>
    <col min="3832" max="3832" width="27.42578125" style="746" customWidth="1"/>
    <col min="3833" max="3833" width="14.7109375" style="746" customWidth="1"/>
    <col min="3834" max="3834" width="0.42578125" style="746" customWidth="1"/>
    <col min="3835" max="3835" width="0.7109375" style="746" customWidth="1"/>
    <col min="3836" max="3836" width="21.7109375" style="746" customWidth="1"/>
    <col min="3837" max="3837" width="1.28515625" style="746" customWidth="1"/>
    <col min="3838" max="3838" width="21.140625" style="746" customWidth="1"/>
    <col min="3839" max="4043" width="11.42578125" style="746"/>
    <col min="4044" max="4044" width="0.7109375" style="746" customWidth="1"/>
    <col min="4045" max="4046" width="1.5703125" style="746" customWidth="1"/>
    <col min="4047" max="4047" width="16.42578125" style="746" customWidth="1"/>
    <col min="4048" max="4050" width="10.42578125" style="746" customWidth="1"/>
    <col min="4051" max="4051" width="8.7109375" style="746" customWidth="1"/>
    <col min="4052" max="4052" width="0.7109375" style="746" customWidth="1"/>
    <col min="4053" max="4053" width="3.140625" style="746" customWidth="1"/>
    <col min="4054" max="4054" width="1.140625" style="746" customWidth="1"/>
    <col min="4055" max="4055" width="18" style="746" customWidth="1"/>
    <col min="4056" max="4056" width="9.42578125" style="746" customWidth="1"/>
    <col min="4057" max="4057" width="8.7109375" style="746" customWidth="1"/>
    <col min="4058" max="4058" width="9.28515625" style="746" customWidth="1"/>
    <col min="4059" max="4059" width="10.140625" style="746" customWidth="1"/>
    <col min="4060" max="4060" width="5.140625" style="746" customWidth="1"/>
    <col min="4061" max="4061" width="10.140625" style="746" customWidth="1"/>
    <col min="4062" max="4062" width="6.42578125" style="746" customWidth="1"/>
    <col min="4063" max="4063" width="11.42578125" style="746"/>
    <col min="4064" max="4064" width="1.28515625" style="746" customWidth="1"/>
    <col min="4065" max="4065" width="1.42578125" style="746" customWidth="1"/>
    <col min="4066" max="4066" width="8.28515625" style="746" customWidth="1"/>
    <col min="4067" max="4067" width="11.42578125" style="746"/>
    <col min="4068" max="4069" width="10.7109375" style="746" customWidth="1"/>
    <col min="4070" max="4070" width="10.28515625" style="746" customWidth="1"/>
    <col min="4071" max="4071" width="11.28515625" style="746" customWidth="1"/>
    <col min="4072" max="4072" width="7.7109375" style="746" customWidth="1"/>
    <col min="4073" max="4073" width="10.140625" style="746" customWidth="1"/>
    <col min="4074" max="4074" width="6.5703125" style="746" customWidth="1"/>
    <col min="4075" max="4075" width="1.140625" style="746" customWidth="1"/>
    <col min="4076" max="4076" width="24.5703125" style="746" customWidth="1"/>
    <col min="4077" max="4077" width="9.85546875" style="746" customWidth="1"/>
    <col min="4078" max="4078" width="10.7109375" style="746" customWidth="1"/>
    <col min="4079" max="4079" width="10.85546875" style="746" customWidth="1"/>
    <col min="4080" max="4080" width="11.140625" style="746" customWidth="1"/>
    <col min="4081" max="4081" width="9.85546875" style="746" customWidth="1"/>
    <col min="4082" max="4082" width="1" style="746" customWidth="1"/>
    <col min="4083" max="4083" width="16.5703125" style="746" customWidth="1"/>
    <col min="4084" max="4084" width="0.5703125" style="746" customWidth="1"/>
    <col min="4085" max="4085" width="0.7109375" style="746" customWidth="1"/>
    <col min="4086" max="4086" width="27.85546875" style="746" customWidth="1"/>
    <col min="4087" max="4087" width="0.85546875" style="746" customWidth="1"/>
    <col min="4088" max="4088" width="27.42578125" style="746" customWidth="1"/>
    <col min="4089" max="4089" width="14.7109375" style="746" customWidth="1"/>
    <col min="4090" max="4090" width="0.42578125" style="746" customWidth="1"/>
    <col min="4091" max="4091" width="0.7109375" style="746" customWidth="1"/>
    <col min="4092" max="4092" width="21.7109375" style="746" customWidth="1"/>
    <col min="4093" max="4093" width="1.28515625" style="746" customWidth="1"/>
    <col min="4094" max="4094" width="21.140625" style="746" customWidth="1"/>
    <col min="4095" max="4299" width="11.42578125" style="746"/>
    <col min="4300" max="4300" width="0.7109375" style="746" customWidth="1"/>
    <col min="4301" max="4302" width="1.5703125" style="746" customWidth="1"/>
    <col min="4303" max="4303" width="16.42578125" style="746" customWidth="1"/>
    <col min="4304" max="4306" width="10.42578125" style="746" customWidth="1"/>
    <col min="4307" max="4307" width="8.7109375" style="746" customWidth="1"/>
    <col min="4308" max="4308" width="0.7109375" style="746" customWidth="1"/>
    <col min="4309" max="4309" width="3.140625" style="746" customWidth="1"/>
    <col min="4310" max="4310" width="1.140625" style="746" customWidth="1"/>
    <col min="4311" max="4311" width="18" style="746" customWidth="1"/>
    <col min="4312" max="4312" width="9.42578125" style="746" customWidth="1"/>
    <col min="4313" max="4313" width="8.7109375" style="746" customWidth="1"/>
    <col min="4314" max="4314" width="9.28515625" style="746" customWidth="1"/>
    <col min="4315" max="4315" width="10.140625" style="746" customWidth="1"/>
    <col min="4316" max="4316" width="5.140625" style="746" customWidth="1"/>
    <col min="4317" max="4317" width="10.140625" style="746" customWidth="1"/>
    <col min="4318" max="4318" width="6.42578125" style="746" customWidth="1"/>
    <col min="4319" max="4319" width="11.42578125" style="746"/>
    <col min="4320" max="4320" width="1.28515625" style="746" customWidth="1"/>
    <col min="4321" max="4321" width="1.42578125" style="746" customWidth="1"/>
    <col min="4322" max="4322" width="8.28515625" style="746" customWidth="1"/>
    <col min="4323" max="4323" width="11.42578125" style="746"/>
    <col min="4324" max="4325" width="10.7109375" style="746" customWidth="1"/>
    <col min="4326" max="4326" width="10.28515625" style="746" customWidth="1"/>
    <col min="4327" max="4327" width="11.28515625" style="746" customWidth="1"/>
    <col min="4328" max="4328" width="7.7109375" style="746" customWidth="1"/>
    <col min="4329" max="4329" width="10.140625" style="746" customWidth="1"/>
    <col min="4330" max="4330" width="6.5703125" style="746" customWidth="1"/>
    <col min="4331" max="4331" width="1.140625" style="746" customWidth="1"/>
    <col min="4332" max="4332" width="24.5703125" style="746" customWidth="1"/>
    <col min="4333" max="4333" width="9.85546875" style="746" customWidth="1"/>
    <col min="4334" max="4334" width="10.7109375" style="746" customWidth="1"/>
    <col min="4335" max="4335" width="10.85546875" style="746" customWidth="1"/>
    <col min="4336" max="4336" width="11.140625" style="746" customWidth="1"/>
    <col min="4337" max="4337" width="9.85546875" style="746" customWidth="1"/>
    <col min="4338" max="4338" width="1" style="746" customWidth="1"/>
    <col min="4339" max="4339" width="16.5703125" style="746" customWidth="1"/>
    <col min="4340" max="4340" width="0.5703125" style="746" customWidth="1"/>
    <col min="4341" max="4341" width="0.7109375" style="746" customWidth="1"/>
    <col min="4342" max="4342" width="27.85546875" style="746" customWidth="1"/>
    <col min="4343" max="4343" width="0.85546875" style="746" customWidth="1"/>
    <col min="4344" max="4344" width="27.42578125" style="746" customWidth="1"/>
    <col min="4345" max="4345" width="14.7109375" style="746" customWidth="1"/>
    <col min="4346" max="4346" width="0.42578125" style="746" customWidth="1"/>
    <col min="4347" max="4347" width="0.7109375" style="746" customWidth="1"/>
    <col min="4348" max="4348" width="21.7109375" style="746" customWidth="1"/>
    <col min="4349" max="4349" width="1.28515625" style="746" customWidth="1"/>
    <col min="4350" max="4350" width="21.140625" style="746" customWidth="1"/>
    <col min="4351" max="4555" width="11.42578125" style="746"/>
    <col min="4556" max="4556" width="0.7109375" style="746" customWidth="1"/>
    <col min="4557" max="4558" width="1.5703125" style="746" customWidth="1"/>
    <col min="4559" max="4559" width="16.42578125" style="746" customWidth="1"/>
    <col min="4560" max="4562" width="10.42578125" style="746" customWidth="1"/>
    <col min="4563" max="4563" width="8.7109375" style="746" customWidth="1"/>
    <col min="4564" max="4564" width="0.7109375" style="746" customWidth="1"/>
    <col min="4565" max="4565" width="3.140625" style="746" customWidth="1"/>
    <col min="4566" max="4566" width="1.140625" style="746" customWidth="1"/>
    <col min="4567" max="4567" width="18" style="746" customWidth="1"/>
    <col min="4568" max="4568" width="9.42578125" style="746" customWidth="1"/>
    <col min="4569" max="4569" width="8.7109375" style="746" customWidth="1"/>
    <col min="4570" max="4570" width="9.28515625" style="746" customWidth="1"/>
    <col min="4571" max="4571" width="10.140625" style="746" customWidth="1"/>
    <col min="4572" max="4572" width="5.140625" style="746" customWidth="1"/>
    <col min="4573" max="4573" width="10.140625" style="746" customWidth="1"/>
    <col min="4574" max="4574" width="6.42578125" style="746" customWidth="1"/>
    <col min="4575" max="4575" width="11.42578125" style="746"/>
    <col min="4576" max="4576" width="1.28515625" style="746" customWidth="1"/>
    <col min="4577" max="4577" width="1.42578125" style="746" customWidth="1"/>
    <col min="4578" max="4578" width="8.28515625" style="746" customWidth="1"/>
    <col min="4579" max="4579" width="11.42578125" style="746"/>
    <col min="4580" max="4581" width="10.7109375" style="746" customWidth="1"/>
    <col min="4582" max="4582" width="10.28515625" style="746" customWidth="1"/>
    <col min="4583" max="4583" width="11.28515625" style="746" customWidth="1"/>
    <col min="4584" max="4584" width="7.7109375" style="746" customWidth="1"/>
    <col min="4585" max="4585" width="10.140625" style="746" customWidth="1"/>
    <col min="4586" max="4586" width="6.5703125" style="746" customWidth="1"/>
    <col min="4587" max="4587" width="1.140625" style="746" customWidth="1"/>
    <col min="4588" max="4588" width="24.5703125" style="746" customWidth="1"/>
    <col min="4589" max="4589" width="9.85546875" style="746" customWidth="1"/>
    <col min="4590" max="4590" width="10.7109375" style="746" customWidth="1"/>
    <col min="4591" max="4591" width="10.85546875" style="746" customWidth="1"/>
    <col min="4592" max="4592" width="11.140625" style="746" customWidth="1"/>
    <col min="4593" max="4593" width="9.85546875" style="746" customWidth="1"/>
    <col min="4594" max="4594" width="1" style="746" customWidth="1"/>
    <col min="4595" max="4595" width="16.5703125" style="746" customWidth="1"/>
    <col min="4596" max="4596" width="0.5703125" style="746" customWidth="1"/>
    <col min="4597" max="4597" width="0.7109375" style="746" customWidth="1"/>
    <col min="4598" max="4598" width="27.85546875" style="746" customWidth="1"/>
    <col min="4599" max="4599" width="0.85546875" style="746" customWidth="1"/>
    <col min="4600" max="4600" width="27.42578125" style="746" customWidth="1"/>
    <col min="4601" max="4601" width="14.7109375" style="746" customWidth="1"/>
    <col min="4602" max="4602" width="0.42578125" style="746" customWidth="1"/>
    <col min="4603" max="4603" width="0.7109375" style="746" customWidth="1"/>
    <col min="4604" max="4604" width="21.7109375" style="746" customWidth="1"/>
    <col min="4605" max="4605" width="1.28515625" style="746" customWidth="1"/>
    <col min="4606" max="4606" width="21.140625" style="746" customWidth="1"/>
    <col min="4607" max="4811" width="11.42578125" style="746"/>
    <col min="4812" max="4812" width="0.7109375" style="746" customWidth="1"/>
    <col min="4813" max="4814" width="1.5703125" style="746" customWidth="1"/>
    <col min="4815" max="4815" width="16.42578125" style="746" customWidth="1"/>
    <col min="4816" max="4818" width="10.42578125" style="746" customWidth="1"/>
    <col min="4819" max="4819" width="8.7109375" style="746" customWidth="1"/>
    <col min="4820" max="4820" width="0.7109375" style="746" customWidth="1"/>
    <col min="4821" max="4821" width="3.140625" style="746" customWidth="1"/>
    <col min="4822" max="4822" width="1.140625" style="746" customWidth="1"/>
    <col min="4823" max="4823" width="18" style="746" customWidth="1"/>
    <col min="4824" max="4824" width="9.42578125" style="746" customWidth="1"/>
    <col min="4825" max="4825" width="8.7109375" style="746" customWidth="1"/>
    <col min="4826" max="4826" width="9.28515625" style="746" customWidth="1"/>
    <col min="4827" max="4827" width="10.140625" style="746" customWidth="1"/>
    <col min="4828" max="4828" width="5.140625" style="746" customWidth="1"/>
    <col min="4829" max="4829" width="10.140625" style="746" customWidth="1"/>
    <col min="4830" max="4830" width="6.42578125" style="746" customWidth="1"/>
    <col min="4831" max="4831" width="11.42578125" style="746"/>
    <col min="4832" max="4832" width="1.28515625" style="746" customWidth="1"/>
    <col min="4833" max="4833" width="1.42578125" style="746" customWidth="1"/>
    <col min="4834" max="4834" width="8.28515625" style="746" customWidth="1"/>
    <col min="4835" max="4835" width="11.42578125" style="746"/>
    <col min="4836" max="4837" width="10.7109375" style="746" customWidth="1"/>
    <col min="4838" max="4838" width="10.28515625" style="746" customWidth="1"/>
    <col min="4839" max="4839" width="11.28515625" style="746" customWidth="1"/>
    <col min="4840" max="4840" width="7.7109375" style="746" customWidth="1"/>
    <col min="4841" max="4841" width="10.140625" style="746" customWidth="1"/>
    <col min="4842" max="4842" width="6.5703125" style="746" customWidth="1"/>
    <col min="4843" max="4843" width="1.140625" style="746" customWidth="1"/>
    <col min="4844" max="4844" width="24.5703125" style="746" customWidth="1"/>
    <col min="4845" max="4845" width="9.85546875" style="746" customWidth="1"/>
    <col min="4846" max="4846" width="10.7109375" style="746" customWidth="1"/>
    <col min="4847" max="4847" width="10.85546875" style="746" customWidth="1"/>
    <col min="4848" max="4848" width="11.140625" style="746" customWidth="1"/>
    <col min="4849" max="4849" width="9.85546875" style="746" customWidth="1"/>
    <col min="4850" max="4850" width="1" style="746" customWidth="1"/>
    <col min="4851" max="4851" width="16.5703125" style="746" customWidth="1"/>
    <col min="4852" max="4852" width="0.5703125" style="746" customWidth="1"/>
    <col min="4853" max="4853" width="0.7109375" style="746" customWidth="1"/>
    <col min="4854" max="4854" width="27.85546875" style="746" customWidth="1"/>
    <col min="4855" max="4855" width="0.85546875" style="746" customWidth="1"/>
    <col min="4856" max="4856" width="27.42578125" style="746" customWidth="1"/>
    <col min="4857" max="4857" width="14.7109375" style="746" customWidth="1"/>
    <col min="4858" max="4858" width="0.42578125" style="746" customWidth="1"/>
    <col min="4859" max="4859" width="0.7109375" style="746" customWidth="1"/>
    <col min="4860" max="4860" width="21.7109375" style="746" customWidth="1"/>
    <col min="4861" max="4861" width="1.28515625" style="746" customWidth="1"/>
    <col min="4862" max="4862" width="21.140625" style="746" customWidth="1"/>
    <col min="4863" max="5067" width="11.42578125" style="746"/>
    <col min="5068" max="5068" width="0.7109375" style="746" customWidth="1"/>
    <col min="5069" max="5070" width="1.5703125" style="746" customWidth="1"/>
    <col min="5071" max="5071" width="16.42578125" style="746" customWidth="1"/>
    <col min="5072" max="5074" width="10.42578125" style="746" customWidth="1"/>
    <col min="5075" max="5075" width="8.7109375" style="746" customWidth="1"/>
    <col min="5076" max="5076" width="0.7109375" style="746" customWidth="1"/>
    <col min="5077" max="5077" width="3.140625" style="746" customWidth="1"/>
    <col min="5078" max="5078" width="1.140625" style="746" customWidth="1"/>
    <col min="5079" max="5079" width="18" style="746" customWidth="1"/>
    <col min="5080" max="5080" width="9.42578125" style="746" customWidth="1"/>
    <col min="5081" max="5081" width="8.7109375" style="746" customWidth="1"/>
    <col min="5082" max="5082" width="9.28515625" style="746" customWidth="1"/>
    <col min="5083" max="5083" width="10.140625" style="746" customWidth="1"/>
    <col min="5084" max="5084" width="5.140625" style="746" customWidth="1"/>
    <col min="5085" max="5085" width="10.140625" style="746" customWidth="1"/>
    <col min="5086" max="5086" width="6.42578125" style="746" customWidth="1"/>
    <col min="5087" max="5087" width="11.42578125" style="746"/>
    <col min="5088" max="5088" width="1.28515625" style="746" customWidth="1"/>
    <col min="5089" max="5089" width="1.42578125" style="746" customWidth="1"/>
    <col min="5090" max="5090" width="8.28515625" style="746" customWidth="1"/>
    <col min="5091" max="5091" width="11.42578125" style="746"/>
    <col min="5092" max="5093" width="10.7109375" style="746" customWidth="1"/>
    <col min="5094" max="5094" width="10.28515625" style="746" customWidth="1"/>
    <col min="5095" max="5095" width="11.28515625" style="746" customWidth="1"/>
    <col min="5096" max="5096" width="7.7109375" style="746" customWidth="1"/>
    <col min="5097" max="5097" width="10.140625" style="746" customWidth="1"/>
    <col min="5098" max="5098" width="6.5703125" style="746" customWidth="1"/>
    <col min="5099" max="5099" width="1.140625" style="746" customWidth="1"/>
    <col min="5100" max="5100" width="24.5703125" style="746" customWidth="1"/>
    <col min="5101" max="5101" width="9.85546875" style="746" customWidth="1"/>
    <col min="5102" max="5102" width="10.7109375" style="746" customWidth="1"/>
    <col min="5103" max="5103" width="10.85546875" style="746" customWidth="1"/>
    <col min="5104" max="5104" width="11.140625" style="746" customWidth="1"/>
    <col min="5105" max="5105" width="9.85546875" style="746" customWidth="1"/>
    <col min="5106" max="5106" width="1" style="746" customWidth="1"/>
    <col min="5107" max="5107" width="16.5703125" style="746" customWidth="1"/>
    <col min="5108" max="5108" width="0.5703125" style="746" customWidth="1"/>
    <col min="5109" max="5109" width="0.7109375" style="746" customWidth="1"/>
    <col min="5110" max="5110" width="27.85546875" style="746" customWidth="1"/>
    <col min="5111" max="5111" width="0.85546875" style="746" customWidth="1"/>
    <col min="5112" max="5112" width="27.42578125" style="746" customWidth="1"/>
    <col min="5113" max="5113" width="14.7109375" style="746" customWidth="1"/>
    <col min="5114" max="5114" width="0.42578125" style="746" customWidth="1"/>
    <col min="5115" max="5115" width="0.7109375" style="746" customWidth="1"/>
    <col min="5116" max="5116" width="21.7109375" style="746" customWidth="1"/>
    <col min="5117" max="5117" width="1.28515625" style="746" customWidth="1"/>
    <col min="5118" max="5118" width="21.140625" style="746" customWidth="1"/>
    <col min="5119" max="5323" width="11.42578125" style="746"/>
    <col min="5324" max="5324" width="0.7109375" style="746" customWidth="1"/>
    <col min="5325" max="5326" width="1.5703125" style="746" customWidth="1"/>
    <col min="5327" max="5327" width="16.42578125" style="746" customWidth="1"/>
    <col min="5328" max="5330" width="10.42578125" style="746" customWidth="1"/>
    <col min="5331" max="5331" width="8.7109375" style="746" customWidth="1"/>
    <col min="5332" max="5332" width="0.7109375" style="746" customWidth="1"/>
    <col min="5333" max="5333" width="3.140625" style="746" customWidth="1"/>
    <col min="5334" max="5334" width="1.140625" style="746" customWidth="1"/>
    <col min="5335" max="5335" width="18" style="746" customWidth="1"/>
    <col min="5336" max="5336" width="9.42578125" style="746" customWidth="1"/>
    <col min="5337" max="5337" width="8.7109375" style="746" customWidth="1"/>
    <col min="5338" max="5338" width="9.28515625" style="746" customWidth="1"/>
    <col min="5339" max="5339" width="10.140625" style="746" customWidth="1"/>
    <col min="5340" max="5340" width="5.140625" style="746" customWidth="1"/>
    <col min="5341" max="5341" width="10.140625" style="746" customWidth="1"/>
    <col min="5342" max="5342" width="6.42578125" style="746" customWidth="1"/>
    <col min="5343" max="5343" width="11.42578125" style="746"/>
    <col min="5344" max="5344" width="1.28515625" style="746" customWidth="1"/>
    <col min="5345" max="5345" width="1.42578125" style="746" customWidth="1"/>
    <col min="5346" max="5346" width="8.28515625" style="746" customWidth="1"/>
    <col min="5347" max="5347" width="11.42578125" style="746"/>
    <col min="5348" max="5349" width="10.7109375" style="746" customWidth="1"/>
    <col min="5350" max="5350" width="10.28515625" style="746" customWidth="1"/>
    <col min="5351" max="5351" width="11.28515625" style="746" customWidth="1"/>
    <col min="5352" max="5352" width="7.7109375" style="746" customWidth="1"/>
    <col min="5353" max="5353" width="10.140625" style="746" customWidth="1"/>
    <col min="5354" max="5354" width="6.5703125" style="746" customWidth="1"/>
    <col min="5355" max="5355" width="1.140625" style="746" customWidth="1"/>
    <col min="5356" max="5356" width="24.5703125" style="746" customWidth="1"/>
    <col min="5357" max="5357" width="9.85546875" style="746" customWidth="1"/>
    <col min="5358" max="5358" width="10.7109375" style="746" customWidth="1"/>
    <col min="5359" max="5359" width="10.85546875" style="746" customWidth="1"/>
    <col min="5360" max="5360" width="11.140625" style="746" customWidth="1"/>
    <col min="5361" max="5361" width="9.85546875" style="746" customWidth="1"/>
    <col min="5362" max="5362" width="1" style="746" customWidth="1"/>
    <col min="5363" max="5363" width="16.5703125" style="746" customWidth="1"/>
    <col min="5364" max="5364" width="0.5703125" style="746" customWidth="1"/>
    <col min="5365" max="5365" width="0.7109375" style="746" customWidth="1"/>
    <col min="5366" max="5366" width="27.85546875" style="746" customWidth="1"/>
    <col min="5367" max="5367" width="0.85546875" style="746" customWidth="1"/>
    <col min="5368" max="5368" width="27.42578125" style="746" customWidth="1"/>
    <col min="5369" max="5369" width="14.7109375" style="746" customWidth="1"/>
    <col min="5370" max="5370" width="0.42578125" style="746" customWidth="1"/>
    <col min="5371" max="5371" width="0.7109375" style="746" customWidth="1"/>
    <col min="5372" max="5372" width="21.7109375" style="746" customWidth="1"/>
    <col min="5373" max="5373" width="1.28515625" style="746" customWidth="1"/>
    <col min="5374" max="5374" width="21.140625" style="746" customWidth="1"/>
    <col min="5375" max="5579" width="11.42578125" style="746"/>
    <col min="5580" max="5580" width="0.7109375" style="746" customWidth="1"/>
    <col min="5581" max="5582" width="1.5703125" style="746" customWidth="1"/>
    <col min="5583" max="5583" width="16.42578125" style="746" customWidth="1"/>
    <col min="5584" max="5586" width="10.42578125" style="746" customWidth="1"/>
    <col min="5587" max="5587" width="8.7109375" style="746" customWidth="1"/>
    <col min="5588" max="5588" width="0.7109375" style="746" customWidth="1"/>
    <col min="5589" max="5589" width="3.140625" style="746" customWidth="1"/>
    <col min="5590" max="5590" width="1.140625" style="746" customWidth="1"/>
    <col min="5591" max="5591" width="18" style="746" customWidth="1"/>
    <col min="5592" max="5592" width="9.42578125" style="746" customWidth="1"/>
    <col min="5593" max="5593" width="8.7109375" style="746" customWidth="1"/>
    <col min="5594" max="5594" width="9.28515625" style="746" customWidth="1"/>
    <col min="5595" max="5595" width="10.140625" style="746" customWidth="1"/>
    <col min="5596" max="5596" width="5.140625" style="746" customWidth="1"/>
    <col min="5597" max="5597" width="10.140625" style="746" customWidth="1"/>
    <col min="5598" max="5598" width="6.42578125" style="746" customWidth="1"/>
    <col min="5599" max="5599" width="11.42578125" style="746"/>
    <col min="5600" max="5600" width="1.28515625" style="746" customWidth="1"/>
    <col min="5601" max="5601" width="1.42578125" style="746" customWidth="1"/>
    <col min="5602" max="5602" width="8.28515625" style="746" customWidth="1"/>
    <col min="5603" max="5603" width="11.42578125" style="746"/>
    <col min="5604" max="5605" width="10.7109375" style="746" customWidth="1"/>
    <col min="5606" max="5606" width="10.28515625" style="746" customWidth="1"/>
    <col min="5607" max="5607" width="11.28515625" style="746" customWidth="1"/>
    <col min="5608" max="5608" width="7.7109375" style="746" customWidth="1"/>
    <col min="5609" max="5609" width="10.140625" style="746" customWidth="1"/>
    <col min="5610" max="5610" width="6.5703125" style="746" customWidth="1"/>
    <col min="5611" max="5611" width="1.140625" style="746" customWidth="1"/>
    <col min="5612" max="5612" width="24.5703125" style="746" customWidth="1"/>
    <col min="5613" max="5613" width="9.85546875" style="746" customWidth="1"/>
    <col min="5614" max="5614" width="10.7109375" style="746" customWidth="1"/>
    <col min="5615" max="5615" width="10.85546875" style="746" customWidth="1"/>
    <col min="5616" max="5616" width="11.140625" style="746" customWidth="1"/>
    <col min="5617" max="5617" width="9.85546875" style="746" customWidth="1"/>
    <col min="5618" max="5618" width="1" style="746" customWidth="1"/>
    <col min="5619" max="5619" width="16.5703125" style="746" customWidth="1"/>
    <col min="5620" max="5620" width="0.5703125" style="746" customWidth="1"/>
    <col min="5621" max="5621" width="0.7109375" style="746" customWidth="1"/>
    <col min="5622" max="5622" width="27.85546875" style="746" customWidth="1"/>
    <col min="5623" max="5623" width="0.85546875" style="746" customWidth="1"/>
    <col min="5624" max="5624" width="27.42578125" style="746" customWidth="1"/>
    <col min="5625" max="5625" width="14.7109375" style="746" customWidth="1"/>
    <col min="5626" max="5626" width="0.42578125" style="746" customWidth="1"/>
    <col min="5627" max="5627" width="0.7109375" style="746" customWidth="1"/>
    <col min="5628" max="5628" width="21.7109375" style="746" customWidth="1"/>
    <col min="5629" max="5629" width="1.28515625" style="746" customWidth="1"/>
    <col min="5630" max="5630" width="21.140625" style="746" customWidth="1"/>
    <col min="5631" max="5835" width="11.42578125" style="746"/>
    <col min="5836" max="5836" width="0.7109375" style="746" customWidth="1"/>
    <col min="5837" max="5838" width="1.5703125" style="746" customWidth="1"/>
    <col min="5839" max="5839" width="16.42578125" style="746" customWidth="1"/>
    <col min="5840" max="5842" width="10.42578125" style="746" customWidth="1"/>
    <col min="5843" max="5843" width="8.7109375" style="746" customWidth="1"/>
    <col min="5844" max="5844" width="0.7109375" style="746" customWidth="1"/>
    <col min="5845" max="5845" width="3.140625" style="746" customWidth="1"/>
    <col min="5846" max="5846" width="1.140625" style="746" customWidth="1"/>
    <col min="5847" max="5847" width="18" style="746" customWidth="1"/>
    <col min="5848" max="5848" width="9.42578125" style="746" customWidth="1"/>
    <col min="5849" max="5849" width="8.7109375" style="746" customWidth="1"/>
    <col min="5850" max="5850" width="9.28515625" style="746" customWidth="1"/>
    <col min="5851" max="5851" width="10.140625" style="746" customWidth="1"/>
    <col min="5852" max="5852" width="5.140625" style="746" customWidth="1"/>
    <col min="5853" max="5853" width="10.140625" style="746" customWidth="1"/>
    <col min="5854" max="5854" width="6.42578125" style="746" customWidth="1"/>
    <col min="5855" max="5855" width="11.42578125" style="746"/>
    <col min="5856" max="5856" width="1.28515625" style="746" customWidth="1"/>
    <col min="5857" max="5857" width="1.42578125" style="746" customWidth="1"/>
    <col min="5858" max="5858" width="8.28515625" style="746" customWidth="1"/>
    <col min="5859" max="5859" width="11.42578125" style="746"/>
    <col min="5860" max="5861" width="10.7109375" style="746" customWidth="1"/>
    <col min="5862" max="5862" width="10.28515625" style="746" customWidth="1"/>
    <col min="5863" max="5863" width="11.28515625" style="746" customWidth="1"/>
    <col min="5864" max="5864" width="7.7109375" style="746" customWidth="1"/>
    <col min="5865" max="5865" width="10.140625" style="746" customWidth="1"/>
    <col min="5866" max="5866" width="6.5703125" style="746" customWidth="1"/>
    <col min="5867" max="5867" width="1.140625" style="746" customWidth="1"/>
    <col min="5868" max="5868" width="24.5703125" style="746" customWidth="1"/>
    <col min="5869" max="5869" width="9.85546875" style="746" customWidth="1"/>
    <col min="5870" max="5870" width="10.7109375" style="746" customWidth="1"/>
    <col min="5871" max="5871" width="10.85546875" style="746" customWidth="1"/>
    <col min="5872" max="5872" width="11.140625" style="746" customWidth="1"/>
    <col min="5873" max="5873" width="9.85546875" style="746" customWidth="1"/>
    <col min="5874" max="5874" width="1" style="746" customWidth="1"/>
    <col min="5875" max="5875" width="16.5703125" style="746" customWidth="1"/>
    <col min="5876" max="5876" width="0.5703125" style="746" customWidth="1"/>
    <col min="5877" max="5877" width="0.7109375" style="746" customWidth="1"/>
    <col min="5878" max="5878" width="27.85546875" style="746" customWidth="1"/>
    <col min="5879" max="5879" width="0.85546875" style="746" customWidth="1"/>
    <col min="5880" max="5880" width="27.42578125" style="746" customWidth="1"/>
    <col min="5881" max="5881" width="14.7109375" style="746" customWidth="1"/>
    <col min="5882" max="5882" width="0.42578125" style="746" customWidth="1"/>
    <col min="5883" max="5883" width="0.7109375" style="746" customWidth="1"/>
    <col min="5884" max="5884" width="21.7109375" style="746" customWidth="1"/>
    <col min="5885" max="5885" width="1.28515625" style="746" customWidth="1"/>
    <col min="5886" max="5886" width="21.140625" style="746" customWidth="1"/>
    <col min="5887" max="6091" width="11.42578125" style="746"/>
    <col min="6092" max="6092" width="0.7109375" style="746" customWidth="1"/>
    <col min="6093" max="6094" width="1.5703125" style="746" customWidth="1"/>
    <col min="6095" max="6095" width="16.42578125" style="746" customWidth="1"/>
    <col min="6096" max="6098" width="10.42578125" style="746" customWidth="1"/>
    <col min="6099" max="6099" width="8.7109375" style="746" customWidth="1"/>
    <col min="6100" max="6100" width="0.7109375" style="746" customWidth="1"/>
    <col min="6101" max="6101" width="3.140625" style="746" customWidth="1"/>
    <col min="6102" max="6102" width="1.140625" style="746" customWidth="1"/>
    <col min="6103" max="6103" width="18" style="746" customWidth="1"/>
    <col min="6104" max="6104" width="9.42578125" style="746" customWidth="1"/>
    <col min="6105" max="6105" width="8.7109375" style="746" customWidth="1"/>
    <col min="6106" max="6106" width="9.28515625" style="746" customWidth="1"/>
    <col min="6107" max="6107" width="10.140625" style="746" customWidth="1"/>
    <col min="6108" max="6108" width="5.140625" style="746" customWidth="1"/>
    <col min="6109" max="6109" width="10.140625" style="746" customWidth="1"/>
    <col min="6110" max="6110" width="6.42578125" style="746" customWidth="1"/>
    <col min="6111" max="6111" width="11.42578125" style="746"/>
    <col min="6112" max="6112" width="1.28515625" style="746" customWidth="1"/>
    <col min="6113" max="6113" width="1.42578125" style="746" customWidth="1"/>
    <col min="6114" max="6114" width="8.28515625" style="746" customWidth="1"/>
    <col min="6115" max="6115" width="11.42578125" style="746"/>
    <col min="6116" max="6117" width="10.7109375" style="746" customWidth="1"/>
    <col min="6118" max="6118" width="10.28515625" style="746" customWidth="1"/>
    <col min="6119" max="6119" width="11.28515625" style="746" customWidth="1"/>
    <col min="6120" max="6120" width="7.7109375" style="746" customWidth="1"/>
    <col min="6121" max="6121" width="10.140625" style="746" customWidth="1"/>
    <col min="6122" max="6122" width="6.5703125" style="746" customWidth="1"/>
    <col min="6123" max="6123" width="1.140625" style="746" customWidth="1"/>
    <col min="6124" max="6124" width="24.5703125" style="746" customWidth="1"/>
    <col min="6125" max="6125" width="9.85546875" style="746" customWidth="1"/>
    <col min="6126" max="6126" width="10.7109375" style="746" customWidth="1"/>
    <col min="6127" max="6127" width="10.85546875" style="746" customWidth="1"/>
    <col min="6128" max="6128" width="11.140625" style="746" customWidth="1"/>
    <col min="6129" max="6129" width="9.85546875" style="746" customWidth="1"/>
    <col min="6130" max="6130" width="1" style="746" customWidth="1"/>
    <col min="6131" max="6131" width="16.5703125" style="746" customWidth="1"/>
    <col min="6132" max="6132" width="0.5703125" style="746" customWidth="1"/>
    <col min="6133" max="6133" width="0.7109375" style="746" customWidth="1"/>
    <col min="6134" max="6134" width="27.85546875" style="746" customWidth="1"/>
    <col min="6135" max="6135" width="0.85546875" style="746" customWidth="1"/>
    <col min="6136" max="6136" width="27.42578125" style="746" customWidth="1"/>
    <col min="6137" max="6137" width="14.7109375" style="746" customWidth="1"/>
    <col min="6138" max="6138" width="0.42578125" style="746" customWidth="1"/>
    <col min="6139" max="6139" width="0.7109375" style="746" customWidth="1"/>
    <col min="6140" max="6140" width="21.7109375" style="746" customWidth="1"/>
    <col min="6141" max="6141" width="1.28515625" style="746" customWidth="1"/>
    <col min="6142" max="6142" width="21.140625" style="746" customWidth="1"/>
    <col min="6143" max="6347" width="11.42578125" style="746"/>
    <col min="6348" max="6348" width="0.7109375" style="746" customWidth="1"/>
    <col min="6349" max="6350" width="1.5703125" style="746" customWidth="1"/>
    <col min="6351" max="6351" width="16.42578125" style="746" customWidth="1"/>
    <col min="6352" max="6354" width="10.42578125" style="746" customWidth="1"/>
    <col min="6355" max="6355" width="8.7109375" style="746" customWidth="1"/>
    <col min="6356" max="6356" width="0.7109375" style="746" customWidth="1"/>
    <col min="6357" max="6357" width="3.140625" style="746" customWidth="1"/>
    <col min="6358" max="6358" width="1.140625" style="746" customWidth="1"/>
    <col min="6359" max="6359" width="18" style="746" customWidth="1"/>
    <col min="6360" max="6360" width="9.42578125" style="746" customWidth="1"/>
    <col min="6361" max="6361" width="8.7109375" style="746" customWidth="1"/>
    <col min="6362" max="6362" width="9.28515625" style="746" customWidth="1"/>
    <col min="6363" max="6363" width="10.140625" style="746" customWidth="1"/>
    <col min="6364" max="6364" width="5.140625" style="746" customWidth="1"/>
    <col min="6365" max="6365" width="10.140625" style="746" customWidth="1"/>
    <col min="6366" max="6366" width="6.42578125" style="746" customWidth="1"/>
    <col min="6367" max="6367" width="11.42578125" style="746"/>
    <col min="6368" max="6368" width="1.28515625" style="746" customWidth="1"/>
    <col min="6369" max="6369" width="1.42578125" style="746" customWidth="1"/>
    <col min="6370" max="6370" width="8.28515625" style="746" customWidth="1"/>
    <col min="6371" max="6371" width="11.42578125" style="746"/>
    <col min="6372" max="6373" width="10.7109375" style="746" customWidth="1"/>
    <col min="6374" max="6374" width="10.28515625" style="746" customWidth="1"/>
    <col min="6375" max="6375" width="11.28515625" style="746" customWidth="1"/>
    <col min="6376" max="6376" width="7.7109375" style="746" customWidth="1"/>
    <col min="6377" max="6377" width="10.140625" style="746" customWidth="1"/>
    <col min="6378" max="6378" width="6.5703125" style="746" customWidth="1"/>
    <col min="6379" max="6379" width="1.140625" style="746" customWidth="1"/>
    <col min="6380" max="6380" width="24.5703125" style="746" customWidth="1"/>
    <col min="6381" max="6381" width="9.85546875" style="746" customWidth="1"/>
    <col min="6382" max="6382" width="10.7109375" style="746" customWidth="1"/>
    <col min="6383" max="6383" width="10.85546875" style="746" customWidth="1"/>
    <col min="6384" max="6384" width="11.140625" style="746" customWidth="1"/>
    <col min="6385" max="6385" width="9.85546875" style="746" customWidth="1"/>
    <col min="6386" max="6386" width="1" style="746" customWidth="1"/>
    <col min="6387" max="6387" width="16.5703125" style="746" customWidth="1"/>
    <col min="6388" max="6388" width="0.5703125" style="746" customWidth="1"/>
    <col min="6389" max="6389" width="0.7109375" style="746" customWidth="1"/>
    <col min="6390" max="6390" width="27.85546875" style="746" customWidth="1"/>
    <col min="6391" max="6391" width="0.85546875" style="746" customWidth="1"/>
    <col min="6392" max="6392" width="27.42578125" style="746" customWidth="1"/>
    <col min="6393" max="6393" width="14.7109375" style="746" customWidth="1"/>
    <col min="6394" max="6394" width="0.42578125" style="746" customWidth="1"/>
    <col min="6395" max="6395" width="0.7109375" style="746" customWidth="1"/>
    <col min="6396" max="6396" width="21.7109375" style="746" customWidth="1"/>
    <col min="6397" max="6397" width="1.28515625" style="746" customWidth="1"/>
    <col min="6398" max="6398" width="21.140625" style="746" customWidth="1"/>
    <col min="6399" max="6603" width="11.42578125" style="746"/>
    <col min="6604" max="6604" width="0.7109375" style="746" customWidth="1"/>
    <col min="6605" max="6606" width="1.5703125" style="746" customWidth="1"/>
    <col min="6607" max="6607" width="16.42578125" style="746" customWidth="1"/>
    <col min="6608" max="6610" width="10.42578125" style="746" customWidth="1"/>
    <col min="6611" max="6611" width="8.7109375" style="746" customWidth="1"/>
    <col min="6612" max="6612" width="0.7109375" style="746" customWidth="1"/>
    <col min="6613" max="6613" width="3.140625" style="746" customWidth="1"/>
    <col min="6614" max="6614" width="1.140625" style="746" customWidth="1"/>
    <col min="6615" max="6615" width="18" style="746" customWidth="1"/>
    <col min="6616" max="6616" width="9.42578125" style="746" customWidth="1"/>
    <col min="6617" max="6617" width="8.7109375" style="746" customWidth="1"/>
    <col min="6618" max="6618" width="9.28515625" style="746" customWidth="1"/>
    <col min="6619" max="6619" width="10.140625" style="746" customWidth="1"/>
    <col min="6620" max="6620" width="5.140625" style="746" customWidth="1"/>
    <col min="6621" max="6621" width="10.140625" style="746" customWidth="1"/>
    <col min="6622" max="6622" width="6.42578125" style="746" customWidth="1"/>
    <col min="6623" max="6623" width="11.42578125" style="746"/>
    <col min="6624" max="6624" width="1.28515625" style="746" customWidth="1"/>
    <col min="6625" max="6625" width="1.42578125" style="746" customWidth="1"/>
    <col min="6626" max="6626" width="8.28515625" style="746" customWidth="1"/>
    <col min="6627" max="6627" width="11.42578125" style="746"/>
    <col min="6628" max="6629" width="10.7109375" style="746" customWidth="1"/>
    <col min="6630" max="6630" width="10.28515625" style="746" customWidth="1"/>
    <col min="6631" max="6631" width="11.28515625" style="746" customWidth="1"/>
    <col min="6632" max="6632" width="7.7109375" style="746" customWidth="1"/>
    <col min="6633" max="6633" width="10.140625" style="746" customWidth="1"/>
    <col min="6634" max="6634" width="6.5703125" style="746" customWidth="1"/>
    <col min="6635" max="6635" width="1.140625" style="746" customWidth="1"/>
    <col min="6636" max="6636" width="24.5703125" style="746" customWidth="1"/>
    <col min="6637" max="6637" width="9.85546875" style="746" customWidth="1"/>
    <col min="6638" max="6638" width="10.7109375" style="746" customWidth="1"/>
    <col min="6639" max="6639" width="10.85546875" style="746" customWidth="1"/>
    <col min="6640" max="6640" width="11.140625" style="746" customWidth="1"/>
    <col min="6641" max="6641" width="9.85546875" style="746" customWidth="1"/>
    <col min="6642" max="6642" width="1" style="746" customWidth="1"/>
    <col min="6643" max="6643" width="16.5703125" style="746" customWidth="1"/>
    <col min="6644" max="6644" width="0.5703125" style="746" customWidth="1"/>
    <col min="6645" max="6645" width="0.7109375" style="746" customWidth="1"/>
    <col min="6646" max="6646" width="27.85546875" style="746" customWidth="1"/>
    <col min="6647" max="6647" width="0.85546875" style="746" customWidth="1"/>
    <col min="6648" max="6648" width="27.42578125" style="746" customWidth="1"/>
    <col min="6649" max="6649" width="14.7109375" style="746" customWidth="1"/>
    <col min="6650" max="6650" width="0.42578125" style="746" customWidth="1"/>
    <col min="6651" max="6651" width="0.7109375" style="746" customWidth="1"/>
    <col min="6652" max="6652" width="21.7109375" style="746" customWidth="1"/>
    <col min="6653" max="6653" width="1.28515625" style="746" customWidth="1"/>
    <col min="6654" max="6654" width="21.140625" style="746" customWidth="1"/>
    <col min="6655" max="6859" width="11.42578125" style="746"/>
    <col min="6860" max="6860" width="0.7109375" style="746" customWidth="1"/>
    <col min="6861" max="6862" width="1.5703125" style="746" customWidth="1"/>
    <col min="6863" max="6863" width="16.42578125" style="746" customWidth="1"/>
    <col min="6864" max="6866" width="10.42578125" style="746" customWidth="1"/>
    <col min="6867" max="6867" width="8.7109375" style="746" customWidth="1"/>
    <col min="6868" max="6868" width="0.7109375" style="746" customWidth="1"/>
    <col min="6869" max="6869" width="3.140625" style="746" customWidth="1"/>
    <col min="6870" max="6870" width="1.140625" style="746" customWidth="1"/>
    <col min="6871" max="6871" width="18" style="746" customWidth="1"/>
    <col min="6872" max="6872" width="9.42578125" style="746" customWidth="1"/>
    <col min="6873" max="6873" width="8.7109375" style="746" customWidth="1"/>
    <col min="6874" max="6874" width="9.28515625" style="746" customWidth="1"/>
    <col min="6875" max="6875" width="10.140625" style="746" customWidth="1"/>
    <col min="6876" max="6876" width="5.140625" style="746" customWidth="1"/>
    <col min="6877" max="6877" width="10.140625" style="746" customWidth="1"/>
    <col min="6878" max="6878" width="6.42578125" style="746" customWidth="1"/>
    <col min="6879" max="6879" width="11.42578125" style="746"/>
    <col min="6880" max="6880" width="1.28515625" style="746" customWidth="1"/>
    <col min="6881" max="6881" width="1.42578125" style="746" customWidth="1"/>
    <col min="6882" max="6882" width="8.28515625" style="746" customWidth="1"/>
    <col min="6883" max="6883" width="11.42578125" style="746"/>
    <col min="6884" max="6885" width="10.7109375" style="746" customWidth="1"/>
    <col min="6886" max="6886" width="10.28515625" style="746" customWidth="1"/>
    <col min="6887" max="6887" width="11.28515625" style="746" customWidth="1"/>
    <col min="6888" max="6888" width="7.7109375" style="746" customWidth="1"/>
    <col min="6889" max="6889" width="10.140625" style="746" customWidth="1"/>
    <col min="6890" max="6890" width="6.5703125" style="746" customWidth="1"/>
    <col min="6891" max="6891" width="1.140625" style="746" customWidth="1"/>
    <col min="6892" max="6892" width="24.5703125" style="746" customWidth="1"/>
    <col min="6893" max="6893" width="9.85546875" style="746" customWidth="1"/>
    <col min="6894" max="6894" width="10.7109375" style="746" customWidth="1"/>
    <col min="6895" max="6895" width="10.85546875" style="746" customWidth="1"/>
    <col min="6896" max="6896" width="11.140625" style="746" customWidth="1"/>
    <col min="6897" max="6897" width="9.85546875" style="746" customWidth="1"/>
    <col min="6898" max="6898" width="1" style="746" customWidth="1"/>
    <col min="6899" max="6899" width="16.5703125" style="746" customWidth="1"/>
    <col min="6900" max="6900" width="0.5703125" style="746" customWidth="1"/>
    <col min="6901" max="6901" width="0.7109375" style="746" customWidth="1"/>
    <col min="6902" max="6902" width="27.85546875" style="746" customWidth="1"/>
    <col min="6903" max="6903" width="0.85546875" style="746" customWidth="1"/>
    <col min="6904" max="6904" width="27.42578125" style="746" customWidth="1"/>
    <col min="6905" max="6905" width="14.7109375" style="746" customWidth="1"/>
    <col min="6906" max="6906" width="0.42578125" style="746" customWidth="1"/>
    <col min="6907" max="6907" width="0.7109375" style="746" customWidth="1"/>
    <col min="6908" max="6908" width="21.7109375" style="746" customWidth="1"/>
    <col min="6909" max="6909" width="1.28515625" style="746" customWidth="1"/>
    <col min="6910" max="6910" width="21.140625" style="746" customWidth="1"/>
    <col min="6911" max="7115" width="11.42578125" style="746"/>
    <col min="7116" max="7116" width="0.7109375" style="746" customWidth="1"/>
    <col min="7117" max="7118" width="1.5703125" style="746" customWidth="1"/>
    <col min="7119" max="7119" width="16.42578125" style="746" customWidth="1"/>
    <col min="7120" max="7122" width="10.42578125" style="746" customWidth="1"/>
    <col min="7123" max="7123" width="8.7109375" style="746" customWidth="1"/>
    <col min="7124" max="7124" width="0.7109375" style="746" customWidth="1"/>
    <col min="7125" max="7125" width="3.140625" style="746" customWidth="1"/>
    <col min="7126" max="7126" width="1.140625" style="746" customWidth="1"/>
    <col min="7127" max="7127" width="18" style="746" customWidth="1"/>
    <col min="7128" max="7128" width="9.42578125" style="746" customWidth="1"/>
    <col min="7129" max="7129" width="8.7109375" style="746" customWidth="1"/>
    <col min="7130" max="7130" width="9.28515625" style="746" customWidth="1"/>
    <col min="7131" max="7131" width="10.140625" style="746" customWidth="1"/>
    <col min="7132" max="7132" width="5.140625" style="746" customWidth="1"/>
    <col min="7133" max="7133" width="10.140625" style="746" customWidth="1"/>
    <col min="7134" max="7134" width="6.42578125" style="746" customWidth="1"/>
    <col min="7135" max="7135" width="11.42578125" style="746"/>
    <col min="7136" max="7136" width="1.28515625" style="746" customWidth="1"/>
    <col min="7137" max="7137" width="1.42578125" style="746" customWidth="1"/>
    <col min="7138" max="7138" width="8.28515625" style="746" customWidth="1"/>
    <col min="7139" max="7139" width="11.42578125" style="746"/>
    <col min="7140" max="7141" width="10.7109375" style="746" customWidth="1"/>
    <col min="7142" max="7142" width="10.28515625" style="746" customWidth="1"/>
    <col min="7143" max="7143" width="11.28515625" style="746" customWidth="1"/>
    <col min="7144" max="7144" width="7.7109375" style="746" customWidth="1"/>
    <col min="7145" max="7145" width="10.140625" style="746" customWidth="1"/>
    <col min="7146" max="7146" width="6.5703125" style="746" customWidth="1"/>
    <col min="7147" max="7147" width="1.140625" style="746" customWidth="1"/>
    <col min="7148" max="7148" width="24.5703125" style="746" customWidth="1"/>
    <col min="7149" max="7149" width="9.85546875" style="746" customWidth="1"/>
    <col min="7150" max="7150" width="10.7109375" style="746" customWidth="1"/>
    <col min="7151" max="7151" width="10.85546875" style="746" customWidth="1"/>
    <col min="7152" max="7152" width="11.140625" style="746" customWidth="1"/>
    <col min="7153" max="7153" width="9.85546875" style="746" customWidth="1"/>
    <col min="7154" max="7154" width="1" style="746" customWidth="1"/>
    <col min="7155" max="7155" width="16.5703125" style="746" customWidth="1"/>
    <col min="7156" max="7156" width="0.5703125" style="746" customWidth="1"/>
    <col min="7157" max="7157" width="0.7109375" style="746" customWidth="1"/>
    <col min="7158" max="7158" width="27.85546875" style="746" customWidth="1"/>
    <col min="7159" max="7159" width="0.85546875" style="746" customWidth="1"/>
    <col min="7160" max="7160" width="27.42578125" style="746" customWidth="1"/>
    <col min="7161" max="7161" width="14.7109375" style="746" customWidth="1"/>
    <col min="7162" max="7162" width="0.42578125" style="746" customWidth="1"/>
    <col min="7163" max="7163" width="0.7109375" style="746" customWidth="1"/>
    <col min="7164" max="7164" width="21.7109375" style="746" customWidth="1"/>
    <col min="7165" max="7165" width="1.28515625" style="746" customWidth="1"/>
    <col min="7166" max="7166" width="21.140625" style="746" customWidth="1"/>
    <col min="7167" max="7371" width="11.42578125" style="746"/>
    <col min="7372" max="7372" width="0.7109375" style="746" customWidth="1"/>
    <col min="7373" max="7374" width="1.5703125" style="746" customWidth="1"/>
    <col min="7375" max="7375" width="16.42578125" style="746" customWidth="1"/>
    <col min="7376" max="7378" width="10.42578125" style="746" customWidth="1"/>
    <col min="7379" max="7379" width="8.7109375" style="746" customWidth="1"/>
    <col min="7380" max="7380" width="0.7109375" style="746" customWidth="1"/>
    <col min="7381" max="7381" width="3.140625" style="746" customWidth="1"/>
    <col min="7382" max="7382" width="1.140625" style="746" customWidth="1"/>
    <col min="7383" max="7383" width="18" style="746" customWidth="1"/>
    <col min="7384" max="7384" width="9.42578125" style="746" customWidth="1"/>
    <col min="7385" max="7385" width="8.7109375" style="746" customWidth="1"/>
    <col min="7386" max="7386" width="9.28515625" style="746" customWidth="1"/>
    <col min="7387" max="7387" width="10.140625" style="746" customWidth="1"/>
    <col min="7388" max="7388" width="5.140625" style="746" customWidth="1"/>
    <col min="7389" max="7389" width="10.140625" style="746" customWidth="1"/>
    <col min="7390" max="7390" width="6.42578125" style="746" customWidth="1"/>
    <col min="7391" max="7391" width="11.42578125" style="746"/>
    <col min="7392" max="7392" width="1.28515625" style="746" customWidth="1"/>
    <col min="7393" max="7393" width="1.42578125" style="746" customWidth="1"/>
    <col min="7394" max="7394" width="8.28515625" style="746" customWidth="1"/>
    <col min="7395" max="7395" width="11.42578125" style="746"/>
    <col min="7396" max="7397" width="10.7109375" style="746" customWidth="1"/>
    <col min="7398" max="7398" width="10.28515625" style="746" customWidth="1"/>
    <col min="7399" max="7399" width="11.28515625" style="746" customWidth="1"/>
    <col min="7400" max="7400" width="7.7109375" style="746" customWidth="1"/>
    <col min="7401" max="7401" width="10.140625" style="746" customWidth="1"/>
    <col min="7402" max="7402" width="6.5703125" style="746" customWidth="1"/>
    <col min="7403" max="7403" width="1.140625" style="746" customWidth="1"/>
    <col min="7404" max="7404" width="24.5703125" style="746" customWidth="1"/>
    <col min="7405" max="7405" width="9.85546875" style="746" customWidth="1"/>
    <col min="7406" max="7406" width="10.7109375" style="746" customWidth="1"/>
    <col min="7407" max="7407" width="10.85546875" style="746" customWidth="1"/>
    <col min="7408" max="7408" width="11.140625" style="746" customWidth="1"/>
    <col min="7409" max="7409" width="9.85546875" style="746" customWidth="1"/>
    <col min="7410" max="7410" width="1" style="746" customWidth="1"/>
    <col min="7411" max="7411" width="16.5703125" style="746" customWidth="1"/>
    <col min="7412" max="7412" width="0.5703125" style="746" customWidth="1"/>
    <col min="7413" max="7413" width="0.7109375" style="746" customWidth="1"/>
    <col min="7414" max="7414" width="27.85546875" style="746" customWidth="1"/>
    <col min="7415" max="7415" width="0.85546875" style="746" customWidth="1"/>
    <col min="7416" max="7416" width="27.42578125" style="746" customWidth="1"/>
    <col min="7417" max="7417" width="14.7109375" style="746" customWidth="1"/>
    <col min="7418" max="7418" width="0.42578125" style="746" customWidth="1"/>
    <col min="7419" max="7419" width="0.7109375" style="746" customWidth="1"/>
    <col min="7420" max="7420" width="21.7109375" style="746" customWidth="1"/>
    <col min="7421" max="7421" width="1.28515625" style="746" customWidth="1"/>
    <col min="7422" max="7422" width="21.140625" style="746" customWidth="1"/>
    <col min="7423" max="7627" width="11.42578125" style="746"/>
    <col min="7628" max="7628" width="0.7109375" style="746" customWidth="1"/>
    <col min="7629" max="7630" width="1.5703125" style="746" customWidth="1"/>
    <col min="7631" max="7631" width="16.42578125" style="746" customWidth="1"/>
    <col min="7632" max="7634" width="10.42578125" style="746" customWidth="1"/>
    <col min="7635" max="7635" width="8.7109375" style="746" customWidth="1"/>
    <col min="7636" max="7636" width="0.7109375" style="746" customWidth="1"/>
    <col min="7637" max="7637" width="3.140625" style="746" customWidth="1"/>
    <col min="7638" max="7638" width="1.140625" style="746" customWidth="1"/>
    <col min="7639" max="7639" width="18" style="746" customWidth="1"/>
    <col min="7640" max="7640" width="9.42578125" style="746" customWidth="1"/>
    <col min="7641" max="7641" width="8.7109375" style="746" customWidth="1"/>
    <col min="7642" max="7642" width="9.28515625" style="746" customWidth="1"/>
    <col min="7643" max="7643" width="10.140625" style="746" customWidth="1"/>
    <col min="7644" max="7644" width="5.140625" style="746" customWidth="1"/>
    <col min="7645" max="7645" width="10.140625" style="746" customWidth="1"/>
    <col min="7646" max="7646" width="6.42578125" style="746" customWidth="1"/>
    <col min="7647" max="7647" width="11.42578125" style="746"/>
    <col min="7648" max="7648" width="1.28515625" style="746" customWidth="1"/>
    <col min="7649" max="7649" width="1.42578125" style="746" customWidth="1"/>
    <col min="7650" max="7650" width="8.28515625" style="746" customWidth="1"/>
    <col min="7651" max="7651" width="11.42578125" style="746"/>
    <col min="7652" max="7653" width="10.7109375" style="746" customWidth="1"/>
    <col min="7654" max="7654" width="10.28515625" style="746" customWidth="1"/>
    <col min="7655" max="7655" width="11.28515625" style="746" customWidth="1"/>
    <col min="7656" max="7656" width="7.7109375" style="746" customWidth="1"/>
    <col min="7657" max="7657" width="10.140625" style="746" customWidth="1"/>
    <col min="7658" max="7658" width="6.5703125" style="746" customWidth="1"/>
    <col min="7659" max="7659" width="1.140625" style="746" customWidth="1"/>
    <col min="7660" max="7660" width="24.5703125" style="746" customWidth="1"/>
    <col min="7661" max="7661" width="9.85546875" style="746" customWidth="1"/>
    <col min="7662" max="7662" width="10.7109375" style="746" customWidth="1"/>
    <col min="7663" max="7663" width="10.85546875" style="746" customWidth="1"/>
    <col min="7664" max="7664" width="11.140625" style="746" customWidth="1"/>
    <col min="7665" max="7665" width="9.85546875" style="746" customWidth="1"/>
    <col min="7666" max="7666" width="1" style="746" customWidth="1"/>
    <col min="7667" max="7667" width="16.5703125" style="746" customWidth="1"/>
    <col min="7668" max="7668" width="0.5703125" style="746" customWidth="1"/>
    <col min="7669" max="7669" width="0.7109375" style="746" customWidth="1"/>
    <col min="7670" max="7670" width="27.85546875" style="746" customWidth="1"/>
    <col min="7671" max="7671" width="0.85546875" style="746" customWidth="1"/>
    <col min="7672" max="7672" width="27.42578125" style="746" customWidth="1"/>
    <col min="7673" max="7673" width="14.7109375" style="746" customWidth="1"/>
    <col min="7674" max="7674" width="0.42578125" style="746" customWidth="1"/>
    <col min="7675" max="7675" width="0.7109375" style="746" customWidth="1"/>
    <col min="7676" max="7676" width="21.7109375" style="746" customWidth="1"/>
    <col min="7677" max="7677" width="1.28515625" style="746" customWidth="1"/>
    <col min="7678" max="7678" width="21.140625" style="746" customWidth="1"/>
    <col min="7679" max="7883" width="11.42578125" style="746"/>
    <col min="7884" max="7884" width="0.7109375" style="746" customWidth="1"/>
    <col min="7885" max="7886" width="1.5703125" style="746" customWidth="1"/>
    <col min="7887" max="7887" width="16.42578125" style="746" customWidth="1"/>
    <col min="7888" max="7890" width="10.42578125" style="746" customWidth="1"/>
    <col min="7891" max="7891" width="8.7109375" style="746" customWidth="1"/>
    <col min="7892" max="7892" width="0.7109375" style="746" customWidth="1"/>
    <col min="7893" max="7893" width="3.140625" style="746" customWidth="1"/>
    <col min="7894" max="7894" width="1.140625" style="746" customWidth="1"/>
    <col min="7895" max="7895" width="18" style="746" customWidth="1"/>
    <col min="7896" max="7896" width="9.42578125" style="746" customWidth="1"/>
    <col min="7897" max="7897" width="8.7109375" style="746" customWidth="1"/>
    <col min="7898" max="7898" width="9.28515625" style="746" customWidth="1"/>
    <col min="7899" max="7899" width="10.140625" style="746" customWidth="1"/>
    <col min="7900" max="7900" width="5.140625" style="746" customWidth="1"/>
    <col min="7901" max="7901" width="10.140625" style="746" customWidth="1"/>
    <col min="7902" max="7902" width="6.42578125" style="746" customWidth="1"/>
    <col min="7903" max="7903" width="11.42578125" style="746"/>
    <col min="7904" max="7904" width="1.28515625" style="746" customWidth="1"/>
    <col min="7905" max="7905" width="1.42578125" style="746" customWidth="1"/>
    <col min="7906" max="7906" width="8.28515625" style="746" customWidth="1"/>
    <col min="7907" max="7907" width="11.42578125" style="746"/>
    <col min="7908" max="7909" width="10.7109375" style="746" customWidth="1"/>
    <col min="7910" max="7910" width="10.28515625" style="746" customWidth="1"/>
    <col min="7911" max="7911" width="11.28515625" style="746" customWidth="1"/>
    <col min="7912" max="7912" width="7.7109375" style="746" customWidth="1"/>
    <col min="7913" max="7913" width="10.140625" style="746" customWidth="1"/>
    <col min="7914" max="7914" width="6.5703125" style="746" customWidth="1"/>
    <col min="7915" max="7915" width="1.140625" style="746" customWidth="1"/>
    <col min="7916" max="7916" width="24.5703125" style="746" customWidth="1"/>
    <col min="7917" max="7917" width="9.85546875" style="746" customWidth="1"/>
    <col min="7918" max="7918" width="10.7109375" style="746" customWidth="1"/>
    <col min="7919" max="7919" width="10.85546875" style="746" customWidth="1"/>
    <col min="7920" max="7920" width="11.140625" style="746" customWidth="1"/>
    <col min="7921" max="7921" width="9.85546875" style="746" customWidth="1"/>
    <col min="7922" max="7922" width="1" style="746" customWidth="1"/>
    <col min="7923" max="7923" width="16.5703125" style="746" customWidth="1"/>
    <col min="7924" max="7924" width="0.5703125" style="746" customWidth="1"/>
    <col min="7925" max="7925" width="0.7109375" style="746" customWidth="1"/>
    <col min="7926" max="7926" width="27.85546875" style="746" customWidth="1"/>
    <col min="7927" max="7927" width="0.85546875" style="746" customWidth="1"/>
    <col min="7928" max="7928" width="27.42578125" style="746" customWidth="1"/>
    <col min="7929" max="7929" width="14.7109375" style="746" customWidth="1"/>
    <col min="7930" max="7930" width="0.42578125" style="746" customWidth="1"/>
    <col min="7931" max="7931" width="0.7109375" style="746" customWidth="1"/>
    <col min="7932" max="7932" width="21.7109375" style="746" customWidth="1"/>
    <col min="7933" max="7933" width="1.28515625" style="746" customWidth="1"/>
    <col min="7934" max="7934" width="21.140625" style="746" customWidth="1"/>
    <col min="7935" max="8139" width="11.42578125" style="746"/>
    <col min="8140" max="8140" width="0.7109375" style="746" customWidth="1"/>
    <col min="8141" max="8142" width="1.5703125" style="746" customWidth="1"/>
    <col min="8143" max="8143" width="16.42578125" style="746" customWidth="1"/>
    <col min="8144" max="8146" width="10.42578125" style="746" customWidth="1"/>
    <col min="8147" max="8147" width="8.7109375" style="746" customWidth="1"/>
    <col min="8148" max="8148" width="0.7109375" style="746" customWidth="1"/>
    <col min="8149" max="8149" width="3.140625" style="746" customWidth="1"/>
    <col min="8150" max="8150" width="1.140625" style="746" customWidth="1"/>
    <col min="8151" max="8151" width="18" style="746" customWidth="1"/>
    <col min="8152" max="8152" width="9.42578125" style="746" customWidth="1"/>
    <col min="8153" max="8153" width="8.7109375" style="746" customWidth="1"/>
    <col min="8154" max="8154" width="9.28515625" style="746" customWidth="1"/>
    <col min="8155" max="8155" width="10.140625" style="746" customWidth="1"/>
    <col min="8156" max="8156" width="5.140625" style="746" customWidth="1"/>
    <col min="8157" max="8157" width="10.140625" style="746" customWidth="1"/>
    <col min="8158" max="8158" width="6.42578125" style="746" customWidth="1"/>
    <col min="8159" max="8159" width="11.42578125" style="746"/>
    <col min="8160" max="8160" width="1.28515625" style="746" customWidth="1"/>
    <col min="8161" max="8161" width="1.42578125" style="746" customWidth="1"/>
    <col min="8162" max="8162" width="8.28515625" style="746" customWidth="1"/>
    <col min="8163" max="8163" width="11.42578125" style="746"/>
    <col min="8164" max="8165" width="10.7109375" style="746" customWidth="1"/>
    <col min="8166" max="8166" width="10.28515625" style="746" customWidth="1"/>
    <col min="8167" max="8167" width="11.28515625" style="746" customWidth="1"/>
    <col min="8168" max="8168" width="7.7109375" style="746" customWidth="1"/>
    <col min="8169" max="8169" width="10.140625" style="746" customWidth="1"/>
    <col min="8170" max="8170" width="6.5703125" style="746" customWidth="1"/>
    <col min="8171" max="8171" width="1.140625" style="746" customWidth="1"/>
    <col min="8172" max="8172" width="24.5703125" style="746" customWidth="1"/>
    <col min="8173" max="8173" width="9.85546875" style="746" customWidth="1"/>
    <col min="8174" max="8174" width="10.7109375" style="746" customWidth="1"/>
    <col min="8175" max="8175" width="10.85546875" style="746" customWidth="1"/>
    <col min="8176" max="8176" width="11.140625" style="746" customWidth="1"/>
    <col min="8177" max="8177" width="9.85546875" style="746" customWidth="1"/>
    <col min="8178" max="8178" width="1" style="746" customWidth="1"/>
    <col min="8179" max="8179" width="16.5703125" style="746" customWidth="1"/>
    <col min="8180" max="8180" width="0.5703125" style="746" customWidth="1"/>
    <col min="8181" max="8181" width="0.7109375" style="746" customWidth="1"/>
    <col min="8182" max="8182" width="27.85546875" style="746" customWidth="1"/>
    <col min="8183" max="8183" width="0.85546875" style="746" customWidth="1"/>
    <col min="8184" max="8184" width="27.42578125" style="746" customWidth="1"/>
    <col min="8185" max="8185" width="14.7109375" style="746" customWidth="1"/>
    <col min="8186" max="8186" width="0.42578125" style="746" customWidth="1"/>
    <col min="8187" max="8187" width="0.7109375" style="746" customWidth="1"/>
    <col min="8188" max="8188" width="21.7109375" style="746" customWidth="1"/>
    <col min="8189" max="8189" width="1.28515625" style="746" customWidth="1"/>
    <col min="8190" max="8190" width="21.140625" style="746" customWidth="1"/>
    <col min="8191" max="8395" width="11.42578125" style="746"/>
    <col min="8396" max="8396" width="0.7109375" style="746" customWidth="1"/>
    <col min="8397" max="8398" width="1.5703125" style="746" customWidth="1"/>
    <col min="8399" max="8399" width="16.42578125" style="746" customWidth="1"/>
    <col min="8400" max="8402" width="10.42578125" style="746" customWidth="1"/>
    <col min="8403" max="8403" width="8.7109375" style="746" customWidth="1"/>
    <col min="8404" max="8404" width="0.7109375" style="746" customWidth="1"/>
    <col min="8405" max="8405" width="3.140625" style="746" customWidth="1"/>
    <col min="8406" max="8406" width="1.140625" style="746" customWidth="1"/>
    <col min="8407" max="8407" width="18" style="746" customWidth="1"/>
    <col min="8408" max="8408" width="9.42578125" style="746" customWidth="1"/>
    <col min="8409" max="8409" width="8.7109375" style="746" customWidth="1"/>
    <col min="8410" max="8410" width="9.28515625" style="746" customWidth="1"/>
    <col min="8411" max="8411" width="10.140625" style="746" customWidth="1"/>
    <col min="8412" max="8412" width="5.140625" style="746" customWidth="1"/>
    <col min="8413" max="8413" width="10.140625" style="746" customWidth="1"/>
    <col min="8414" max="8414" width="6.42578125" style="746" customWidth="1"/>
    <col min="8415" max="8415" width="11.42578125" style="746"/>
    <col min="8416" max="8416" width="1.28515625" style="746" customWidth="1"/>
    <col min="8417" max="8417" width="1.42578125" style="746" customWidth="1"/>
    <col min="8418" max="8418" width="8.28515625" style="746" customWidth="1"/>
    <col min="8419" max="8419" width="11.42578125" style="746"/>
    <col min="8420" max="8421" width="10.7109375" style="746" customWidth="1"/>
    <col min="8422" max="8422" width="10.28515625" style="746" customWidth="1"/>
    <col min="8423" max="8423" width="11.28515625" style="746" customWidth="1"/>
    <col min="8424" max="8424" width="7.7109375" style="746" customWidth="1"/>
    <col min="8425" max="8425" width="10.140625" style="746" customWidth="1"/>
    <col min="8426" max="8426" width="6.5703125" style="746" customWidth="1"/>
    <col min="8427" max="8427" width="1.140625" style="746" customWidth="1"/>
    <col min="8428" max="8428" width="24.5703125" style="746" customWidth="1"/>
    <col min="8429" max="8429" width="9.85546875" style="746" customWidth="1"/>
    <col min="8430" max="8430" width="10.7109375" style="746" customWidth="1"/>
    <col min="8431" max="8431" width="10.85546875" style="746" customWidth="1"/>
    <col min="8432" max="8432" width="11.140625" style="746" customWidth="1"/>
    <col min="8433" max="8433" width="9.85546875" style="746" customWidth="1"/>
    <col min="8434" max="8434" width="1" style="746" customWidth="1"/>
    <col min="8435" max="8435" width="16.5703125" style="746" customWidth="1"/>
    <col min="8436" max="8436" width="0.5703125" style="746" customWidth="1"/>
    <col min="8437" max="8437" width="0.7109375" style="746" customWidth="1"/>
    <col min="8438" max="8438" width="27.85546875" style="746" customWidth="1"/>
    <col min="8439" max="8439" width="0.85546875" style="746" customWidth="1"/>
    <col min="8440" max="8440" width="27.42578125" style="746" customWidth="1"/>
    <col min="8441" max="8441" width="14.7109375" style="746" customWidth="1"/>
    <col min="8442" max="8442" width="0.42578125" style="746" customWidth="1"/>
    <col min="8443" max="8443" width="0.7109375" style="746" customWidth="1"/>
    <col min="8444" max="8444" width="21.7109375" style="746" customWidth="1"/>
    <col min="8445" max="8445" width="1.28515625" style="746" customWidth="1"/>
    <col min="8446" max="8446" width="21.140625" style="746" customWidth="1"/>
    <col min="8447" max="8651" width="11.42578125" style="746"/>
    <col min="8652" max="8652" width="0.7109375" style="746" customWidth="1"/>
    <col min="8653" max="8654" width="1.5703125" style="746" customWidth="1"/>
    <col min="8655" max="8655" width="16.42578125" style="746" customWidth="1"/>
    <col min="8656" max="8658" width="10.42578125" style="746" customWidth="1"/>
    <col min="8659" max="8659" width="8.7109375" style="746" customWidth="1"/>
    <col min="8660" max="8660" width="0.7109375" style="746" customWidth="1"/>
    <col min="8661" max="8661" width="3.140625" style="746" customWidth="1"/>
    <col min="8662" max="8662" width="1.140625" style="746" customWidth="1"/>
    <col min="8663" max="8663" width="18" style="746" customWidth="1"/>
    <col min="8664" max="8664" width="9.42578125" style="746" customWidth="1"/>
    <col min="8665" max="8665" width="8.7109375" style="746" customWidth="1"/>
    <col min="8666" max="8666" width="9.28515625" style="746" customWidth="1"/>
    <col min="8667" max="8667" width="10.140625" style="746" customWidth="1"/>
    <col min="8668" max="8668" width="5.140625" style="746" customWidth="1"/>
    <col min="8669" max="8669" width="10.140625" style="746" customWidth="1"/>
    <col min="8670" max="8670" width="6.42578125" style="746" customWidth="1"/>
    <col min="8671" max="8671" width="11.42578125" style="746"/>
    <col min="8672" max="8672" width="1.28515625" style="746" customWidth="1"/>
    <col min="8673" max="8673" width="1.42578125" style="746" customWidth="1"/>
    <col min="8674" max="8674" width="8.28515625" style="746" customWidth="1"/>
    <col min="8675" max="8675" width="11.42578125" style="746"/>
    <col min="8676" max="8677" width="10.7109375" style="746" customWidth="1"/>
    <col min="8678" max="8678" width="10.28515625" style="746" customWidth="1"/>
    <col min="8679" max="8679" width="11.28515625" style="746" customWidth="1"/>
    <col min="8680" max="8680" width="7.7109375" style="746" customWidth="1"/>
    <col min="8681" max="8681" width="10.140625" style="746" customWidth="1"/>
    <col min="8682" max="8682" width="6.5703125" style="746" customWidth="1"/>
    <col min="8683" max="8683" width="1.140625" style="746" customWidth="1"/>
    <col min="8684" max="8684" width="24.5703125" style="746" customWidth="1"/>
    <col min="8685" max="8685" width="9.85546875" style="746" customWidth="1"/>
    <col min="8686" max="8686" width="10.7109375" style="746" customWidth="1"/>
    <col min="8687" max="8687" width="10.85546875" style="746" customWidth="1"/>
    <col min="8688" max="8688" width="11.140625" style="746" customWidth="1"/>
    <col min="8689" max="8689" width="9.85546875" style="746" customWidth="1"/>
    <col min="8690" max="8690" width="1" style="746" customWidth="1"/>
    <col min="8691" max="8691" width="16.5703125" style="746" customWidth="1"/>
    <col min="8692" max="8692" width="0.5703125" style="746" customWidth="1"/>
    <col min="8693" max="8693" width="0.7109375" style="746" customWidth="1"/>
    <col min="8694" max="8694" width="27.85546875" style="746" customWidth="1"/>
    <col min="8695" max="8695" width="0.85546875" style="746" customWidth="1"/>
    <col min="8696" max="8696" width="27.42578125" style="746" customWidth="1"/>
    <col min="8697" max="8697" width="14.7109375" style="746" customWidth="1"/>
    <col min="8698" max="8698" width="0.42578125" style="746" customWidth="1"/>
    <col min="8699" max="8699" width="0.7109375" style="746" customWidth="1"/>
    <col min="8700" max="8700" width="21.7109375" style="746" customWidth="1"/>
    <col min="8701" max="8701" width="1.28515625" style="746" customWidth="1"/>
    <col min="8702" max="8702" width="21.140625" style="746" customWidth="1"/>
    <col min="8703" max="8907" width="11.42578125" style="746"/>
    <col min="8908" max="8908" width="0.7109375" style="746" customWidth="1"/>
    <col min="8909" max="8910" width="1.5703125" style="746" customWidth="1"/>
    <col min="8911" max="8911" width="16.42578125" style="746" customWidth="1"/>
    <col min="8912" max="8914" width="10.42578125" style="746" customWidth="1"/>
    <col min="8915" max="8915" width="8.7109375" style="746" customWidth="1"/>
    <col min="8916" max="8916" width="0.7109375" style="746" customWidth="1"/>
    <col min="8917" max="8917" width="3.140625" style="746" customWidth="1"/>
    <col min="8918" max="8918" width="1.140625" style="746" customWidth="1"/>
    <col min="8919" max="8919" width="18" style="746" customWidth="1"/>
    <col min="8920" max="8920" width="9.42578125" style="746" customWidth="1"/>
    <col min="8921" max="8921" width="8.7109375" style="746" customWidth="1"/>
    <col min="8922" max="8922" width="9.28515625" style="746" customWidth="1"/>
    <col min="8923" max="8923" width="10.140625" style="746" customWidth="1"/>
    <col min="8924" max="8924" width="5.140625" style="746" customWidth="1"/>
    <col min="8925" max="8925" width="10.140625" style="746" customWidth="1"/>
    <col min="8926" max="8926" width="6.42578125" style="746" customWidth="1"/>
    <col min="8927" max="8927" width="11.42578125" style="746"/>
    <col min="8928" max="8928" width="1.28515625" style="746" customWidth="1"/>
    <col min="8929" max="8929" width="1.42578125" style="746" customWidth="1"/>
    <col min="8930" max="8930" width="8.28515625" style="746" customWidth="1"/>
    <col min="8931" max="8931" width="11.42578125" style="746"/>
    <col min="8932" max="8933" width="10.7109375" style="746" customWidth="1"/>
    <col min="8934" max="8934" width="10.28515625" style="746" customWidth="1"/>
    <col min="8935" max="8935" width="11.28515625" style="746" customWidth="1"/>
    <col min="8936" max="8936" width="7.7109375" style="746" customWidth="1"/>
    <col min="8937" max="8937" width="10.140625" style="746" customWidth="1"/>
    <col min="8938" max="8938" width="6.5703125" style="746" customWidth="1"/>
    <col min="8939" max="8939" width="1.140625" style="746" customWidth="1"/>
    <col min="8940" max="8940" width="24.5703125" style="746" customWidth="1"/>
    <col min="8941" max="8941" width="9.85546875" style="746" customWidth="1"/>
    <col min="8942" max="8942" width="10.7109375" style="746" customWidth="1"/>
    <col min="8943" max="8943" width="10.85546875" style="746" customWidth="1"/>
    <col min="8944" max="8944" width="11.140625" style="746" customWidth="1"/>
    <col min="8945" max="8945" width="9.85546875" style="746" customWidth="1"/>
    <col min="8946" max="8946" width="1" style="746" customWidth="1"/>
    <col min="8947" max="8947" width="16.5703125" style="746" customWidth="1"/>
    <col min="8948" max="8948" width="0.5703125" style="746" customWidth="1"/>
    <col min="8949" max="8949" width="0.7109375" style="746" customWidth="1"/>
    <col min="8950" max="8950" width="27.85546875" style="746" customWidth="1"/>
    <col min="8951" max="8951" width="0.85546875" style="746" customWidth="1"/>
    <col min="8952" max="8952" width="27.42578125" style="746" customWidth="1"/>
    <col min="8953" max="8953" width="14.7109375" style="746" customWidth="1"/>
    <col min="8954" max="8954" width="0.42578125" style="746" customWidth="1"/>
    <col min="8955" max="8955" width="0.7109375" style="746" customWidth="1"/>
    <col min="8956" max="8956" width="21.7109375" style="746" customWidth="1"/>
    <col min="8957" max="8957" width="1.28515625" style="746" customWidth="1"/>
    <col min="8958" max="8958" width="21.140625" style="746" customWidth="1"/>
    <col min="8959" max="9163" width="11.42578125" style="746"/>
    <col min="9164" max="9164" width="0.7109375" style="746" customWidth="1"/>
    <col min="9165" max="9166" width="1.5703125" style="746" customWidth="1"/>
    <col min="9167" max="9167" width="16.42578125" style="746" customWidth="1"/>
    <col min="9168" max="9170" width="10.42578125" style="746" customWidth="1"/>
    <col min="9171" max="9171" width="8.7109375" style="746" customWidth="1"/>
    <col min="9172" max="9172" width="0.7109375" style="746" customWidth="1"/>
    <col min="9173" max="9173" width="3.140625" style="746" customWidth="1"/>
    <col min="9174" max="9174" width="1.140625" style="746" customWidth="1"/>
    <col min="9175" max="9175" width="18" style="746" customWidth="1"/>
    <col min="9176" max="9176" width="9.42578125" style="746" customWidth="1"/>
    <col min="9177" max="9177" width="8.7109375" style="746" customWidth="1"/>
    <col min="9178" max="9178" width="9.28515625" style="746" customWidth="1"/>
    <col min="9179" max="9179" width="10.140625" style="746" customWidth="1"/>
    <col min="9180" max="9180" width="5.140625" style="746" customWidth="1"/>
    <col min="9181" max="9181" width="10.140625" style="746" customWidth="1"/>
    <col min="9182" max="9182" width="6.42578125" style="746" customWidth="1"/>
    <col min="9183" max="9183" width="11.42578125" style="746"/>
    <col min="9184" max="9184" width="1.28515625" style="746" customWidth="1"/>
    <col min="9185" max="9185" width="1.42578125" style="746" customWidth="1"/>
    <col min="9186" max="9186" width="8.28515625" style="746" customWidth="1"/>
    <col min="9187" max="9187" width="11.42578125" style="746"/>
    <col min="9188" max="9189" width="10.7109375" style="746" customWidth="1"/>
    <col min="9190" max="9190" width="10.28515625" style="746" customWidth="1"/>
    <col min="9191" max="9191" width="11.28515625" style="746" customWidth="1"/>
    <col min="9192" max="9192" width="7.7109375" style="746" customWidth="1"/>
    <col min="9193" max="9193" width="10.140625" style="746" customWidth="1"/>
    <col min="9194" max="9194" width="6.5703125" style="746" customWidth="1"/>
    <col min="9195" max="9195" width="1.140625" style="746" customWidth="1"/>
    <col min="9196" max="9196" width="24.5703125" style="746" customWidth="1"/>
    <col min="9197" max="9197" width="9.85546875" style="746" customWidth="1"/>
    <col min="9198" max="9198" width="10.7109375" style="746" customWidth="1"/>
    <col min="9199" max="9199" width="10.85546875" style="746" customWidth="1"/>
    <col min="9200" max="9200" width="11.140625" style="746" customWidth="1"/>
    <col min="9201" max="9201" width="9.85546875" style="746" customWidth="1"/>
    <col min="9202" max="9202" width="1" style="746" customWidth="1"/>
    <col min="9203" max="9203" width="16.5703125" style="746" customWidth="1"/>
    <col min="9204" max="9204" width="0.5703125" style="746" customWidth="1"/>
    <col min="9205" max="9205" width="0.7109375" style="746" customWidth="1"/>
    <col min="9206" max="9206" width="27.85546875" style="746" customWidth="1"/>
    <col min="9207" max="9207" width="0.85546875" style="746" customWidth="1"/>
    <col min="9208" max="9208" width="27.42578125" style="746" customWidth="1"/>
    <col min="9209" max="9209" width="14.7109375" style="746" customWidth="1"/>
    <col min="9210" max="9210" width="0.42578125" style="746" customWidth="1"/>
    <col min="9211" max="9211" width="0.7109375" style="746" customWidth="1"/>
    <col min="9212" max="9212" width="21.7109375" style="746" customWidth="1"/>
    <col min="9213" max="9213" width="1.28515625" style="746" customWidth="1"/>
    <col min="9214" max="9214" width="21.140625" style="746" customWidth="1"/>
    <col min="9215" max="9419" width="11.42578125" style="746"/>
    <col min="9420" max="9420" width="0.7109375" style="746" customWidth="1"/>
    <col min="9421" max="9422" width="1.5703125" style="746" customWidth="1"/>
    <col min="9423" max="9423" width="16.42578125" style="746" customWidth="1"/>
    <col min="9424" max="9426" width="10.42578125" style="746" customWidth="1"/>
    <col min="9427" max="9427" width="8.7109375" style="746" customWidth="1"/>
    <col min="9428" max="9428" width="0.7109375" style="746" customWidth="1"/>
    <col min="9429" max="9429" width="3.140625" style="746" customWidth="1"/>
    <col min="9430" max="9430" width="1.140625" style="746" customWidth="1"/>
    <col min="9431" max="9431" width="18" style="746" customWidth="1"/>
    <col min="9432" max="9432" width="9.42578125" style="746" customWidth="1"/>
    <col min="9433" max="9433" width="8.7109375" style="746" customWidth="1"/>
    <col min="9434" max="9434" width="9.28515625" style="746" customWidth="1"/>
    <col min="9435" max="9435" width="10.140625" style="746" customWidth="1"/>
    <col min="9436" max="9436" width="5.140625" style="746" customWidth="1"/>
    <col min="9437" max="9437" width="10.140625" style="746" customWidth="1"/>
    <col min="9438" max="9438" width="6.42578125" style="746" customWidth="1"/>
    <col min="9439" max="9439" width="11.42578125" style="746"/>
    <col min="9440" max="9440" width="1.28515625" style="746" customWidth="1"/>
    <col min="9441" max="9441" width="1.42578125" style="746" customWidth="1"/>
    <col min="9442" max="9442" width="8.28515625" style="746" customWidth="1"/>
    <col min="9443" max="9443" width="11.42578125" style="746"/>
    <col min="9444" max="9445" width="10.7109375" style="746" customWidth="1"/>
    <col min="9446" max="9446" width="10.28515625" style="746" customWidth="1"/>
    <col min="9447" max="9447" width="11.28515625" style="746" customWidth="1"/>
    <col min="9448" max="9448" width="7.7109375" style="746" customWidth="1"/>
    <col min="9449" max="9449" width="10.140625" style="746" customWidth="1"/>
    <col min="9450" max="9450" width="6.5703125" style="746" customWidth="1"/>
    <col min="9451" max="9451" width="1.140625" style="746" customWidth="1"/>
    <col min="9452" max="9452" width="24.5703125" style="746" customWidth="1"/>
    <col min="9453" max="9453" width="9.85546875" style="746" customWidth="1"/>
    <col min="9454" max="9454" width="10.7109375" style="746" customWidth="1"/>
    <col min="9455" max="9455" width="10.85546875" style="746" customWidth="1"/>
    <col min="9456" max="9456" width="11.140625" style="746" customWidth="1"/>
    <col min="9457" max="9457" width="9.85546875" style="746" customWidth="1"/>
    <col min="9458" max="9458" width="1" style="746" customWidth="1"/>
    <col min="9459" max="9459" width="16.5703125" style="746" customWidth="1"/>
    <col min="9460" max="9460" width="0.5703125" style="746" customWidth="1"/>
    <col min="9461" max="9461" width="0.7109375" style="746" customWidth="1"/>
    <col min="9462" max="9462" width="27.85546875" style="746" customWidth="1"/>
    <col min="9463" max="9463" width="0.85546875" style="746" customWidth="1"/>
    <col min="9464" max="9464" width="27.42578125" style="746" customWidth="1"/>
    <col min="9465" max="9465" width="14.7109375" style="746" customWidth="1"/>
    <col min="9466" max="9466" width="0.42578125" style="746" customWidth="1"/>
    <col min="9467" max="9467" width="0.7109375" style="746" customWidth="1"/>
    <col min="9468" max="9468" width="21.7109375" style="746" customWidth="1"/>
    <col min="9469" max="9469" width="1.28515625" style="746" customWidth="1"/>
    <col min="9470" max="9470" width="21.140625" style="746" customWidth="1"/>
    <col min="9471" max="9675" width="11.42578125" style="746"/>
    <col min="9676" max="9676" width="0.7109375" style="746" customWidth="1"/>
    <col min="9677" max="9678" width="1.5703125" style="746" customWidth="1"/>
    <col min="9679" max="9679" width="16.42578125" style="746" customWidth="1"/>
    <col min="9680" max="9682" width="10.42578125" style="746" customWidth="1"/>
    <col min="9683" max="9683" width="8.7109375" style="746" customWidth="1"/>
    <col min="9684" max="9684" width="0.7109375" style="746" customWidth="1"/>
    <col min="9685" max="9685" width="3.140625" style="746" customWidth="1"/>
    <col min="9686" max="9686" width="1.140625" style="746" customWidth="1"/>
    <col min="9687" max="9687" width="18" style="746" customWidth="1"/>
    <col min="9688" max="9688" width="9.42578125" style="746" customWidth="1"/>
    <col min="9689" max="9689" width="8.7109375" style="746" customWidth="1"/>
    <col min="9690" max="9690" width="9.28515625" style="746" customWidth="1"/>
    <col min="9691" max="9691" width="10.140625" style="746" customWidth="1"/>
    <col min="9692" max="9692" width="5.140625" style="746" customWidth="1"/>
    <col min="9693" max="9693" width="10.140625" style="746" customWidth="1"/>
    <col min="9694" max="9694" width="6.42578125" style="746" customWidth="1"/>
    <col min="9695" max="9695" width="11.42578125" style="746"/>
    <col min="9696" max="9696" width="1.28515625" style="746" customWidth="1"/>
    <col min="9697" max="9697" width="1.42578125" style="746" customWidth="1"/>
    <col min="9698" max="9698" width="8.28515625" style="746" customWidth="1"/>
    <col min="9699" max="9699" width="11.42578125" style="746"/>
    <col min="9700" max="9701" width="10.7109375" style="746" customWidth="1"/>
    <col min="9702" max="9702" width="10.28515625" style="746" customWidth="1"/>
    <col min="9703" max="9703" width="11.28515625" style="746" customWidth="1"/>
    <col min="9704" max="9704" width="7.7109375" style="746" customWidth="1"/>
    <col min="9705" max="9705" width="10.140625" style="746" customWidth="1"/>
    <col min="9706" max="9706" width="6.5703125" style="746" customWidth="1"/>
    <col min="9707" max="9707" width="1.140625" style="746" customWidth="1"/>
    <col min="9708" max="9708" width="24.5703125" style="746" customWidth="1"/>
    <col min="9709" max="9709" width="9.85546875" style="746" customWidth="1"/>
    <col min="9710" max="9710" width="10.7109375" style="746" customWidth="1"/>
    <col min="9711" max="9711" width="10.85546875" style="746" customWidth="1"/>
    <col min="9712" max="9712" width="11.140625" style="746" customWidth="1"/>
    <col min="9713" max="9713" width="9.85546875" style="746" customWidth="1"/>
    <col min="9714" max="9714" width="1" style="746" customWidth="1"/>
    <col min="9715" max="9715" width="16.5703125" style="746" customWidth="1"/>
    <col min="9716" max="9716" width="0.5703125" style="746" customWidth="1"/>
    <col min="9717" max="9717" width="0.7109375" style="746" customWidth="1"/>
    <col min="9718" max="9718" width="27.85546875" style="746" customWidth="1"/>
    <col min="9719" max="9719" width="0.85546875" style="746" customWidth="1"/>
    <col min="9720" max="9720" width="27.42578125" style="746" customWidth="1"/>
    <col min="9721" max="9721" width="14.7109375" style="746" customWidth="1"/>
    <col min="9722" max="9722" width="0.42578125" style="746" customWidth="1"/>
    <col min="9723" max="9723" width="0.7109375" style="746" customWidth="1"/>
    <col min="9724" max="9724" width="21.7109375" style="746" customWidth="1"/>
    <col min="9725" max="9725" width="1.28515625" style="746" customWidth="1"/>
    <col min="9726" max="9726" width="21.140625" style="746" customWidth="1"/>
    <col min="9727" max="9931" width="11.42578125" style="746"/>
    <col min="9932" max="9932" width="0.7109375" style="746" customWidth="1"/>
    <col min="9933" max="9934" width="1.5703125" style="746" customWidth="1"/>
    <col min="9935" max="9935" width="16.42578125" style="746" customWidth="1"/>
    <col min="9936" max="9938" width="10.42578125" style="746" customWidth="1"/>
    <col min="9939" max="9939" width="8.7109375" style="746" customWidth="1"/>
    <col min="9940" max="9940" width="0.7109375" style="746" customWidth="1"/>
    <col min="9941" max="9941" width="3.140625" style="746" customWidth="1"/>
    <col min="9942" max="9942" width="1.140625" style="746" customWidth="1"/>
    <col min="9943" max="9943" width="18" style="746" customWidth="1"/>
    <col min="9944" max="9944" width="9.42578125" style="746" customWidth="1"/>
    <col min="9945" max="9945" width="8.7109375" style="746" customWidth="1"/>
    <col min="9946" max="9946" width="9.28515625" style="746" customWidth="1"/>
    <col min="9947" max="9947" width="10.140625" style="746" customWidth="1"/>
    <col min="9948" max="9948" width="5.140625" style="746" customWidth="1"/>
    <col min="9949" max="9949" width="10.140625" style="746" customWidth="1"/>
    <col min="9950" max="9950" width="6.42578125" style="746" customWidth="1"/>
    <col min="9951" max="9951" width="11.42578125" style="746"/>
    <col min="9952" max="9952" width="1.28515625" style="746" customWidth="1"/>
    <col min="9953" max="9953" width="1.42578125" style="746" customWidth="1"/>
    <col min="9954" max="9954" width="8.28515625" style="746" customWidth="1"/>
    <col min="9955" max="9955" width="11.42578125" style="746"/>
    <col min="9956" max="9957" width="10.7109375" style="746" customWidth="1"/>
    <col min="9958" max="9958" width="10.28515625" style="746" customWidth="1"/>
    <col min="9959" max="9959" width="11.28515625" style="746" customWidth="1"/>
    <col min="9960" max="9960" width="7.7109375" style="746" customWidth="1"/>
    <col min="9961" max="9961" width="10.140625" style="746" customWidth="1"/>
    <col min="9962" max="9962" width="6.5703125" style="746" customWidth="1"/>
    <col min="9963" max="9963" width="1.140625" style="746" customWidth="1"/>
    <col min="9964" max="9964" width="24.5703125" style="746" customWidth="1"/>
    <col min="9965" max="9965" width="9.85546875" style="746" customWidth="1"/>
    <col min="9966" max="9966" width="10.7109375" style="746" customWidth="1"/>
    <col min="9967" max="9967" width="10.85546875" style="746" customWidth="1"/>
    <col min="9968" max="9968" width="11.140625" style="746" customWidth="1"/>
    <col min="9969" max="9969" width="9.85546875" style="746" customWidth="1"/>
    <col min="9970" max="9970" width="1" style="746" customWidth="1"/>
    <col min="9971" max="9971" width="16.5703125" style="746" customWidth="1"/>
    <col min="9972" max="9972" width="0.5703125" style="746" customWidth="1"/>
    <col min="9973" max="9973" width="0.7109375" style="746" customWidth="1"/>
    <col min="9974" max="9974" width="27.85546875" style="746" customWidth="1"/>
    <col min="9975" max="9975" width="0.85546875" style="746" customWidth="1"/>
    <col min="9976" max="9976" width="27.42578125" style="746" customWidth="1"/>
    <col min="9977" max="9977" width="14.7109375" style="746" customWidth="1"/>
    <col min="9978" max="9978" width="0.42578125" style="746" customWidth="1"/>
    <col min="9979" max="9979" width="0.7109375" style="746" customWidth="1"/>
    <col min="9980" max="9980" width="21.7109375" style="746" customWidth="1"/>
    <col min="9981" max="9981" width="1.28515625" style="746" customWidth="1"/>
    <col min="9982" max="9982" width="21.140625" style="746" customWidth="1"/>
    <col min="9983" max="10187" width="11.42578125" style="746"/>
    <col min="10188" max="10188" width="0.7109375" style="746" customWidth="1"/>
    <col min="10189" max="10190" width="1.5703125" style="746" customWidth="1"/>
    <col min="10191" max="10191" width="16.42578125" style="746" customWidth="1"/>
    <col min="10192" max="10194" width="10.42578125" style="746" customWidth="1"/>
    <col min="10195" max="10195" width="8.7109375" style="746" customWidth="1"/>
    <col min="10196" max="10196" width="0.7109375" style="746" customWidth="1"/>
    <col min="10197" max="10197" width="3.140625" style="746" customWidth="1"/>
    <col min="10198" max="10198" width="1.140625" style="746" customWidth="1"/>
    <col min="10199" max="10199" width="18" style="746" customWidth="1"/>
    <col min="10200" max="10200" width="9.42578125" style="746" customWidth="1"/>
    <col min="10201" max="10201" width="8.7109375" style="746" customWidth="1"/>
    <col min="10202" max="10202" width="9.28515625" style="746" customWidth="1"/>
    <col min="10203" max="10203" width="10.140625" style="746" customWidth="1"/>
    <col min="10204" max="10204" width="5.140625" style="746" customWidth="1"/>
    <col min="10205" max="10205" width="10.140625" style="746" customWidth="1"/>
    <col min="10206" max="10206" width="6.42578125" style="746" customWidth="1"/>
    <col min="10207" max="10207" width="11.42578125" style="746"/>
    <col min="10208" max="10208" width="1.28515625" style="746" customWidth="1"/>
    <col min="10209" max="10209" width="1.42578125" style="746" customWidth="1"/>
    <col min="10210" max="10210" width="8.28515625" style="746" customWidth="1"/>
    <col min="10211" max="10211" width="11.42578125" style="746"/>
    <col min="10212" max="10213" width="10.7109375" style="746" customWidth="1"/>
    <col min="10214" max="10214" width="10.28515625" style="746" customWidth="1"/>
    <col min="10215" max="10215" width="11.28515625" style="746" customWidth="1"/>
    <col min="10216" max="10216" width="7.7109375" style="746" customWidth="1"/>
    <col min="10217" max="10217" width="10.140625" style="746" customWidth="1"/>
    <col min="10218" max="10218" width="6.5703125" style="746" customWidth="1"/>
    <col min="10219" max="10219" width="1.140625" style="746" customWidth="1"/>
    <col min="10220" max="10220" width="24.5703125" style="746" customWidth="1"/>
    <col min="10221" max="10221" width="9.85546875" style="746" customWidth="1"/>
    <col min="10222" max="10222" width="10.7109375" style="746" customWidth="1"/>
    <col min="10223" max="10223" width="10.85546875" style="746" customWidth="1"/>
    <col min="10224" max="10224" width="11.140625" style="746" customWidth="1"/>
    <col min="10225" max="10225" width="9.85546875" style="746" customWidth="1"/>
    <col min="10226" max="10226" width="1" style="746" customWidth="1"/>
    <col min="10227" max="10227" width="16.5703125" style="746" customWidth="1"/>
    <col min="10228" max="10228" width="0.5703125" style="746" customWidth="1"/>
    <col min="10229" max="10229" width="0.7109375" style="746" customWidth="1"/>
    <col min="10230" max="10230" width="27.85546875" style="746" customWidth="1"/>
    <col min="10231" max="10231" width="0.85546875" style="746" customWidth="1"/>
    <col min="10232" max="10232" width="27.42578125" style="746" customWidth="1"/>
    <col min="10233" max="10233" width="14.7109375" style="746" customWidth="1"/>
    <col min="10234" max="10234" width="0.42578125" style="746" customWidth="1"/>
    <col min="10235" max="10235" width="0.7109375" style="746" customWidth="1"/>
    <col min="10236" max="10236" width="21.7109375" style="746" customWidth="1"/>
    <col min="10237" max="10237" width="1.28515625" style="746" customWidth="1"/>
    <col min="10238" max="10238" width="21.140625" style="746" customWidth="1"/>
    <col min="10239" max="10443" width="11.42578125" style="746"/>
    <col min="10444" max="10444" width="0.7109375" style="746" customWidth="1"/>
    <col min="10445" max="10446" width="1.5703125" style="746" customWidth="1"/>
    <col min="10447" max="10447" width="16.42578125" style="746" customWidth="1"/>
    <col min="10448" max="10450" width="10.42578125" style="746" customWidth="1"/>
    <col min="10451" max="10451" width="8.7109375" style="746" customWidth="1"/>
    <col min="10452" max="10452" width="0.7109375" style="746" customWidth="1"/>
    <col min="10453" max="10453" width="3.140625" style="746" customWidth="1"/>
    <col min="10454" max="10454" width="1.140625" style="746" customWidth="1"/>
    <col min="10455" max="10455" width="18" style="746" customWidth="1"/>
    <col min="10456" max="10456" width="9.42578125" style="746" customWidth="1"/>
    <col min="10457" max="10457" width="8.7109375" style="746" customWidth="1"/>
    <col min="10458" max="10458" width="9.28515625" style="746" customWidth="1"/>
    <col min="10459" max="10459" width="10.140625" style="746" customWidth="1"/>
    <col min="10460" max="10460" width="5.140625" style="746" customWidth="1"/>
    <col min="10461" max="10461" width="10.140625" style="746" customWidth="1"/>
    <col min="10462" max="10462" width="6.42578125" style="746" customWidth="1"/>
    <col min="10463" max="10463" width="11.42578125" style="746"/>
    <col min="10464" max="10464" width="1.28515625" style="746" customWidth="1"/>
    <col min="10465" max="10465" width="1.42578125" style="746" customWidth="1"/>
    <col min="10466" max="10466" width="8.28515625" style="746" customWidth="1"/>
    <col min="10467" max="10467" width="11.42578125" style="746"/>
    <col min="10468" max="10469" width="10.7109375" style="746" customWidth="1"/>
    <col min="10470" max="10470" width="10.28515625" style="746" customWidth="1"/>
    <col min="10471" max="10471" width="11.28515625" style="746" customWidth="1"/>
    <col min="10472" max="10472" width="7.7109375" style="746" customWidth="1"/>
    <col min="10473" max="10473" width="10.140625" style="746" customWidth="1"/>
    <col min="10474" max="10474" width="6.5703125" style="746" customWidth="1"/>
    <col min="10475" max="10475" width="1.140625" style="746" customWidth="1"/>
    <col min="10476" max="10476" width="24.5703125" style="746" customWidth="1"/>
    <col min="10477" max="10477" width="9.85546875" style="746" customWidth="1"/>
    <col min="10478" max="10478" width="10.7109375" style="746" customWidth="1"/>
    <col min="10479" max="10479" width="10.85546875" style="746" customWidth="1"/>
    <col min="10480" max="10480" width="11.140625" style="746" customWidth="1"/>
    <col min="10481" max="10481" width="9.85546875" style="746" customWidth="1"/>
    <col min="10482" max="10482" width="1" style="746" customWidth="1"/>
    <col min="10483" max="10483" width="16.5703125" style="746" customWidth="1"/>
    <col min="10484" max="10484" width="0.5703125" style="746" customWidth="1"/>
    <col min="10485" max="10485" width="0.7109375" style="746" customWidth="1"/>
    <col min="10486" max="10486" width="27.85546875" style="746" customWidth="1"/>
    <col min="10487" max="10487" width="0.85546875" style="746" customWidth="1"/>
    <col min="10488" max="10488" width="27.42578125" style="746" customWidth="1"/>
    <col min="10489" max="10489" width="14.7109375" style="746" customWidth="1"/>
    <col min="10490" max="10490" width="0.42578125" style="746" customWidth="1"/>
    <col min="10491" max="10491" width="0.7109375" style="746" customWidth="1"/>
    <col min="10492" max="10492" width="21.7109375" style="746" customWidth="1"/>
    <col min="10493" max="10493" width="1.28515625" style="746" customWidth="1"/>
    <col min="10494" max="10494" width="21.140625" style="746" customWidth="1"/>
    <col min="10495" max="10699" width="11.42578125" style="746"/>
    <col min="10700" max="10700" width="0.7109375" style="746" customWidth="1"/>
    <col min="10701" max="10702" width="1.5703125" style="746" customWidth="1"/>
    <col min="10703" max="10703" width="16.42578125" style="746" customWidth="1"/>
    <col min="10704" max="10706" width="10.42578125" style="746" customWidth="1"/>
    <col min="10707" max="10707" width="8.7109375" style="746" customWidth="1"/>
    <col min="10708" max="10708" width="0.7109375" style="746" customWidth="1"/>
    <col min="10709" max="10709" width="3.140625" style="746" customWidth="1"/>
    <col min="10710" max="10710" width="1.140625" style="746" customWidth="1"/>
    <col min="10711" max="10711" width="18" style="746" customWidth="1"/>
    <col min="10712" max="10712" width="9.42578125" style="746" customWidth="1"/>
    <col min="10713" max="10713" width="8.7109375" style="746" customWidth="1"/>
    <col min="10714" max="10714" width="9.28515625" style="746" customWidth="1"/>
    <col min="10715" max="10715" width="10.140625" style="746" customWidth="1"/>
    <col min="10716" max="10716" width="5.140625" style="746" customWidth="1"/>
    <col min="10717" max="10717" width="10.140625" style="746" customWidth="1"/>
    <col min="10718" max="10718" width="6.42578125" style="746" customWidth="1"/>
    <col min="10719" max="10719" width="11.42578125" style="746"/>
    <col min="10720" max="10720" width="1.28515625" style="746" customWidth="1"/>
    <col min="10721" max="10721" width="1.42578125" style="746" customWidth="1"/>
    <col min="10722" max="10722" width="8.28515625" style="746" customWidth="1"/>
    <col min="10723" max="10723" width="11.42578125" style="746"/>
    <col min="10724" max="10725" width="10.7109375" style="746" customWidth="1"/>
    <col min="10726" max="10726" width="10.28515625" style="746" customWidth="1"/>
    <col min="10727" max="10727" width="11.28515625" style="746" customWidth="1"/>
    <col min="10728" max="10728" width="7.7109375" style="746" customWidth="1"/>
    <col min="10729" max="10729" width="10.140625" style="746" customWidth="1"/>
    <col min="10730" max="10730" width="6.5703125" style="746" customWidth="1"/>
    <col min="10731" max="10731" width="1.140625" style="746" customWidth="1"/>
    <col min="10732" max="10732" width="24.5703125" style="746" customWidth="1"/>
    <col min="10733" max="10733" width="9.85546875" style="746" customWidth="1"/>
    <col min="10734" max="10734" width="10.7109375" style="746" customWidth="1"/>
    <col min="10735" max="10735" width="10.85546875" style="746" customWidth="1"/>
    <col min="10736" max="10736" width="11.140625" style="746" customWidth="1"/>
    <col min="10737" max="10737" width="9.85546875" style="746" customWidth="1"/>
    <col min="10738" max="10738" width="1" style="746" customWidth="1"/>
    <col min="10739" max="10739" width="16.5703125" style="746" customWidth="1"/>
    <col min="10740" max="10740" width="0.5703125" style="746" customWidth="1"/>
    <col min="10741" max="10741" width="0.7109375" style="746" customWidth="1"/>
    <col min="10742" max="10742" width="27.85546875" style="746" customWidth="1"/>
    <col min="10743" max="10743" width="0.85546875" style="746" customWidth="1"/>
    <col min="10744" max="10744" width="27.42578125" style="746" customWidth="1"/>
    <col min="10745" max="10745" width="14.7109375" style="746" customWidth="1"/>
    <col min="10746" max="10746" width="0.42578125" style="746" customWidth="1"/>
    <col min="10747" max="10747" width="0.7109375" style="746" customWidth="1"/>
    <col min="10748" max="10748" width="21.7109375" style="746" customWidth="1"/>
    <col min="10749" max="10749" width="1.28515625" style="746" customWidth="1"/>
    <col min="10750" max="10750" width="21.140625" style="746" customWidth="1"/>
    <col min="10751" max="10955" width="11.42578125" style="746"/>
    <col min="10956" max="10956" width="0.7109375" style="746" customWidth="1"/>
    <col min="10957" max="10958" width="1.5703125" style="746" customWidth="1"/>
    <col min="10959" max="10959" width="16.42578125" style="746" customWidth="1"/>
    <col min="10960" max="10962" width="10.42578125" style="746" customWidth="1"/>
    <col min="10963" max="10963" width="8.7109375" style="746" customWidth="1"/>
    <col min="10964" max="10964" width="0.7109375" style="746" customWidth="1"/>
    <col min="10965" max="10965" width="3.140625" style="746" customWidth="1"/>
    <col min="10966" max="10966" width="1.140625" style="746" customWidth="1"/>
    <col min="10967" max="10967" width="18" style="746" customWidth="1"/>
    <col min="10968" max="10968" width="9.42578125" style="746" customWidth="1"/>
    <col min="10969" max="10969" width="8.7109375" style="746" customWidth="1"/>
    <col min="10970" max="10970" width="9.28515625" style="746" customWidth="1"/>
    <col min="10971" max="10971" width="10.140625" style="746" customWidth="1"/>
    <col min="10972" max="10972" width="5.140625" style="746" customWidth="1"/>
    <col min="10973" max="10973" width="10.140625" style="746" customWidth="1"/>
    <col min="10974" max="10974" width="6.42578125" style="746" customWidth="1"/>
    <col min="10975" max="10975" width="11.42578125" style="746"/>
    <col min="10976" max="10976" width="1.28515625" style="746" customWidth="1"/>
    <col min="10977" max="10977" width="1.42578125" style="746" customWidth="1"/>
    <col min="10978" max="10978" width="8.28515625" style="746" customWidth="1"/>
    <col min="10979" max="10979" width="11.42578125" style="746"/>
    <col min="10980" max="10981" width="10.7109375" style="746" customWidth="1"/>
    <col min="10982" max="10982" width="10.28515625" style="746" customWidth="1"/>
    <col min="10983" max="10983" width="11.28515625" style="746" customWidth="1"/>
    <col min="10984" max="10984" width="7.7109375" style="746" customWidth="1"/>
    <col min="10985" max="10985" width="10.140625" style="746" customWidth="1"/>
    <col min="10986" max="10986" width="6.5703125" style="746" customWidth="1"/>
    <col min="10987" max="10987" width="1.140625" style="746" customWidth="1"/>
    <col min="10988" max="10988" width="24.5703125" style="746" customWidth="1"/>
    <col min="10989" max="10989" width="9.85546875" style="746" customWidth="1"/>
    <col min="10990" max="10990" width="10.7109375" style="746" customWidth="1"/>
    <col min="10991" max="10991" width="10.85546875" style="746" customWidth="1"/>
    <col min="10992" max="10992" width="11.140625" style="746" customWidth="1"/>
    <col min="10993" max="10993" width="9.85546875" style="746" customWidth="1"/>
    <col min="10994" max="10994" width="1" style="746" customWidth="1"/>
    <col min="10995" max="10995" width="16.5703125" style="746" customWidth="1"/>
    <col min="10996" max="10996" width="0.5703125" style="746" customWidth="1"/>
    <col min="10997" max="10997" width="0.7109375" style="746" customWidth="1"/>
    <col min="10998" max="10998" width="27.85546875" style="746" customWidth="1"/>
    <col min="10999" max="10999" width="0.85546875" style="746" customWidth="1"/>
    <col min="11000" max="11000" width="27.42578125" style="746" customWidth="1"/>
    <col min="11001" max="11001" width="14.7109375" style="746" customWidth="1"/>
    <col min="11002" max="11002" width="0.42578125" style="746" customWidth="1"/>
    <col min="11003" max="11003" width="0.7109375" style="746" customWidth="1"/>
    <col min="11004" max="11004" width="21.7109375" style="746" customWidth="1"/>
    <col min="11005" max="11005" width="1.28515625" style="746" customWidth="1"/>
    <col min="11006" max="11006" width="21.140625" style="746" customWidth="1"/>
    <col min="11007" max="11211" width="11.42578125" style="746"/>
    <col min="11212" max="11212" width="0.7109375" style="746" customWidth="1"/>
    <col min="11213" max="11214" width="1.5703125" style="746" customWidth="1"/>
    <col min="11215" max="11215" width="16.42578125" style="746" customWidth="1"/>
    <col min="11216" max="11218" width="10.42578125" style="746" customWidth="1"/>
    <col min="11219" max="11219" width="8.7109375" style="746" customWidth="1"/>
    <col min="11220" max="11220" width="0.7109375" style="746" customWidth="1"/>
    <col min="11221" max="11221" width="3.140625" style="746" customWidth="1"/>
    <col min="11222" max="11222" width="1.140625" style="746" customWidth="1"/>
    <col min="11223" max="11223" width="18" style="746" customWidth="1"/>
    <col min="11224" max="11224" width="9.42578125" style="746" customWidth="1"/>
    <col min="11225" max="11225" width="8.7109375" style="746" customWidth="1"/>
    <col min="11226" max="11226" width="9.28515625" style="746" customWidth="1"/>
    <col min="11227" max="11227" width="10.140625" style="746" customWidth="1"/>
    <col min="11228" max="11228" width="5.140625" style="746" customWidth="1"/>
    <col min="11229" max="11229" width="10.140625" style="746" customWidth="1"/>
    <col min="11230" max="11230" width="6.42578125" style="746" customWidth="1"/>
    <col min="11231" max="11231" width="11.42578125" style="746"/>
    <col min="11232" max="11232" width="1.28515625" style="746" customWidth="1"/>
    <col min="11233" max="11233" width="1.42578125" style="746" customWidth="1"/>
    <col min="11234" max="11234" width="8.28515625" style="746" customWidth="1"/>
    <col min="11235" max="11235" width="11.42578125" style="746"/>
    <col min="11236" max="11237" width="10.7109375" style="746" customWidth="1"/>
    <col min="11238" max="11238" width="10.28515625" style="746" customWidth="1"/>
    <col min="11239" max="11239" width="11.28515625" style="746" customWidth="1"/>
    <col min="11240" max="11240" width="7.7109375" style="746" customWidth="1"/>
    <col min="11241" max="11241" width="10.140625" style="746" customWidth="1"/>
    <col min="11242" max="11242" width="6.5703125" style="746" customWidth="1"/>
    <col min="11243" max="11243" width="1.140625" style="746" customWidth="1"/>
    <col min="11244" max="11244" width="24.5703125" style="746" customWidth="1"/>
    <col min="11245" max="11245" width="9.85546875" style="746" customWidth="1"/>
    <col min="11246" max="11246" width="10.7109375" style="746" customWidth="1"/>
    <col min="11247" max="11247" width="10.85546875" style="746" customWidth="1"/>
    <col min="11248" max="11248" width="11.140625" style="746" customWidth="1"/>
    <col min="11249" max="11249" width="9.85546875" style="746" customWidth="1"/>
    <col min="11250" max="11250" width="1" style="746" customWidth="1"/>
    <col min="11251" max="11251" width="16.5703125" style="746" customWidth="1"/>
    <col min="11252" max="11252" width="0.5703125" style="746" customWidth="1"/>
    <col min="11253" max="11253" width="0.7109375" style="746" customWidth="1"/>
    <col min="11254" max="11254" width="27.85546875" style="746" customWidth="1"/>
    <col min="11255" max="11255" width="0.85546875" style="746" customWidth="1"/>
    <col min="11256" max="11256" width="27.42578125" style="746" customWidth="1"/>
    <col min="11257" max="11257" width="14.7109375" style="746" customWidth="1"/>
    <col min="11258" max="11258" width="0.42578125" style="746" customWidth="1"/>
    <col min="11259" max="11259" width="0.7109375" style="746" customWidth="1"/>
    <col min="11260" max="11260" width="21.7109375" style="746" customWidth="1"/>
    <col min="11261" max="11261" width="1.28515625" style="746" customWidth="1"/>
    <col min="11262" max="11262" width="21.140625" style="746" customWidth="1"/>
    <col min="11263" max="11467" width="11.42578125" style="746"/>
    <col min="11468" max="11468" width="0.7109375" style="746" customWidth="1"/>
    <col min="11469" max="11470" width="1.5703125" style="746" customWidth="1"/>
    <col min="11471" max="11471" width="16.42578125" style="746" customWidth="1"/>
    <col min="11472" max="11474" width="10.42578125" style="746" customWidth="1"/>
    <col min="11475" max="11475" width="8.7109375" style="746" customWidth="1"/>
    <col min="11476" max="11476" width="0.7109375" style="746" customWidth="1"/>
    <col min="11477" max="11477" width="3.140625" style="746" customWidth="1"/>
    <col min="11478" max="11478" width="1.140625" style="746" customWidth="1"/>
    <col min="11479" max="11479" width="18" style="746" customWidth="1"/>
    <col min="11480" max="11480" width="9.42578125" style="746" customWidth="1"/>
    <col min="11481" max="11481" width="8.7109375" style="746" customWidth="1"/>
    <col min="11482" max="11482" width="9.28515625" style="746" customWidth="1"/>
    <col min="11483" max="11483" width="10.140625" style="746" customWidth="1"/>
    <col min="11484" max="11484" width="5.140625" style="746" customWidth="1"/>
    <col min="11485" max="11485" width="10.140625" style="746" customWidth="1"/>
    <col min="11486" max="11486" width="6.42578125" style="746" customWidth="1"/>
    <col min="11487" max="11487" width="11.42578125" style="746"/>
    <col min="11488" max="11488" width="1.28515625" style="746" customWidth="1"/>
    <col min="11489" max="11489" width="1.42578125" style="746" customWidth="1"/>
    <col min="11490" max="11490" width="8.28515625" style="746" customWidth="1"/>
    <col min="11491" max="11491" width="11.42578125" style="746"/>
    <col min="11492" max="11493" width="10.7109375" style="746" customWidth="1"/>
    <col min="11494" max="11494" width="10.28515625" style="746" customWidth="1"/>
    <col min="11495" max="11495" width="11.28515625" style="746" customWidth="1"/>
    <col min="11496" max="11496" width="7.7109375" style="746" customWidth="1"/>
    <col min="11497" max="11497" width="10.140625" style="746" customWidth="1"/>
    <col min="11498" max="11498" width="6.5703125" style="746" customWidth="1"/>
    <col min="11499" max="11499" width="1.140625" style="746" customWidth="1"/>
    <col min="11500" max="11500" width="24.5703125" style="746" customWidth="1"/>
    <col min="11501" max="11501" width="9.85546875" style="746" customWidth="1"/>
    <col min="11502" max="11502" width="10.7109375" style="746" customWidth="1"/>
    <col min="11503" max="11503" width="10.85546875" style="746" customWidth="1"/>
    <col min="11504" max="11504" width="11.140625" style="746" customWidth="1"/>
    <col min="11505" max="11505" width="9.85546875" style="746" customWidth="1"/>
    <col min="11506" max="11506" width="1" style="746" customWidth="1"/>
    <col min="11507" max="11507" width="16.5703125" style="746" customWidth="1"/>
    <col min="11508" max="11508" width="0.5703125" style="746" customWidth="1"/>
    <col min="11509" max="11509" width="0.7109375" style="746" customWidth="1"/>
    <col min="11510" max="11510" width="27.85546875" style="746" customWidth="1"/>
    <col min="11511" max="11511" width="0.85546875" style="746" customWidth="1"/>
    <col min="11512" max="11512" width="27.42578125" style="746" customWidth="1"/>
    <col min="11513" max="11513" width="14.7109375" style="746" customWidth="1"/>
    <col min="11514" max="11514" width="0.42578125" style="746" customWidth="1"/>
    <col min="11515" max="11515" width="0.7109375" style="746" customWidth="1"/>
    <col min="11516" max="11516" width="21.7109375" style="746" customWidth="1"/>
    <col min="11517" max="11517" width="1.28515625" style="746" customWidth="1"/>
    <col min="11518" max="11518" width="21.140625" style="746" customWidth="1"/>
    <col min="11519" max="11723" width="11.42578125" style="746"/>
    <col min="11724" max="11724" width="0.7109375" style="746" customWidth="1"/>
    <col min="11725" max="11726" width="1.5703125" style="746" customWidth="1"/>
    <col min="11727" max="11727" width="16.42578125" style="746" customWidth="1"/>
    <col min="11728" max="11730" width="10.42578125" style="746" customWidth="1"/>
    <col min="11731" max="11731" width="8.7109375" style="746" customWidth="1"/>
    <col min="11732" max="11732" width="0.7109375" style="746" customWidth="1"/>
    <col min="11733" max="11733" width="3.140625" style="746" customWidth="1"/>
    <col min="11734" max="11734" width="1.140625" style="746" customWidth="1"/>
    <col min="11735" max="11735" width="18" style="746" customWidth="1"/>
    <col min="11736" max="11736" width="9.42578125" style="746" customWidth="1"/>
    <col min="11737" max="11737" width="8.7109375" style="746" customWidth="1"/>
    <col min="11738" max="11738" width="9.28515625" style="746" customWidth="1"/>
    <col min="11739" max="11739" width="10.140625" style="746" customWidth="1"/>
    <col min="11740" max="11740" width="5.140625" style="746" customWidth="1"/>
    <col min="11741" max="11741" width="10.140625" style="746" customWidth="1"/>
    <col min="11742" max="11742" width="6.42578125" style="746" customWidth="1"/>
    <col min="11743" max="11743" width="11.42578125" style="746"/>
    <col min="11744" max="11744" width="1.28515625" style="746" customWidth="1"/>
    <col min="11745" max="11745" width="1.42578125" style="746" customWidth="1"/>
    <col min="11746" max="11746" width="8.28515625" style="746" customWidth="1"/>
    <col min="11747" max="11747" width="11.42578125" style="746"/>
    <col min="11748" max="11749" width="10.7109375" style="746" customWidth="1"/>
    <col min="11750" max="11750" width="10.28515625" style="746" customWidth="1"/>
    <col min="11751" max="11751" width="11.28515625" style="746" customWidth="1"/>
    <col min="11752" max="11752" width="7.7109375" style="746" customWidth="1"/>
    <col min="11753" max="11753" width="10.140625" style="746" customWidth="1"/>
    <col min="11754" max="11754" width="6.5703125" style="746" customWidth="1"/>
    <col min="11755" max="11755" width="1.140625" style="746" customWidth="1"/>
    <col min="11756" max="11756" width="24.5703125" style="746" customWidth="1"/>
    <col min="11757" max="11757" width="9.85546875" style="746" customWidth="1"/>
    <col min="11758" max="11758" width="10.7109375" style="746" customWidth="1"/>
    <col min="11759" max="11759" width="10.85546875" style="746" customWidth="1"/>
    <col min="11760" max="11760" width="11.140625" style="746" customWidth="1"/>
    <col min="11761" max="11761" width="9.85546875" style="746" customWidth="1"/>
    <col min="11762" max="11762" width="1" style="746" customWidth="1"/>
    <col min="11763" max="11763" width="16.5703125" style="746" customWidth="1"/>
    <col min="11764" max="11764" width="0.5703125" style="746" customWidth="1"/>
    <col min="11765" max="11765" width="0.7109375" style="746" customWidth="1"/>
    <col min="11766" max="11766" width="27.85546875" style="746" customWidth="1"/>
    <col min="11767" max="11767" width="0.85546875" style="746" customWidth="1"/>
    <col min="11768" max="11768" width="27.42578125" style="746" customWidth="1"/>
    <col min="11769" max="11769" width="14.7109375" style="746" customWidth="1"/>
    <col min="11770" max="11770" width="0.42578125" style="746" customWidth="1"/>
    <col min="11771" max="11771" width="0.7109375" style="746" customWidth="1"/>
    <col min="11772" max="11772" width="21.7109375" style="746" customWidth="1"/>
    <col min="11773" max="11773" width="1.28515625" style="746" customWidth="1"/>
    <col min="11774" max="11774" width="21.140625" style="746" customWidth="1"/>
    <col min="11775" max="11979" width="11.42578125" style="746"/>
    <col min="11980" max="11980" width="0.7109375" style="746" customWidth="1"/>
    <col min="11981" max="11982" width="1.5703125" style="746" customWidth="1"/>
    <col min="11983" max="11983" width="16.42578125" style="746" customWidth="1"/>
    <col min="11984" max="11986" width="10.42578125" style="746" customWidth="1"/>
    <col min="11987" max="11987" width="8.7109375" style="746" customWidth="1"/>
    <col min="11988" max="11988" width="0.7109375" style="746" customWidth="1"/>
    <col min="11989" max="11989" width="3.140625" style="746" customWidth="1"/>
    <col min="11990" max="11990" width="1.140625" style="746" customWidth="1"/>
    <col min="11991" max="11991" width="18" style="746" customWidth="1"/>
    <col min="11992" max="11992" width="9.42578125" style="746" customWidth="1"/>
    <col min="11993" max="11993" width="8.7109375" style="746" customWidth="1"/>
    <col min="11994" max="11994" width="9.28515625" style="746" customWidth="1"/>
    <col min="11995" max="11995" width="10.140625" style="746" customWidth="1"/>
    <col min="11996" max="11996" width="5.140625" style="746" customWidth="1"/>
    <col min="11997" max="11997" width="10.140625" style="746" customWidth="1"/>
    <col min="11998" max="11998" width="6.42578125" style="746" customWidth="1"/>
    <col min="11999" max="11999" width="11.42578125" style="746"/>
    <col min="12000" max="12000" width="1.28515625" style="746" customWidth="1"/>
    <col min="12001" max="12001" width="1.42578125" style="746" customWidth="1"/>
    <col min="12002" max="12002" width="8.28515625" style="746" customWidth="1"/>
    <col min="12003" max="12003" width="11.42578125" style="746"/>
    <col min="12004" max="12005" width="10.7109375" style="746" customWidth="1"/>
    <col min="12006" max="12006" width="10.28515625" style="746" customWidth="1"/>
    <col min="12007" max="12007" width="11.28515625" style="746" customWidth="1"/>
    <col min="12008" max="12008" width="7.7109375" style="746" customWidth="1"/>
    <col min="12009" max="12009" width="10.140625" style="746" customWidth="1"/>
    <col min="12010" max="12010" width="6.5703125" style="746" customWidth="1"/>
    <col min="12011" max="12011" width="1.140625" style="746" customWidth="1"/>
    <col min="12012" max="12012" width="24.5703125" style="746" customWidth="1"/>
    <col min="12013" max="12013" width="9.85546875" style="746" customWidth="1"/>
    <col min="12014" max="12014" width="10.7109375" style="746" customWidth="1"/>
    <col min="12015" max="12015" width="10.85546875" style="746" customWidth="1"/>
    <col min="12016" max="12016" width="11.140625" style="746" customWidth="1"/>
    <col min="12017" max="12017" width="9.85546875" style="746" customWidth="1"/>
    <col min="12018" max="12018" width="1" style="746" customWidth="1"/>
    <col min="12019" max="12019" width="16.5703125" style="746" customWidth="1"/>
    <col min="12020" max="12020" width="0.5703125" style="746" customWidth="1"/>
    <col min="12021" max="12021" width="0.7109375" style="746" customWidth="1"/>
    <col min="12022" max="12022" width="27.85546875" style="746" customWidth="1"/>
    <col min="12023" max="12023" width="0.85546875" style="746" customWidth="1"/>
    <col min="12024" max="12024" width="27.42578125" style="746" customWidth="1"/>
    <col min="12025" max="12025" width="14.7109375" style="746" customWidth="1"/>
    <col min="12026" max="12026" width="0.42578125" style="746" customWidth="1"/>
    <col min="12027" max="12027" width="0.7109375" style="746" customWidth="1"/>
    <col min="12028" max="12028" width="21.7109375" style="746" customWidth="1"/>
    <col min="12029" max="12029" width="1.28515625" style="746" customWidth="1"/>
    <col min="12030" max="12030" width="21.140625" style="746" customWidth="1"/>
    <col min="12031" max="12235" width="11.42578125" style="746"/>
    <col min="12236" max="12236" width="0.7109375" style="746" customWidth="1"/>
    <col min="12237" max="12238" width="1.5703125" style="746" customWidth="1"/>
    <col min="12239" max="12239" width="16.42578125" style="746" customWidth="1"/>
    <col min="12240" max="12242" width="10.42578125" style="746" customWidth="1"/>
    <col min="12243" max="12243" width="8.7109375" style="746" customWidth="1"/>
    <col min="12244" max="12244" width="0.7109375" style="746" customWidth="1"/>
    <col min="12245" max="12245" width="3.140625" style="746" customWidth="1"/>
    <col min="12246" max="12246" width="1.140625" style="746" customWidth="1"/>
    <col min="12247" max="12247" width="18" style="746" customWidth="1"/>
    <col min="12248" max="12248" width="9.42578125" style="746" customWidth="1"/>
    <col min="12249" max="12249" width="8.7109375" style="746" customWidth="1"/>
    <col min="12250" max="12250" width="9.28515625" style="746" customWidth="1"/>
    <col min="12251" max="12251" width="10.140625" style="746" customWidth="1"/>
    <col min="12252" max="12252" width="5.140625" style="746" customWidth="1"/>
    <col min="12253" max="12253" width="10.140625" style="746" customWidth="1"/>
    <col min="12254" max="12254" width="6.42578125" style="746" customWidth="1"/>
    <col min="12255" max="12255" width="11.42578125" style="746"/>
    <col min="12256" max="12256" width="1.28515625" style="746" customWidth="1"/>
    <col min="12257" max="12257" width="1.42578125" style="746" customWidth="1"/>
    <col min="12258" max="12258" width="8.28515625" style="746" customWidth="1"/>
    <col min="12259" max="12259" width="11.42578125" style="746"/>
    <col min="12260" max="12261" width="10.7109375" style="746" customWidth="1"/>
    <col min="12262" max="12262" width="10.28515625" style="746" customWidth="1"/>
    <col min="12263" max="12263" width="11.28515625" style="746" customWidth="1"/>
    <col min="12264" max="12264" width="7.7109375" style="746" customWidth="1"/>
    <col min="12265" max="12265" width="10.140625" style="746" customWidth="1"/>
    <col min="12266" max="12266" width="6.5703125" style="746" customWidth="1"/>
    <col min="12267" max="12267" width="1.140625" style="746" customWidth="1"/>
    <col min="12268" max="12268" width="24.5703125" style="746" customWidth="1"/>
    <col min="12269" max="12269" width="9.85546875" style="746" customWidth="1"/>
    <col min="12270" max="12270" width="10.7109375" style="746" customWidth="1"/>
    <col min="12271" max="12271" width="10.85546875" style="746" customWidth="1"/>
    <col min="12272" max="12272" width="11.140625" style="746" customWidth="1"/>
    <col min="12273" max="12273" width="9.85546875" style="746" customWidth="1"/>
    <col min="12274" max="12274" width="1" style="746" customWidth="1"/>
    <col min="12275" max="12275" width="16.5703125" style="746" customWidth="1"/>
    <col min="12276" max="12276" width="0.5703125" style="746" customWidth="1"/>
    <col min="12277" max="12277" width="0.7109375" style="746" customWidth="1"/>
    <col min="12278" max="12278" width="27.85546875" style="746" customWidth="1"/>
    <col min="12279" max="12279" width="0.85546875" style="746" customWidth="1"/>
    <col min="12280" max="12280" width="27.42578125" style="746" customWidth="1"/>
    <col min="12281" max="12281" width="14.7109375" style="746" customWidth="1"/>
    <col min="12282" max="12282" width="0.42578125" style="746" customWidth="1"/>
    <col min="12283" max="12283" width="0.7109375" style="746" customWidth="1"/>
    <col min="12284" max="12284" width="21.7109375" style="746" customWidth="1"/>
    <col min="12285" max="12285" width="1.28515625" style="746" customWidth="1"/>
    <col min="12286" max="12286" width="21.140625" style="746" customWidth="1"/>
    <col min="12287" max="12491" width="11.42578125" style="746"/>
    <col min="12492" max="12492" width="0.7109375" style="746" customWidth="1"/>
    <col min="12493" max="12494" width="1.5703125" style="746" customWidth="1"/>
    <col min="12495" max="12495" width="16.42578125" style="746" customWidth="1"/>
    <col min="12496" max="12498" width="10.42578125" style="746" customWidth="1"/>
    <col min="12499" max="12499" width="8.7109375" style="746" customWidth="1"/>
    <col min="12500" max="12500" width="0.7109375" style="746" customWidth="1"/>
    <col min="12501" max="12501" width="3.140625" style="746" customWidth="1"/>
    <col min="12502" max="12502" width="1.140625" style="746" customWidth="1"/>
    <col min="12503" max="12503" width="18" style="746" customWidth="1"/>
    <col min="12504" max="12504" width="9.42578125" style="746" customWidth="1"/>
    <col min="12505" max="12505" width="8.7109375" style="746" customWidth="1"/>
    <col min="12506" max="12506" width="9.28515625" style="746" customWidth="1"/>
    <col min="12507" max="12507" width="10.140625" style="746" customWidth="1"/>
    <col min="12508" max="12508" width="5.140625" style="746" customWidth="1"/>
    <col min="12509" max="12509" width="10.140625" style="746" customWidth="1"/>
    <col min="12510" max="12510" width="6.42578125" style="746" customWidth="1"/>
    <col min="12511" max="12511" width="11.42578125" style="746"/>
    <col min="12512" max="12512" width="1.28515625" style="746" customWidth="1"/>
    <col min="12513" max="12513" width="1.42578125" style="746" customWidth="1"/>
    <col min="12514" max="12514" width="8.28515625" style="746" customWidth="1"/>
    <col min="12515" max="12515" width="11.42578125" style="746"/>
    <col min="12516" max="12517" width="10.7109375" style="746" customWidth="1"/>
    <col min="12518" max="12518" width="10.28515625" style="746" customWidth="1"/>
    <col min="12519" max="12519" width="11.28515625" style="746" customWidth="1"/>
    <col min="12520" max="12520" width="7.7109375" style="746" customWidth="1"/>
    <col min="12521" max="12521" width="10.140625" style="746" customWidth="1"/>
    <col min="12522" max="12522" width="6.5703125" style="746" customWidth="1"/>
    <col min="12523" max="12523" width="1.140625" style="746" customWidth="1"/>
    <col min="12524" max="12524" width="24.5703125" style="746" customWidth="1"/>
    <col min="12525" max="12525" width="9.85546875" style="746" customWidth="1"/>
    <col min="12526" max="12526" width="10.7109375" style="746" customWidth="1"/>
    <col min="12527" max="12527" width="10.85546875" style="746" customWidth="1"/>
    <col min="12528" max="12528" width="11.140625" style="746" customWidth="1"/>
    <col min="12529" max="12529" width="9.85546875" style="746" customWidth="1"/>
    <col min="12530" max="12530" width="1" style="746" customWidth="1"/>
    <col min="12531" max="12531" width="16.5703125" style="746" customWidth="1"/>
    <col min="12532" max="12532" width="0.5703125" style="746" customWidth="1"/>
    <col min="12533" max="12533" width="0.7109375" style="746" customWidth="1"/>
    <col min="12534" max="12534" width="27.85546875" style="746" customWidth="1"/>
    <col min="12535" max="12535" width="0.85546875" style="746" customWidth="1"/>
    <col min="12536" max="12536" width="27.42578125" style="746" customWidth="1"/>
    <col min="12537" max="12537" width="14.7109375" style="746" customWidth="1"/>
    <col min="12538" max="12538" width="0.42578125" style="746" customWidth="1"/>
    <col min="12539" max="12539" width="0.7109375" style="746" customWidth="1"/>
    <col min="12540" max="12540" width="21.7109375" style="746" customWidth="1"/>
    <col min="12541" max="12541" width="1.28515625" style="746" customWidth="1"/>
    <col min="12542" max="12542" width="21.140625" style="746" customWidth="1"/>
    <col min="12543" max="12747" width="11.42578125" style="746"/>
    <col min="12748" max="12748" width="0.7109375" style="746" customWidth="1"/>
    <col min="12749" max="12750" width="1.5703125" style="746" customWidth="1"/>
    <col min="12751" max="12751" width="16.42578125" style="746" customWidth="1"/>
    <col min="12752" max="12754" width="10.42578125" style="746" customWidth="1"/>
    <col min="12755" max="12755" width="8.7109375" style="746" customWidth="1"/>
    <col min="12756" max="12756" width="0.7109375" style="746" customWidth="1"/>
    <col min="12757" max="12757" width="3.140625" style="746" customWidth="1"/>
    <col min="12758" max="12758" width="1.140625" style="746" customWidth="1"/>
    <col min="12759" max="12759" width="18" style="746" customWidth="1"/>
    <col min="12760" max="12760" width="9.42578125" style="746" customWidth="1"/>
    <col min="12761" max="12761" width="8.7109375" style="746" customWidth="1"/>
    <col min="12762" max="12762" width="9.28515625" style="746" customWidth="1"/>
    <col min="12763" max="12763" width="10.140625" style="746" customWidth="1"/>
    <col min="12764" max="12764" width="5.140625" style="746" customWidth="1"/>
    <col min="12765" max="12765" width="10.140625" style="746" customWidth="1"/>
    <col min="12766" max="12766" width="6.42578125" style="746" customWidth="1"/>
    <col min="12767" max="12767" width="11.42578125" style="746"/>
    <col min="12768" max="12768" width="1.28515625" style="746" customWidth="1"/>
    <col min="12769" max="12769" width="1.42578125" style="746" customWidth="1"/>
    <col min="12770" max="12770" width="8.28515625" style="746" customWidth="1"/>
    <col min="12771" max="12771" width="11.42578125" style="746"/>
    <col min="12772" max="12773" width="10.7109375" style="746" customWidth="1"/>
    <col min="12774" max="12774" width="10.28515625" style="746" customWidth="1"/>
    <col min="12775" max="12775" width="11.28515625" style="746" customWidth="1"/>
    <col min="12776" max="12776" width="7.7109375" style="746" customWidth="1"/>
    <col min="12777" max="12777" width="10.140625" style="746" customWidth="1"/>
    <col min="12778" max="12778" width="6.5703125" style="746" customWidth="1"/>
    <col min="12779" max="12779" width="1.140625" style="746" customWidth="1"/>
    <col min="12780" max="12780" width="24.5703125" style="746" customWidth="1"/>
    <col min="12781" max="12781" width="9.85546875" style="746" customWidth="1"/>
    <col min="12782" max="12782" width="10.7109375" style="746" customWidth="1"/>
    <col min="12783" max="12783" width="10.85546875" style="746" customWidth="1"/>
    <col min="12784" max="12784" width="11.140625" style="746" customWidth="1"/>
    <col min="12785" max="12785" width="9.85546875" style="746" customWidth="1"/>
    <col min="12786" max="12786" width="1" style="746" customWidth="1"/>
    <col min="12787" max="12787" width="16.5703125" style="746" customWidth="1"/>
    <col min="12788" max="12788" width="0.5703125" style="746" customWidth="1"/>
    <col min="12789" max="12789" width="0.7109375" style="746" customWidth="1"/>
    <col min="12790" max="12790" width="27.85546875" style="746" customWidth="1"/>
    <col min="12791" max="12791" width="0.85546875" style="746" customWidth="1"/>
    <col min="12792" max="12792" width="27.42578125" style="746" customWidth="1"/>
    <col min="12793" max="12793" width="14.7109375" style="746" customWidth="1"/>
    <col min="12794" max="12794" width="0.42578125" style="746" customWidth="1"/>
    <col min="12795" max="12795" width="0.7109375" style="746" customWidth="1"/>
    <col min="12796" max="12796" width="21.7109375" style="746" customWidth="1"/>
    <col min="12797" max="12797" width="1.28515625" style="746" customWidth="1"/>
    <col min="12798" max="12798" width="21.140625" style="746" customWidth="1"/>
    <col min="12799" max="13003" width="11.42578125" style="746"/>
    <col min="13004" max="13004" width="0.7109375" style="746" customWidth="1"/>
    <col min="13005" max="13006" width="1.5703125" style="746" customWidth="1"/>
    <col min="13007" max="13007" width="16.42578125" style="746" customWidth="1"/>
    <col min="13008" max="13010" width="10.42578125" style="746" customWidth="1"/>
    <col min="13011" max="13011" width="8.7109375" style="746" customWidth="1"/>
    <col min="13012" max="13012" width="0.7109375" style="746" customWidth="1"/>
    <col min="13013" max="13013" width="3.140625" style="746" customWidth="1"/>
    <col min="13014" max="13014" width="1.140625" style="746" customWidth="1"/>
    <col min="13015" max="13015" width="18" style="746" customWidth="1"/>
    <col min="13016" max="13016" width="9.42578125" style="746" customWidth="1"/>
    <col min="13017" max="13017" width="8.7109375" style="746" customWidth="1"/>
    <col min="13018" max="13018" width="9.28515625" style="746" customWidth="1"/>
    <col min="13019" max="13019" width="10.140625" style="746" customWidth="1"/>
    <col min="13020" max="13020" width="5.140625" style="746" customWidth="1"/>
    <col min="13021" max="13021" width="10.140625" style="746" customWidth="1"/>
    <col min="13022" max="13022" width="6.42578125" style="746" customWidth="1"/>
    <col min="13023" max="13023" width="11.42578125" style="746"/>
    <col min="13024" max="13024" width="1.28515625" style="746" customWidth="1"/>
    <col min="13025" max="13025" width="1.42578125" style="746" customWidth="1"/>
    <col min="13026" max="13026" width="8.28515625" style="746" customWidth="1"/>
    <col min="13027" max="13027" width="11.42578125" style="746"/>
    <col min="13028" max="13029" width="10.7109375" style="746" customWidth="1"/>
    <col min="13030" max="13030" width="10.28515625" style="746" customWidth="1"/>
    <col min="13031" max="13031" width="11.28515625" style="746" customWidth="1"/>
    <col min="13032" max="13032" width="7.7109375" style="746" customWidth="1"/>
    <col min="13033" max="13033" width="10.140625" style="746" customWidth="1"/>
    <col min="13034" max="13034" width="6.5703125" style="746" customWidth="1"/>
    <col min="13035" max="13035" width="1.140625" style="746" customWidth="1"/>
    <col min="13036" max="13036" width="24.5703125" style="746" customWidth="1"/>
    <col min="13037" max="13037" width="9.85546875" style="746" customWidth="1"/>
    <col min="13038" max="13038" width="10.7109375" style="746" customWidth="1"/>
    <col min="13039" max="13039" width="10.85546875" style="746" customWidth="1"/>
    <col min="13040" max="13040" width="11.140625" style="746" customWidth="1"/>
    <col min="13041" max="13041" width="9.85546875" style="746" customWidth="1"/>
    <col min="13042" max="13042" width="1" style="746" customWidth="1"/>
    <col min="13043" max="13043" width="16.5703125" style="746" customWidth="1"/>
    <col min="13044" max="13044" width="0.5703125" style="746" customWidth="1"/>
    <col min="13045" max="13045" width="0.7109375" style="746" customWidth="1"/>
    <col min="13046" max="13046" width="27.85546875" style="746" customWidth="1"/>
    <col min="13047" max="13047" width="0.85546875" style="746" customWidth="1"/>
    <col min="13048" max="13048" width="27.42578125" style="746" customWidth="1"/>
    <col min="13049" max="13049" width="14.7109375" style="746" customWidth="1"/>
    <col min="13050" max="13050" width="0.42578125" style="746" customWidth="1"/>
    <col min="13051" max="13051" width="0.7109375" style="746" customWidth="1"/>
    <col min="13052" max="13052" width="21.7109375" style="746" customWidth="1"/>
    <col min="13053" max="13053" width="1.28515625" style="746" customWidth="1"/>
    <col min="13054" max="13054" width="21.140625" style="746" customWidth="1"/>
    <col min="13055" max="13259" width="11.42578125" style="746"/>
    <col min="13260" max="13260" width="0.7109375" style="746" customWidth="1"/>
    <col min="13261" max="13262" width="1.5703125" style="746" customWidth="1"/>
    <col min="13263" max="13263" width="16.42578125" style="746" customWidth="1"/>
    <col min="13264" max="13266" width="10.42578125" style="746" customWidth="1"/>
    <col min="13267" max="13267" width="8.7109375" style="746" customWidth="1"/>
    <col min="13268" max="13268" width="0.7109375" style="746" customWidth="1"/>
    <col min="13269" max="13269" width="3.140625" style="746" customWidth="1"/>
    <col min="13270" max="13270" width="1.140625" style="746" customWidth="1"/>
    <col min="13271" max="13271" width="18" style="746" customWidth="1"/>
    <col min="13272" max="13272" width="9.42578125" style="746" customWidth="1"/>
    <col min="13273" max="13273" width="8.7109375" style="746" customWidth="1"/>
    <col min="13274" max="13274" width="9.28515625" style="746" customWidth="1"/>
    <col min="13275" max="13275" width="10.140625" style="746" customWidth="1"/>
    <col min="13276" max="13276" width="5.140625" style="746" customWidth="1"/>
    <col min="13277" max="13277" width="10.140625" style="746" customWidth="1"/>
    <col min="13278" max="13278" width="6.42578125" style="746" customWidth="1"/>
    <col min="13279" max="13279" width="11.42578125" style="746"/>
    <col min="13280" max="13280" width="1.28515625" style="746" customWidth="1"/>
    <col min="13281" max="13281" width="1.42578125" style="746" customWidth="1"/>
    <col min="13282" max="13282" width="8.28515625" style="746" customWidth="1"/>
    <col min="13283" max="13283" width="11.42578125" style="746"/>
    <col min="13284" max="13285" width="10.7109375" style="746" customWidth="1"/>
    <col min="13286" max="13286" width="10.28515625" style="746" customWidth="1"/>
    <col min="13287" max="13287" width="11.28515625" style="746" customWidth="1"/>
    <col min="13288" max="13288" width="7.7109375" style="746" customWidth="1"/>
    <col min="13289" max="13289" width="10.140625" style="746" customWidth="1"/>
    <col min="13290" max="13290" width="6.5703125" style="746" customWidth="1"/>
    <col min="13291" max="13291" width="1.140625" style="746" customWidth="1"/>
    <col min="13292" max="13292" width="24.5703125" style="746" customWidth="1"/>
    <col min="13293" max="13293" width="9.85546875" style="746" customWidth="1"/>
    <col min="13294" max="13294" width="10.7109375" style="746" customWidth="1"/>
    <col min="13295" max="13295" width="10.85546875" style="746" customWidth="1"/>
    <col min="13296" max="13296" width="11.140625" style="746" customWidth="1"/>
    <col min="13297" max="13297" width="9.85546875" style="746" customWidth="1"/>
    <col min="13298" max="13298" width="1" style="746" customWidth="1"/>
    <col min="13299" max="13299" width="16.5703125" style="746" customWidth="1"/>
    <col min="13300" max="13300" width="0.5703125" style="746" customWidth="1"/>
    <col min="13301" max="13301" width="0.7109375" style="746" customWidth="1"/>
    <col min="13302" max="13302" width="27.85546875" style="746" customWidth="1"/>
    <col min="13303" max="13303" width="0.85546875" style="746" customWidth="1"/>
    <col min="13304" max="13304" width="27.42578125" style="746" customWidth="1"/>
    <col min="13305" max="13305" width="14.7109375" style="746" customWidth="1"/>
    <col min="13306" max="13306" width="0.42578125" style="746" customWidth="1"/>
    <col min="13307" max="13307" width="0.7109375" style="746" customWidth="1"/>
    <col min="13308" max="13308" width="21.7109375" style="746" customWidth="1"/>
    <col min="13309" max="13309" width="1.28515625" style="746" customWidth="1"/>
    <col min="13310" max="13310" width="21.140625" style="746" customWidth="1"/>
    <col min="13311" max="13515" width="11.42578125" style="746"/>
    <col min="13516" max="13516" width="0.7109375" style="746" customWidth="1"/>
    <col min="13517" max="13518" width="1.5703125" style="746" customWidth="1"/>
    <col min="13519" max="13519" width="16.42578125" style="746" customWidth="1"/>
    <col min="13520" max="13522" width="10.42578125" style="746" customWidth="1"/>
    <col min="13523" max="13523" width="8.7109375" style="746" customWidth="1"/>
    <col min="13524" max="13524" width="0.7109375" style="746" customWidth="1"/>
    <col min="13525" max="13525" width="3.140625" style="746" customWidth="1"/>
    <col min="13526" max="13526" width="1.140625" style="746" customWidth="1"/>
    <col min="13527" max="13527" width="18" style="746" customWidth="1"/>
    <col min="13528" max="13528" width="9.42578125" style="746" customWidth="1"/>
    <col min="13529" max="13529" width="8.7109375" style="746" customWidth="1"/>
    <col min="13530" max="13530" width="9.28515625" style="746" customWidth="1"/>
    <col min="13531" max="13531" width="10.140625" style="746" customWidth="1"/>
    <col min="13532" max="13532" width="5.140625" style="746" customWidth="1"/>
    <col min="13533" max="13533" width="10.140625" style="746" customWidth="1"/>
    <col min="13534" max="13534" width="6.42578125" style="746" customWidth="1"/>
    <col min="13535" max="13535" width="11.42578125" style="746"/>
    <col min="13536" max="13536" width="1.28515625" style="746" customWidth="1"/>
    <col min="13537" max="13537" width="1.42578125" style="746" customWidth="1"/>
    <col min="13538" max="13538" width="8.28515625" style="746" customWidth="1"/>
    <col min="13539" max="13539" width="11.42578125" style="746"/>
    <col min="13540" max="13541" width="10.7109375" style="746" customWidth="1"/>
    <col min="13542" max="13542" width="10.28515625" style="746" customWidth="1"/>
    <col min="13543" max="13543" width="11.28515625" style="746" customWidth="1"/>
    <col min="13544" max="13544" width="7.7109375" style="746" customWidth="1"/>
    <col min="13545" max="13545" width="10.140625" style="746" customWidth="1"/>
    <col min="13546" max="13546" width="6.5703125" style="746" customWidth="1"/>
    <col min="13547" max="13547" width="1.140625" style="746" customWidth="1"/>
    <col min="13548" max="13548" width="24.5703125" style="746" customWidth="1"/>
    <col min="13549" max="13549" width="9.85546875" style="746" customWidth="1"/>
    <col min="13550" max="13550" width="10.7109375" style="746" customWidth="1"/>
    <col min="13551" max="13551" width="10.85546875" style="746" customWidth="1"/>
    <col min="13552" max="13552" width="11.140625" style="746" customWidth="1"/>
    <col min="13553" max="13553" width="9.85546875" style="746" customWidth="1"/>
    <col min="13554" max="13554" width="1" style="746" customWidth="1"/>
    <col min="13555" max="13555" width="16.5703125" style="746" customWidth="1"/>
    <col min="13556" max="13556" width="0.5703125" style="746" customWidth="1"/>
    <col min="13557" max="13557" width="0.7109375" style="746" customWidth="1"/>
    <col min="13558" max="13558" width="27.85546875" style="746" customWidth="1"/>
    <col min="13559" max="13559" width="0.85546875" style="746" customWidth="1"/>
    <col min="13560" max="13560" width="27.42578125" style="746" customWidth="1"/>
    <col min="13561" max="13561" width="14.7109375" style="746" customWidth="1"/>
    <col min="13562" max="13562" width="0.42578125" style="746" customWidth="1"/>
    <col min="13563" max="13563" width="0.7109375" style="746" customWidth="1"/>
    <col min="13564" max="13564" width="21.7109375" style="746" customWidth="1"/>
    <col min="13565" max="13565" width="1.28515625" style="746" customWidth="1"/>
    <col min="13566" max="13566" width="21.140625" style="746" customWidth="1"/>
    <col min="13567" max="13771" width="11.42578125" style="746"/>
    <col min="13772" max="13772" width="0.7109375" style="746" customWidth="1"/>
    <col min="13773" max="13774" width="1.5703125" style="746" customWidth="1"/>
    <col min="13775" max="13775" width="16.42578125" style="746" customWidth="1"/>
    <col min="13776" max="13778" width="10.42578125" style="746" customWidth="1"/>
    <col min="13779" max="13779" width="8.7109375" style="746" customWidth="1"/>
    <col min="13780" max="13780" width="0.7109375" style="746" customWidth="1"/>
    <col min="13781" max="13781" width="3.140625" style="746" customWidth="1"/>
    <col min="13782" max="13782" width="1.140625" style="746" customWidth="1"/>
    <col min="13783" max="13783" width="18" style="746" customWidth="1"/>
    <col min="13784" max="13784" width="9.42578125" style="746" customWidth="1"/>
    <col min="13785" max="13785" width="8.7109375" style="746" customWidth="1"/>
    <col min="13786" max="13786" width="9.28515625" style="746" customWidth="1"/>
    <col min="13787" max="13787" width="10.140625" style="746" customWidth="1"/>
    <col min="13788" max="13788" width="5.140625" style="746" customWidth="1"/>
    <col min="13789" max="13789" width="10.140625" style="746" customWidth="1"/>
    <col min="13790" max="13790" width="6.42578125" style="746" customWidth="1"/>
    <col min="13791" max="13791" width="11.42578125" style="746"/>
    <col min="13792" max="13792" width="1.28515625" style="746" customWidth="1"/>
    <col min="13793" max="13793" width="1.42578125" style="746" customWidth="1"/>
    <col min="13794" max="13794" width="8.28515625" style="746" customWidth="1"/>
    <col min="13795" max="13795" width="11.42578125" style="746"/>
    <col min="13796" max="13797" width="10.7109375" style="746" customWidth="1"/>
    <col min="13798" max="13798" width="10.28515625" style="746" customWidth="1"/>
    <col min="13799" max="13799" width="11.28515625" style="746" customWidth="1"/>
    <col min="13800" max="13800" width="7.7109375" style="746" customWidth="1"/>
    <col min="13801" max="13801" width="10.140625" style="746" customWidth="1"/>
    <col min="13802" max="13802" width="6.5703125" style="746" customWidth="1"/>
    <col min="13803" max="13803" width="1.140625" style="746" customWidth="1"/>
    <col min="13804" max="13804" width="24.5703125" style="746" customWidth="1"/>
    <col min="13805" max="13805" width="9.85546875" style="746" customWidth="1"/>
    <col min="13806" max="13806" width="10.7109375" style="746" customWidth="1"/>
    <col min="13807" max="13807" width="10.85546875" style="746" customWidth="1"/>
    <col min="13808" max="13808" width="11.140625" style="746" customWidth="1"/>
    <col min="13809" max="13809" width="9.85546875" style="746" customWidth="1"/>
    <col min="13810" max="13810" width="1" style="746" customWidth="1"/>
    <col min="13811" max="13811" width="16.5703125" style="746" customWidth="1"/>
    <col min="13812" max="13812" width="0.5703125" style="746" customWidth="1"/>
    <col min="13813" max="13813" width="0.7109375" style="746" customWidth="1"/>
    <col min="13814" max="13814" width="27.85546875" style="746" customWidth="1"/>
    <col min="13815" max="13815" width="0.85546875" style="746" customWidth="1"/>
    <col min="13816" max="13816" width="27.42578125" style="746" customWidth="1"/>
    <col min="13817" max="13817" width="14.7109375" style="746" customWidth="1"/>
    <col min="13818" max="13818" width="0.42578125" style="746" customWidth="1"/>
    <col min="13819" max="13819" width="0.7109375" style="746" customWidth="1"/>
    <col min="13820" max="13820" width="21.7109375" style="746" customWidth="1"/>
    <col min="13821" max="13821" width="1.28515625" style="746" customWidth="1"/>
    <col min="13822" max="13822" width="21.140625" style="746" customWidth="1"/>
    <col min="13823" max="14027" width="11.42578125" style="746"/>
    <col min="14028" max="14028" width="0.7109375" style="746" customWidth="1"/>
    <col min="14029" max="14030" width="1.5703125" style="746" customWidth="1"/>
    <col min="14031" max="14031" width="16.42578125" style="746" customWidth="1"/>
    <col min="14032" max="14034" width="10.42578125" style="746" customWidth="1"/>
    <col min="14035" max="14035" width="8.7109375" style="746" customWidth="1"/>
    <col min="14036" max="14036" width="0.7109375" style="746" customWidth="1"/>
    <col min="14037" max="14037" width="3.140625" style="746" customWidth="1"/>
    <col min="14038" max="14038" width="1.140625" style="746" customWidth="1"/>
    <col min="14039" max="14039" width="18" style="746" customWidth="1"/>
    <col min="14040" max="14040" width="9.42578125" style="746" customWidth="1"/>
    <col min="14041" max="14041" width="8.7109375" style="746" customWidth="1"/>
    <col min="14042" max="14042" width="9.28515625" style="746" customWidth="1"/>
    <col min="14043" max="14043" width="10.140625" style="746" customWidth="1"/>
    <col min="14044" max="14044" width="5.140625" style="746" customWidth="1"/>
    <col min="14045" max="14045" width="10.140625" style="746" customWidth="1"/>
    <col min="14046" max="14046" width="6.42578125" style="746" customWidth="1"/>
    <col min="14047" max="14047" width="11.42578125" style="746"/>
    <col min="14048" max="14048" width="1.28515625" style="746" customWidth="1"/>
    <col min="14049" max="14049" width="1.42578125" style="746" customWidth="1"/>
    <col min="14050" max="14050" width="8.28515625" style="746" customWidth="1"/>
    <col min="14051" max="14051" width="11.42578125" style="746"/>
    <col min="14052" max="14053" width="10.7109375" style="746" customWidth="1"/>
    <col min="14054" max="14054" width="10.28515625" style="746" customWidth="1"/>
    <col min="14055" max="14055" width="11.28515625" style="746" customWidth="1"/>
    <col min="14056" max="14056" width="7.7109375" style="746" customWidth="1"/>
    <col min="14057" max="14057" width="10.140625" style="746" customWidth="1"/>
    <col min="14058" max="14058" width="6.5703125" style="746" customWidth="1"/>
    <col min="14059" max="14059" width="1.140625" style="746" customWidth="1"/>
    <col min="14060" max="14060" width="24.5703125" style="746" customWidth="1"/>
    <col min="14061" max="14061" width="9.85546875" style="746" customWidth="1"/>
    <col min="14062" max="14062" width="10.7109375" style="746" customWidth="1"/>
    <col min="14063" max="14063" width="10.85546875" style="746" customWidth="1"/>
    <col min="14064" max="14064" width="11.140625" style="746" customWidth="1"/>
    <col min="14065" max="14065" width="9.85546875" style="746" customWidth="1"/>
    <col min="14066" max="14066" width="1" style="746" customWidth="1"/>
    <col min="14067" max="14067" width="16.5703125" style="746" customWidth="1"/>
    <col min="14068" max="14068" width="0.5703125" style="746" customWidth="1"/>
    <col min="14069" max="14069" width="0.7109375" style="746" customWidth="1"/>
    <col min="14070" max="14070" width="27.85546875" style="746" customWidth="1"/>
    <col min="14071" max="14071" width="0.85546875" style="746" customWidth="1"/>
    <col min="14072" max="14072" width="27.42578125" style="746" customWidth="1"/>
    <col min="14073" max="14073" width="14.7109375" style="746" customWidth="1"/>
    <col min="14074" max="14074" width="0.42578125" style="746" customWidth="1"/>
    <col min="14075" max="14075" width="0.7109375" style="746" customWidth="1"/>
    <col min="14076" max="14076" width="21.7109375" style="746" customWidth="1"/>
    <col min="14077" max="14077" width="1.28515625" style="746" customWidth="1"/>
    <col min="14078" max="14078" width="21.140625" style="746" customWidth="1"/>
    <col min="14079" max="14283" width="11.42578125" style="746"/>
    <col min="14284" max="14284" width="0.7109375" style="746" customWidth="1"/>
    <col min="14285" max="14286" width="1.5703125" style="746" customWidth="1"/>
    <col min="14287" max="14287" width="16.42578125" style="746" customWidth="1"/>
    <col min="14288" max="14290" width="10.42578125" style="746" customWidth="1"/>
    <col min="14291" max="14291" width="8.7109375" style="746" customWidth="1"/>
    <col min="14292" max="14292" width="0.7109375" style="746" customWidth="1"/>
    <col min="14293" max="14293" width="3.140625" style="746" customWidth="1"/>
    <col min="14294" max="14294" width="1.140625" style="746" customWidth="1"/>
    <col min="14295" max="14295" width="18" style="746" customWidth="1"/>
    <col min="14296" max="14296" width="9.42578125" style="746" customWidth="1"/>
    <col min="14297" max="14297" width="8.7109375" style="746" customWidth="1"/>
    <col min="14298" max="14298" width="9.28515625" style="746" customWidth="1"/>
    <col min="14299" max="14299" width="10.140625" style="746" customWidth="1"/>
    <col min="14300" max="14300" width="5.140625" style="746" customWidth="1"/>
    <col min="14301" max="14301" width="10.140625" style="746" customWidth="1"/>
    <col min="14302" max="14302" width="6.42578125" style="746" customWidth="1"/>
    <col min="14303" max="14303" width="11.42578125" style="746"/>
    <col min="14304" max="14304" width="1.28515625" style="746" customWidth="1"/>
    <col min="14305" max="14305" width="1.42578125" style="746" customWidth="1"/>
    <col min="14306" max="14306" width="8.28515625" style="746" customWidth="1"/>
    <col min="14307" max="14307" width="11.42578125" style="746"/>
    <col min="14308" max="14309" width="10.7109375" style="746" customWidth="1"/>
    <col min="14310" max="14310" width="10.28515625" style="746" customWidth="1"/>
    <col min="14311" max="14311" width="11.28515625" style="746" customWidth="1"/>
    <col min="14312" max="14312" width="7.7109375" style="746" customWidth="1"/>
    <col min="14313" max="14313" width="10.140625" style="746" customWidth="1"/>
    <col min="14314" max="14314" width="6.5703125" style="746" customWidth="1"/>
    <col min="14315" max="14315" width="1.140625" style="746" customWidth="1"/>
    <col min="14316" max="14316" width="24.5703125" style="746" customWidth="1"/>
    <col min="14317" max="14317" width="9.85546875" style="746" customWidth="1"/>
    <col min="14318" max="14318" width="10.7109375" style="746" customWidth="1"/>
    <col min="14319" max="14319" width="10.85546875" style="746" customWidth="1"/>
    <col min="14320" max="14320" width="11.140625" style="746" customWidth="1"/>
    <col min="14321" max="14321" width="9.85546875" style="746" customWidth="1"/>
    <col min="14322" max="14322" width="1" style="746" customWidth="1"/>
    <col min="14323" max="14323" width="16.5703125" style="746" customWidth="1"/>
    <col min="14324" max="14324" width="0.5703125" style="746" customWidth="1"/>
    <col min="14325" max="14325" width="0.7109375" style="746" customWidth="1"/>
    <col min="14326" max="14326" width="27.85546875" style="746" customWidth="1"/>
    <col min="14327" max="14327" width="0.85546875" style="746" customWidth="1"/>
    <col min="14328" max="14328" width="27.42578125" style="746" customWidth="1"/>
    <col min="14329" max="14329" width="14.7109375" style="746" customWidth="1"/>
    <col min="14330" max="14330" width="0.42578125" style="746" customWidth="1"/>
    <col min="14331" max="14331" width="0.7109375" style="746" customWidth="1"/>
    <col min="14332" max="14332" width="21.7109375" style="746" customWidth="1"/>
    <col min="14333" max="14333" width="1.28515625" style="746" customWidth="1"/>
    <col min="14334" max="14334" width="21.140625" style="746" customWidth="1"/>
    <col min="14335" max="14539" width="11.42578125" style="746"/>
    <col min="14540" max="14540" width="0.7109375" style="746" customWidth="1"/>
    <col min="14541" max="14542" width="1.5703125" style="746" customWidth="1"/>
    <col min="14543" max="14543" width="16.42578125" style="746" customWidth="1"/>
    <col min="14544" max="14546" width="10.42578125" style="746" customWidth="1"/>
    <col min="14547" max="14547" width="8.7109375" style="746" customWidth="1"/>
    <col min="14548" max="14548" width="0.7109375" style="746" customWidth="1"/>
    <col min="14549" max="14549" width="3.140625" style="746" customWidth="1"/>
    <col min="14550" max="14550" width="1.140625" style="746" customWidth="1"/>
    <col min="14551" max="14551" width="18" style="746" customWidth="1"/>
    <col min="14552" max="14552" width="9.42578125" style="746" customWidth="1"/>
    <col min="14553" max="14553" width="8.7109375" style="746" customWidth="1"/>
    <col min="14554" max="14554" width="9.28515625" style="746" customWidth="1"/>
    <col min="14555" max="14555" width="10.140625" style="746" customWidth="1"/>
    <col min="14556" max="14556" width="5.140625" style="746" customWidth="1"/>
    <col min="14557" max="14557" width="10.140625" style="746" customWidth="1"/>
    <col min="14558" max="14558" width="6.42578125" style="746" customWidth="1"/>
    <col min="14559" max="14559" width="11.42578125" style="746"/>
    <col min="14560" max="14560" width="1.28515625" style="746" customWidth="1"/>
    <col min="14561" max="14561" width="1.42578125" style="746" customWidth="1"/>
    <col min="14562" max="14562" width="8.28515625" style="746" customWidth="1"/>
    <col min="14563" max="14563" width="11.42578125" style="746"/>
    <col min="14564" max="14565" width="10.7109375" style="746" customWidth="1"/>
    <col min="14566" max="14566" width="10.28515625" style="746" customWidth="1"/>
    <col min="14567" max="14567" width="11.28515625" style="746" customWidth="1"/>
    <col min="14568" max="14568" width="7.7109375" style="746" customWidth="1"/>
    <col min="14569" max="14569" width="10.140625" style="746" customWidth="1"/>
    <col min="14570" max="14570" width="6.5703125" style="746" customWidth="1"/>
    <col min="14571" max="14571" width="1.140625" style="746" customWidth="1"/>
    <col min="14572" max="14572" width="24.5703125" style="746" customWidth="1"/>
    <col min="14573" max="14573" width="9.85546875" style="746" customWidth="1"/>
    <col min="14574" max="14574" width="10.7109375" style="746" customWidth="1"/>
    <col min="14575" max="14575" width="10.85546875" style="746" customWidth="1"/>
    <col min="14576" max="14576" width="11.140625" style="746" customWidth="1"/>
    <col min="14577" max="14577" width="9.85546875" style="746" customWidth="1"/>
    <col min="14578" max="14578" width="1" style="746" customWidth="1"/>
    <col min="14579" max="14579" width="16.5703125" style="746" customWidth="1"/>
    <col min="14580" max="14580" width="0.5703125" style="746" customWidth="1"/>
    <col min="14581" max="14581" width="0.7109375" style="746" customWidth="1"/>
    <col min="14582" max="14582" width="27.85546875" style="746" customWidth="1"/>
    <col min="14583" max="14583" width="0.85546875" style="746" customWidth="1"/>
    <col min="14584" max="14584" width="27.42578125" style="746" customWidth="1"/>
    <col min="14585" max="14585" width="14.7109375" style="746" customWidth="1"/>
    <col min="14586" max="14586" width="0.42578125" style="746" customWidth="1"/>
    <col min="14587" max="14587" width="0.7109375" style="746" customWidth="1"/>
    <col min="14588" max="14588" width="21.7109375" style="746" customWidth="1"/>
    <col min="14589" max="14589" width="1.28515625" style="746" customWidth="1"/>
    <col min="14590" max="14590" width="21.140625" style="746" customWidth="1"/>
    <col min="14591" max="14795" width="11.42578125" style="746"/>
    <col min="14796" max="14796" width="0.7109375" style="746" customWidth="1"/>
    <col min="14797" max="14798" width="1.5703125" style="746" customWidth="1"/>
    <col min="14799" max="14799" width="16.42578125" style="746" customWidth="1"/>
    <col min="14800" max="14802" width="10.42578125" style="746" customWidth="1"/>
    <col min="14803" max="14803" width="8.7109375" style="746" customWidth="1"/>
    <col min="14804" max="14804" width="0.7109375" style="746" customWidth="1"/>
    <col min="14805" max="14805" width="3.140625" style="746" customWidth="1"/>
    <col min="14806" max="14806" width="1.140625" style="746" customWidth="1"/>
    <col min="14807" max="14807" width="18" style="746" customWidth="1"/>
    <col min="14808" max="14808" width="9.42578125" style="746" customWidth="1"/>
    <col min="14809" max="14809" width="8.7109375" style="746" customWidth="1"/>
    <col min="14810" max="14810" width="9.28515625" style="746" customWidth="1"/>
    <col min="14811" max="14811" width="10.140625" style="746" customWidth="1"/>
    <col min="14812" max="14812" width="5.140625" style="746" customWidth="1"/>
    <col min="14813" max="14813" width="10.140625" style="746" customWidth="1"/>
    <col min="14814" max="14814" width="6.42578125" style="746" customWidth="1"/>
    <col min="14815" max="14815" width="11.42578125" style="746"/>
    <col min="14816" max="14816" width="1.28515625" style="746" customWidth="1"/>
    <col min="14817" max="14817" width="1.42578125" style="746" customWidth="1"/>
    <col min="14818" max="14818" width="8.28515625" style="746" customWidth="1"/>
    <col min="14819" max="14819" width="11.42578125" style="746"/>
    <col min="14820" max="14821" width="10.7109375" style="746" customWidth="1"/>
    <col min="14822" max="14822" width="10.28515625" style="746" customWidth="1"/>
    <col min="14823" max="14823" width="11.28515625" style="746" customWidth="1"/>
    <col min="14824" max="14824" width="7.7109375" style="746" customWidth="1"/>
    <col min="14825" max="14825" width="10.140625" style="746" customWidth="1"/>
    <col min="14826" max="14826" width="6.5703125" style="746" customWidth="1"/>
    <col min="14827" max="14827" width="1.140625" style="746" customWidth="1"/>
    <col min="14828" max="14828" width="24.5703125" style="746" customWidth="1"/>
    <col min="14829" max="14829" width="9.85546875" style="746" customWidth="1"/>
    <col min="14830" max="14830" width="10.7109375" style="746" customWidth="1"/>
    <col min="14831" max="14831" width="10.85546875" style="746" customWidth="1"/>
    <col min="14832" max="14832" width="11.140625" style="746" customWidth="1"/>
    <col min="14833" max="14833" width="9.85546875" style="746" customWidth="1"/>
    <col min="14834" max="14834" width="1" style="746" customWidth="1"/>
    <col min="14835" max="14835" width="16.5703125" style="746" customWidth="1"/>
    <col min="14836" max="14836" width="0.5703125" style="746" customWidth="1"/>
    <col min="14837" max="14837" width="0.7109375" style="746" customWidth="1"/>
    <col min="14838" max="14838" width="27.85546875" style="746" customWidth="1"/>
    <col min="14839" max="14839" width="0.85546875" style="746" customWidth="1"/>
    <col min="14840" max="14840" width="27.42578125" style="746" customWidth="1"/>
    <col min="14841" max="14841" width="14.7109375" style="746" customWidth="1"/>
    <col min="14842" max="14842" width="0.42578125" style="746" customWidth="1"/>
    <col min="14843" max="14843" width="0.7109375" style="746" customWidth="1"/>
    <col min="14844" max="14844" width="21.7109375" style="746" customWidth="1"/>
    <col min="14845" max="14845" width="1.28515625" style="746" customWidth="1"/>
    <col min="14846" max="14846" width="21.140625" style="746" customWidth="1"/>
    <col min="14847" max="15051" width="11.42578125" style="746"/>
    <col min="15052" max="15052" width="0.7109375" style="746" customWidth="1"/>
    <col min="15053" max="15054" width="1.5703125" style="746" customWidth="1"/>
    <col min="15055" max="15055" width="16.42578125" style="746" customWidth="1"/>
    <col min="15056" max="15058" width="10.42578125" style="746" customWidth="1"/>
    <col min="15059" max="15059" width="8.7109375" style="746" customWidth="1"/>
    <col min="15060" max="15060" width="0.7109375" style="746" customWidth="1"/>
    <col min="15061" max="15061" width="3.140625" style="746" customWidth="1"/>
    <col min="15062" max="15062" width="1.140625" style="746" customWidth="1"/>
    <col min="15063" max="15063" width="18" style="746" customWidth="1"/>
    <col min="15064" max="15064" width="9.42578125" style="746" customWidth="1"/>
    <col min="15065" max="15065" width="8.7109375" style="746" customWidth="1"/>
    <col min="15066" max="15066" width="9.28515625" style="746" customWidth="1"/>
    <col min="15067" max="15067" width="10.140625" style="746" customWidth="1"/>
    <col min="15068" max="15068" width="5.140625" style="746" customWidth="1"/>
    <col min="15069" max="15069" width="10.140625" style="746" customWidth="1"/>
    <col min="15070" max="15070" width="6.42578125" style="746" customWidth="1"/>
    <col min="15071" max="15071" width="11.42578125" style="746"/>
    <col min="15072" max="15072" width="1.28515625" style="746" customWidth="1"/>
    <col min="15073" max="15073" width="1.42578125" style="746" customWidth="1"/>
    <col min="15074" max="15074" width="8.28515625" style="746" customWidth="1"/>
    <col min="15075" max="15075" width="11.42578125" style="746"/>
    <col min="15076" max="15077" width="10.7109375" style="746" customWidth="1"/>
    <col min="15078" max="15078" width="10.28515625" style="746" customWidth="1"/>
    <col min="15079" max="15079" width="11.28515625" style="746" customWidth="1"/>
    <col min="15080" max="15080" width="7.7109375" style="746" customWidth="1"/>
    <col min="15081" max="15081" width="10.140625" style="746" customWidth="1"/>
    <col min="15082" max="15082" width="6.5703125" style="746" customWidth="1"/>
    <col min="15083" max="15083" width="1.140625" style="746" customWidth="1"/>
    <col min="15084" max="15084" width="24.5703125" style="746" customWidth="1"/>
    <col min="15085" max="15085" width="9.85546875" style="746" customWidth="1"/>
    <col min="15086" max="15086" width="10.7109375" style="746" customWidth="1"/>
    <col min="15087" max="15087" width="10.85546875" style="746" customWidth="1"/>
    <col min="15088" max="15088" width="11.140625" style="746" customWidth="1"/>
    <col min="15089" max="15089" width="9.85546875" style="746" customWidth="1"/>
    <col min="15090" max="15090" width="1" style="746" customWidth="1"/>
    <col min="15091" max="15091" width="16.5703125" style="746" customWidth="1"/>
    <col min="15092" max="15092" width="0.5703125" style="746" customWidth="1"/>
    <col min="15093" max="15093" width="0.7109375" style="746" customWidth="1"/>
    <col min="15094" max="15094" width="27.85546875" style="746" customWidth="1"/>
    <col min="15095" max="15095" width="0.85546875" style="746" customWidth="1"/>
    <col min="15096" max="15096" width="27.42578125" style="746" customWidth="1"/>
    <col min="15097" max="15097" width="14.7109375" style="746" customWidth="1"/>
    <col min="15098" max="15098" width="0.42578125" style="746" customWidth="1"/>
    <col min="15099" max="15099" width="0.7109375" style="746" customWidth="1"/>
    <col min="15100" max="15100" width="21.7109375" style="746" customWidth="1"/>
    <col min="15101" max="15101" width="1.28515625" style="746" customWidth="1"/>
    <col min="15102" max="15102" width="21.140625" style="746" customWidth="1"/>
    <col min="15103" max="15307" width="11.42578125" style="746"/>
    <col min="15308" max="15308" width="0.7109375" style="746" customWidth="1"/>
    <col min="15309" max="15310" width="1.5703125" style="746" customWidth="1"/>
    <col min="15311" max="15311" width="16.42578125" style="746" customWidth="1"/>
    <col min="15312" max="15314" width="10.42578125" style="746" customWidth="1"/>
    <col min="15315" max="15315" width="8.7109375" style="746" customWidth="1"/>
    <col min="15316" max="15316" width="0.7109375" style="746" customWidth="1"/>
    <col min="15317" max="15317" width="3.140625" style="746" customWidth="1"/>
    <col min="15318" max="15318" width="1.140625" style="746" customWidth="1"/>
    <col min="15319" max="15319" width="18" style="746" customWidth="1"/>
    <col min="15320" max="15320" width="9.42578125" style="746" customWidth="1"/>
    <col min="15321" max="15321" width="8.7109375" style="746" customWidth="1"/>
    <col min="15322" max="15322" width="9.28515625" style="746" customWidth="1"/>
    <col min="15323" max="15323" width="10.140625" style="746" customWidth="1"/>
    <col min="15324" max="15324" width="5.140625" style="746" customWidth="1"/>
    <col min="15325" max="15325" width="10.140625" style="746" customWidth="1"/>
    <col min="15326" max="15326" width="6.42578125" style="746" customWidth="1"/>
    <col min="15327" max="15327" width="11.42578125" style="746"/>
    <col min="15328" max="15328" width="1.28515625" style="746" customWidth="1"/>
    <col min="15329" max="15329" width="1.42578125" style="746" customWidth="1"/>
    <col min="15330" max="15330" width="8.28515625" style="746" customWidth="1"/>
    <col min="15331" max="15331" width="11.42578125" style="746"/>
    <col min="15332" max="15333" width="10.7109375" style="746" customWidth="1"/>
    <col min="15334" max="15334" width="10.28515625" style="746" customWidth="1"/>
    <col min="15335" max="15335" width="11.28515625" style="746" customWidth="1"/>
    <col min="15336" max="15336" width="7.7109375" style="746" customWidth="1"/>
    <col min="15337" max="15337" width="10.140625" style="746" customWidth="1"/>
    <col min="15338" max="15338" width="6.5703125" style="746" customWidth="1"/>
    <col min="15339" max="15339" width="1.140625" style="746" customWidth="1"/>
    <col min="15340" max="15340" width="24.5703125" style="746" customWidth="1"/>
    <col min="15341" max="15341" width="9.85546875" style="746" customWidth="1"/>
    <col min="15342" max="15342" width="10.7109375" style="746" customWidth="1"/>
    <col min="15343" max="15343" width="10.85546875" style="746" customWidth="1"/>
    <col min="15344" max="15344" width="11.140625" style="746" customWidth="1"/>
    <col min="15345" max="15345" width="9.85546875" style="746" customWidth="1"/>
    <col min="15346" max="15346" width="1" style="746" customWidth="1"/>
    <col min="15347" max="15347" width="16.5703125" style="746" customWidth="1"/>
    <col min="15348" max="15348" width="0.5703125" style="746" customWidth="1"/>
    <col min="15349" max="15349" width="0.7109375" style="746" customWidth="1"/>
    <col min="15350" max="15350" width="27.85546875" style="746" customWidth="1"/>
    <col min="15351" max="15351" width="0.85546875" style="746" customWidth="1"/>
    <col min="15352" max="15352" width="27.42578125" style="746" customWidth="1"/>
    <col min="15353" max="15353" width="14.7109375" style="746" customWidth="1"/>
    <col min="15354" max="15354" width="0.42578125" style="746" customWidth="1"/>
    <col min="15355" max="15355" width="0.7109375" style="746" customWidth="1"/>
    <col min="15356" max="15356" width="21.7109375" style="746" customWidth="1"/>
    <col min="15357" max="15357" width="1.28515625" style="746" customWidth="1"/>
    <col min="15358" max="15358" width="21.140625" style="746" customWidth="1"/>
    <col min="15359" max="15563" width="11.42578125" style="746"/>
    <col min="15564" max="15564" width="0.7109375" style="746" customWidth="1"/>
    <col min="15565" max="15566" width="1.5703125" style="746" customWidth="1"/>
    <col min="15567" max="15567" width="16.42578125" style="746" customWidth="1"/>
    <col min="15568" max="15570" width="10.42578125" style="746" customWidth="1"/>
    <col min="15571" max="15571" width="8.7109375" style="746" customWidth="1"/>
    <col min="15572" max="15572" width="0.7109375" style="746" customWidth="1"/>
    <col min="15573" max="15573" width="3.140625" style="746" customWidth="1"/>
    <col min="15574" max="15574" width="1.140625" style="746" customWidth="1"/>
    <col min="15575" max="15575" width="18" style="746" customWidth="1"/>
    <col min="15576" max="15576" width="9.42578125" style="746" customWidth="1"/>
    <col min="15577" max="15577" width="8.7109375" style="746" customWidth="1"/>
    <col min="15578" max="15578" width="9.28515625" style="746" customWidth="1"/>
    <col min="15579" max="15579" width="10.140625" style="746" customWidth="1"/>
    <col min="15580" max="15580" width="5.140625" style="746" customWidth="1"/>
    <col min="15581" max="15581" width="10.140625" style="746" customWidth="1"/>
    <col min="15582" max="15582" width="6.42578125" style="746" customWidth="1"/>
    <col min="15583" max="15583" width="11.42578125" style="746"/>
    <col min="15584" max="15584" width="1.28515625" style="746" customWidth="1"/>
    <col min="15585" max="15585" width="1.42578125" style="746" customWidth="1"/>
    <col min="15586" max="15586" width="8.28515625" style="746" customWidth="1"/>
    <col min="15587" max="15587" width="11.42578125" style="746"/>
    <col min="15588" max="15589" width="10.7109375" style="746" customWidth="1"/>
    <col min="15590" max="15590" width="10.28515625" style="746" customWidth="1"/>
    <col min="15591" max="15591" width="11.28515625" style="746" customWidth="1"/>
    <col min="15592" max="15592" width="7.7109375" style="746" customWidth="1"/>
    <col min="15593" max="15593" width="10.140625" style="746" customWidth="1"/>
    <col min="15594" max="15594" width="6.5703125" style="746" customWidth="1"/>
    <col min="15595" max="15595" width="1.140625" style="746" customWidth="1"/>
    <col min="15596" max="15596" width="24.5703125" style="746" customWidth="1"/>
    <col min="15597" max="15597" width="9.85546875" style="746" customWidth="1"/>
    <col min="15598" max="15598" width="10.7109375" style="746" customWidth="1"/>
    <col min="15599" max="15599" width="10.85546875" style="746" customWidth="1"/>
    <col min="15600" max="15600" width="11.140625" style="746" customWidth="1"/>
    <col min="15601" max="15601" width="9.85546875" style="746" customWidth="1"/>
    <col min="15602" max="15602" width="1" style="746" customWidth="1"/>
    <col min="15603" max="15603" width="16.5703125" style="746" customWidth="1"/>
    <col min="15604" max="15604" width="0.5703125" style="746" customWidth="1"/>
    <col min="15605" max="15605" width="0.7109375" style="746" customWidth="1"/>
    <col min="15606" max="15606" width="27.85546875" style="746" customWidth="1"/>
    <col min="15607" max="15607" width="0.85546875" style="746" customWidth="1"/>
    <col min="15608" max="15608" width="27.42578125" style="746" customWidth="1"/>
    <col min="15609" max="15609" width="14.7109375" style="746" customWidth="1"/>
    <col min="15610" max="15610" width="0.42578125" style="746" customWidth="1"/>
    <col min="15611" max="15611" width="0.7109375" style="746" customWidth="1"/>
    <col min="15612" max="15612" width="21.7109375" style="746" customWidth="1"/>
    <col min="15613" max="15613" width="1.28515625" style="746" customWidth="1"/>
    <col min="15614" max="15614" width="21.140625" style="746" customWidth="1"/>
    <col min="15615" max="15819" width="11.42578125" style="746"/>
    <col min="15820" max="15820" width="0.7109375" style="746" customWidth="1"/>
    <col min="15821" max="15822" width="1.5703125" style="746" customWidth="1"/>
    <col min="15823" max="15823" width="16.42578125" style="746" customWidth="1"/>
    <col min="15824" max="15826" width="10.42578125" style="746" customWidth="1"/>
    <col min="15827" max="15827" width="8.7109375" style="746" customWidth="1"/>
    <col min="15828" max="15828" width="0.7109375" style="746" customWidth="1"/>
    <col min="15829" max="15829" width="3.140625" style="746" customWidth="1"/>
    <col min="15830" max="15830" width="1.140625" style="746" customWidth="1"/>
    <col min="15831" max="15831" width="18" style="746" customWidth="1"/>
    <col min="15832" max="15832" width="9.42578125" style="746" customWidth="1"/>
    <col min="15833" max="15833" width="8.7109375" style="746" customWidth="1"/>
    <col min="15834" max="15834" width="9.28515625" style="746" customWidth="1"/>
    <col min="15835" max="15835" width="10.140625" style="746" customWidth="1"/>
    <col min="15836" max="15836" width="5.140625" style="746" customWidth="1"/>
    <col min="15837" max="15837" width="10.140625" style="746" customWidth="1"/>
    <col min="15838" max="15838" width="6.42578125" style="746" customWidth="1"/>
    <col min="15839" max="15839" width="11.42578125" style="746"/>
    <col min="15840" max="15840" width="1.28515625" style="746" customWidth="1"/>
    <col min="15841" max="15841" width="1.42578125" style="746" customWidth="1"/>
    <col min="15842" max="15842" width="8.28515625" style="746" customWidth="1"/>
    <col min="15843" max="15843" width="11.42578125" style="746"/>
    <col min="15844" max="15845" width="10.7109375" style="746" customWidth="1"/>
    <col min="15846" max="15846" width="10.28515625" style="746" customWidth="1"/>
    <col min="15847" max="15847" width="11.28515625" style="746" customWidth="1"/>
    <col min="15848" max="15848" width="7.7109375" style="746" customWidth="1"/>
    <col min="15849" max="15849" width="10.140625" style="746" customWidth="1"/>
    <col min="15850" max="15850" width="6.5703125" style="746" customWidth="1"/>
    <col min="15851" max="15851" width="1.140625" style="746" customWidth="1"/>
    <col min="15852" max="15852" width="24.5703125" style="746" customWidth="1"/>
    <col min="15853" max="15853" width="9.85546875" style="746" customWidth="1"/>
    <col min="15854" max="15854" width="10.7109375" style="746" customWidth="1"/>
    <col min="15855" max="15855" width="10.85546875" style="746" customWidth="1"/>
    <col min="15856" max="15856" width="11.140625" style="746" customWidth="1"/>
    <col min="15857" max="15857" width="9.85546875" style="746" customWidth="1"/>
    <col min="15858" max="15858" width="1" style="746" customWidth="1"/>
    <col min="15859" max="15859" width="16.5703125" style="746" customWidth="1"/>
    <col min="15860" max="15860" width="0.5703125" style="746" customWidth="1"/>
    <col min="15861" max="15861" width="0.7109375" style="746" customWidth="1"/>
    <col min="15862" max="15862" width="27.85546875" style="746" customWidth="1"/>
    <col min="15863" max="15863" width="0.85546875" style="746" customWidth="1"/>
    <col min="15864" max="15864" width="27.42578125" style="746" customWidth="1"/>
    <col min="15865" max="15865" width="14.7109375" style="746" customWidth="1"/>
    <col min="15866" max="15866" width="0.42578125" style="746" customWidth="1"/>
    <col min="15867" max="15867" width="0.7109375" style="746" customWidth="1"/>
    <col min="15868" max="15868" width="21.7109375" style="746" customWidth="1"/>
    <col min="15869" max="15869" width="1.28515625" style="746" customWidth="1"/>
    <col min="15870" max="15870" width="21.140625" style="746" customWidth="1"/>
    <col min="15871" max="16075" width="11.42578125" style="746"/>
    <col min="16076" max="16076" width="0.7109375" style="746" customWidth="1"/>
    <col min="16077" max="16078" width="1.5703125" style="746" customWidth="1"/>
    <col min="16079" max="16079" width="16.42578125" style="746" customWidth="1"/>
    <col min="16080" max="16082" width="10.42578125" style="746" customWidth="1"/>
    <col min="16083" max="16083" width="8.7109375" style="746" customWidth="1"/>
    <col min="16084" max="16084" width="0.7109375" style="746" customWidth="1"/>
    <col min="16085" max="16085" width="3.140625" style="746" customWidth="1"/>
    <col min="16086" max="16086" width="1.140625" style="746" customWidth="1"/>
    <col min="16087" max="16087" width="18" style="746" customWidth="1"/>
    <col min="16088" max="16088" width="9.42578125" style="746" customWidth="1"/>
    <col min="16089" max="16089" width="8.7109375" style="746" customWidth="1"/>
    <col min="16090" max="16090" width="9.28515625" style="746" customWidth="1"/>
    <col min="16091" max="16091" width="10.140625" style="746" customWidth="1"/>
    <col min="16092" max="16092" width="5.140625" style="746" customWidth="1"/>
    <col min="16093" max="16093" width="10.140625" style="746" customWidth="1"/>
    <col min="16094" max="16094" width="6.42578125" style="746" customWidth="1"/>
    <col min="16095" max="16095" width="11.42578125" style="746"/>
    <col min="16096" max="16096" width="1.28515625" style="746" customWidth="1"/>
    <col min="16097" max="16097" width="1.42578125" style="746" customWidth="1"/>
    <col min="16098" max="16098" width="8.28515625" style="746" customWidth="1"/>
    <col min="16099" max="16099" width="11.42578125" style="746"/>
    <col min="16100" max="16101" width="10.7109375" style="746" customWidth="1"/>
    <col min="16102" max="16102" width="10.28515625" style="746" customWidth="1"/>
    <col min="16103" max="16103" width="11.28515625" style="746" customWidth="1"/>
    <col min="16104" max="16104" width="7.7109375" style="746" customWidth="1"/>
    <col min="16105" max="16105" width="10.140625" style="746" customWidth="1"/>
    <col min="16106" max="16106" width="6.5703125" style="746" customWidth="1"/>
    <col min="16107" max="16107" width="1.140625" style="746" customWidth="1"/>
    <col min="16108" max="16108" width="24.5703125" style="746" customWidth="1"/>
    <col min="16109" max="16109" width="9.85546875" style="746" customWidth="1"/>
    <col min="16110" max="16110" width="10.7109375" style="746" customWidth="1"/>
    <col min="16111" max="16111" width="10.85546875" style="746" customWidth="1"/>
    <col min="16112" max="16112" width="11.140625" style="746" customWidth="1"/>
    <col min="16113" max="16113" width="9.85546875" style="746" customWidth="1"/>
    <col min="16114" max="16114" width="1" style="746" customWidth="1"/>
    <col min="16115" max="16115" width="16.5703125" style="746" customWidth="1"/>
    <col min="16116" max="16116" width="0.5703125" style="746" customWidth="1"/>
    <col min="16117" max="16117" width="0.7109375" style="746" customWidth="1"/>
    <col min="16118" max="16118" width="27.85546875" style="746" customWidth="1"/>
    <col min="16119" max="16119" width="0.85546875" style="746" customWidth="1"/>
    <col min="16120" max="16120" width="27.42578125" style="746" customWidth="1"/>
    <col min="16121" max="16121" width="14.7109375" style="746" customWidth="1"/>
    <col min="16122" max="16122" width="0.42578125" style="746" customWidth="1"/>
    <col min="16123" max="16123" width="0.7109375" style="746" customWidth="1"/>
    <col min="16124" max="16124" width="21.7109375" style="746" customWidth="1"/>
    <col min="16125" max="16125" width="1.28515625" style="746" customWidth="1"/>
    <col min="16126" max="16126" width="21.140625" style="746" customWidth="1"/>
    <col min="16127" max="16384" width="11.42578125" style="746"/>
  </cols>
  <sheetData>
    <row r="3" spans="1:14" ht="15.75">
      <c r="B3" s="832"/>
    </row>
    <row r="11" spans="1:14" ht="24" customHeight="1">
      <c r="A11" s="833" t="s">
        <v>860</v>
      </c>
      <c r="B11" s="1197" t="s">
        <v>861</v>
      </c>
      <c r="C11" s="1197"/>
      <c r="D11" s="1197"/>
      <c r="E11" s="1197"/>
      <c r="F11" s="1197"/>
      <c r="G11" s="1197"/>
      <c r="H11" s="1197"/>
      <c r="I11" s="1197"/>
      <c r="J11" s="1197"/>
      <c r="K11" s="1197"/>
      <c r="L11" s="1197"/>
      <c r="M11" s="1197"/>
      <c r="N11" s="1197"/>
    </row>
    <row r="12" spans="1:14" ht="15" thickBot="1">
      <c r="B12" s="1198" t="s">
        <v>816</v>
      </c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</row>
    <row r="13" spans="1:14" ht="6" customHeight="1">
      <c r="B13" s="834"/>
      <c r="C13" s="834"/>
      <c r="D13" s="834"/>
      <c r="E13" s="834"/>
      <c r="F13" s="834"/>
      <c r="G13" s="834"/>
      <c r="H13" s="834"/>
      <c r="I13" s="834"/>
      <c r="J13" s="834"/>
      <c r="K13" s="834"/>
      <c r="L13" s="834"/>
      <c r="M13" s="834"/>
      <c r="N13" s="834"/>
    </row>
    <row r="14" spans="1:14" s="773" customFormat="1" ht="15">
      <c r="B14" s="1213" t="s">
        <v>424</v>
      </c>
      <c r="C14" s="1213"/>
      <c r="D14" s="1213"/>
      <c r="E14" s="1213"/>
      <c r="F14" s="835">
        <v>2014</v>
      </c>
      <c r="G14" s="1214">
        <v>2015</v>
      </c>
      <c r="H14" s="1214"/>
      <c r="I14" s="835"/>
      <c r="J14" s="1215" t="s">
        <v>862</v>
      </c>
      <c r="K14" s="1215"/>
      <c r="L14" s="1215"/>
      <c r="M14" s="1215"/>
      <c r="N14" s="1215"/>
    </row>
    <row r="15" spans="1:14" s="773" customFormat="1" ht="15">
      <c r="B15" s="1213"/>
      <c r="C15" s="1213"/>
      <c r="D15" s="1213"/>
      <c r="E15" s="1213"/>
      <c r="F15" s="1216" t="s">
        <v>863</v>
      </c>
      <c r="G15" s="1217" t="s">
        <v>449</v>
      </c>
      <c r="H15" s="1217" t="s">
        <v>863</v>
      </c>
      <c r="I15" s="835"/>
      <c r="J15" s="1215">
        <v>2014</v>
      </c>
      <c r="K15" s="1215"/>
      <c r="L15" s="836"/>
      <c r="M15" s="1215" t="s">
        <v>449</v>
      </c>
      <c r="N15" s="1215"/>
    </row>
    <row r="16" spans="1:14" s="773" customFormat="1" ht="15">
      <c r="B16" s="1213"/>
      <c r="C16" s="1213"/>
      <c r="D16" s="1213"/>
      <c r="E16" s="1213"/>
      <c r="F16" s="1216"/>
      <c r="G16" s="1216"/>
      <c r="H16" s="1216"/>
      <c r="I16" s="835"/>
      <c r="J16" s="837" t="s">
        <v>864</v>
      </c>
      <c r="K16" s="837" t="s">
        <v>12</v>
      </c>
      <c r="L16" s="835"/>
      <c r="M16" s="837" t="s">
        <v>864</v>
      </c>
      <c r="N16" s="837" t="s">
        <v>12</v>
      </c>
    </row>
    <row r="17" spans="2:14" s="773" customFormat="1" ht="15.75" thickBot="1">
      <c r="B17" s="838"/>
      <c r="C17" s="838"/>
      <c r="D17" s="838"/>
      <c r="E17" s="838"/>
      <c r="F17" s="839"/>
      <c r="G17" s="839"/>
      <c r="H17" s="839"/>
      <c r="I17" s="839"/>
      <c r="J17" s="840"/>
      <c r="K17" s="840"/>
      <c r="L17" s="840"/>
      <c r="M17" s="840"/>
      <c r="N17" s="840"/>
    </row>
    <row r="18" spans="2:14" s="773" customFormat="1" ht="15">
      <c r="B18" s="841" t="s">
        <v>865</v>
      </c>
      <c r="C18" s="826"/>
      <c r="D18" s="826"/>
      <c r="E18" s="841"/>
      <c r="F18" s="842">
        <f>F20+F31</f>
        <v>-261256213.41999999</v>
      </c>
      <c r="G18" s="842">
        <f>G20+G31</f>
        <v>3887556351</v>
      </c>
      <c r="H18" s="842">
        <f t="shared" ref="H18:I18" si="0">H20+H31</f>
        <v>3088155922.5799999</v>
      </c>
      <c r="I18" s="842">
        <f t="shared" si="0"/>
        <v>0</v>
      </c>
      <c r="J18" s="843">
        <f>H18-F18</f>
        <v>3349412136</v>
      </c>
      <c r="K18" s="844">
        <f>-J18*100/F18</f>
        <v>1282.0411396744189</v>
      </c>
      <c r="L18" s="844"/>
      <c r="M18" s="845">
        <f>G18-H18</f>
        <v>799400428.42000008</v>
      </c>
      <c r="N18" s="846">
        <f>M18*100/G18</f>
        <v>20.563057001459786</v>
      </c>
    </row>
    <row r="19" spans="2:14" s="773" customFormat="1" ht="15.75" thickBot="1">
      <c r="B19" s="847"/>
      <c r="C19" s="848"/>
      <c r="D19" s="848"/>
      <c r="E19" s="849"/>
      <c r="F19" s="850" t="s">
        <v>866</v>
      </c>
      <c r="G19" s="850" t="s">
        <v>866</v>
      </c>
      <c r="H19" s="850" t="s">
        <v>866</v>
      </c>
      <c r="I19" s="850"/>
      <c r="J19" s="850" t="s">
        <v>866</v>
      </c>
      <c r="K19" s="851"/>
      <c r="L19" s="851"/>
      <c r="M19" s="852"/>
      <c r="N19" s="853"/>
    </row>
    <row r="20" spans="2:14" s="773" customFormat="1" ht="15">
      <c r="B20" s="841" t="s">
        <v>867</v>
      </c>
      <c r="C20" s="826"/>
      <c r="D20" s="826"/>
      <c r="E20" s="826"/>
      <c r="F20" s="854">
        <f>F22-F26-F31</f>
        <v>-261256213.41999999</v>
      </c>
      <c r="G20" s="854">
        <f>G22-G26</f>
        <v>3887556351</v>
      </c>
      <c r="H20" s="854">
        <f>H22-H26</f>
        <v>3088155922.5799999</v>
      </c>
      <c r="I20" s="854"/>
      <c r="J20" s="843">
        <f>H20-F20</f>
        <v>3349412136</v>
      </c>
      <c r="K20" s="844">
        <f>-J20*100/F20</f>
        <v>1282.0411396744189</v>
      </c>
      <c r="L20" s="844"/>
      <c r="M20" s="845">
        <f>G20-H20</f>
        <v>799400428.42000008</v>
      </c>
      <c r="N20" s="846">
        <f>M20*100/G20</f>
        <v>20.563057001459786</v>
      </c>
    </row>
    <row r="21" spans="2:14" s="788" customFormat="1" ht="15" thickBot="1">
      <c r="F21" s="855" t="s">
        <v>868</v>
      </c>
      <c r="G21" s="855" t="s">
        <v>868</v>
      </c>
      <c r="H21" s="855" t="s">
        <v>868</v>
      </c>
      <c r="I21" s="856"/>
      <c r="J21" s="855" t="s">
        <v>868</v>
      </c>
      <c r="M21" s="857"/>
    </row>
    <row r="22" spans="2:14" s="788" customFormat="1" ht="15">
      <c r="B22" s="858" t="s">
        <v>869</v>
      </c>
      <c r="C22" s="858" t="s">
        <v>870</v>
      </c>
      <c r="D22" s="858"/>
      <c r="E22" s="858"/>
      <c r="F22" s="859"/>
      <c r="G22" s="860">
        <f>1000000000+800000000+2400000000</f>
        <v>4200000000</v>
      </c>
      <c r="H22" s="861">
        <f>SUM(H23:H25)</f>
        <v>3400000000</v>
      </c>
      <c r="I22" s="861"/>
      <c r="J22" s="861">
        <f>SUM(J23:J25)</f>
        <v>3400000000</v>
      </c>
      <c r="K22" s="862" t="s">
        <v>18</v>
      </c>
      <c r="L22" s="862"/>
      <c r="M22" s="863">
        <f>G22-H22</f>
        <v>800000000</v>
      </c>
      <c r="N22" s="864">
        <f>M22*100/G22</f>
        <v>19.047619047619047</v>
      </c>
    </row>
    <row r="23" spans="2:14" s="773" customFormat="1" ht="15">
      <c r="B23" s="766"/>
      <c r="C23" s="766"/>
      <c r="D23" s="1209" t="s">
        <v>827</v>
      </c>
      <c r="E23" s="1209"/>
      <c r="F23" s="865"/>
      <c r="G23" s="865"/>
      <c r="H23" s="865"/>
      <c r="I23" s="865"/>
      <c r="J23" s="866">
        <f>H23-F23</f>
        <v>0</v>
      </c>
      <c r="K23" s="867" t="s">
        <v>18</v>
      </c>
      <c r="L23" s="867"/>
      <c r="M23" s="868">
        <f t="shared" ref="M23:M25" si="1">H23-G23</f>
        <v>0</v>
      </c>
      <c r="N23" s="869" t="s">
        <v>18</v>
      </c>
    </row>
    <row r="24" spans="2:14" s="773" customFormat="1" ht="15">
      <c r="B24" s="766"/>
      <c r="C24" s="766"/>
      <c r="D24" s="766" t="s">
        <v>871</v>
      </c>
      <c r="E24" s="766"/>
      <c r="F24" s="865"/>
      <c r="G24" s="865"/>
      <c r="H24" s="865"/>
      <c r="I24" s="865"/>
      <c r="J24" s="866">
        <f t="shared" ref="J24:J25" si="2">H24-F24</f>
        <v>0</v>
      </c>
      <c r="K24" s="867" t="s">
        <v>18</v>
      </c>
      <c r="L24" s="867"/>
      <c r="M24" s="868">
        <f t="shared" si="1"/>
        <v>0</v>
      </c>
      <c r="N24" s="869" t="s">
        <v>18</v>
      </c>
    </row>
    <row r="25" spans="2:14" s="773" customFormat="1" ht="15">
      <c r="B25" s="766"/>
      <c r="C25" s="766"/>
      <c r="D25" s="766" t="s">
        <v>829</v>
      </c>
      <c r="E25" s="766"/>
      <c r="F25" s="865"/>
      <c r="G25" s="865"/>
      <c r="H25" s="865">
        <v>3400000000</v>
      </c>
      <c r="I25" s="865"/>
      <c r="J25" s="866">
        <f t="shared" si="2"/>
        <v>3400000000</v>
      </c>
      <c r="K25" s="867" t="s">
        <v>18</v>
      </c>
      <c r="L25" s="867"/>
      <c r="M25" s="868">
        <f t="shared" si="1"/>
        <v>3400000000</v>
      </c>
      <c r="N25" s="869" t="s">
        <v>18</v>
      </c>
    </row>
    <row r="26" spans="2:14" s="788" customFormat="1" ht="15">
      <c r="B26" s="870" t="s">
        <v>872</v>
      </c>
      <c r="C26" s="870" t="s">
        <v>873</v>
      </c>
      <c r="D26" s="870"/>
      <c r="E26" s="870"/>
      <c r="F26" s="871">
        <f>SUM(F27:F29)</f>
        <v>261256213.41999999</v>
      </c>
      <c r="G26" s="871">
        <f>SUM(G27:G29)</f>
        <v>312443649</v>
      </c>
      <c r="H26" s="871">
        <f>SUM(H27:H29)</f>
        <v>311844077.42000002</v>
      </c>
      <c r="I26" s="871"/>
      <c r="J26" s="871">
        <f>SUM(J27:J29)</f>
        <v>50587864</v>
      </c>
      <c r="K26" s="872">
        <f>J26*100/F26</f>
        <v>19.363315167809645</v>
      </c>
      <c r="L26" s="872"/>
      <c r="M26" s="873">
        <f>G26-H26</f>
        <v>599571.57999998331</v>
      </c>
      <c r="N26" s="874">
        <f>M26*100/G26</f>
        <v>0.19189750917292075</v>
      </c>
    </row>
    <row r="27" spans="2:14" s="773" customFormat="1" ht="15">
      <c r="B27" s="766"/>
      <c r="C27" s="766"/>
      <c r="D27" s="1210" t="s">
        <v>874</v>
      </c>
      <c r="E27" s="1210"/>
      <c r="F27" s="866">
        <v>101838711.56999999</v>
      </c>
      <c r="G27" s="875">
        <v>114129760</v>
      </c>
      <c r="H27" s="866">
        <v>113909184.48999999</v>
      </c>
      <c r="I27" s="866"/>
      <c r="J27" s="866">
        <f>H27-F27</f>
        <v>12070472.920000002</v>
      </c>
      <c r="K27" s="867">
        <f t="shared" ref="K27:K29" si="3">J27*100/F27</f>
        <v>11.85253891561975</v>
      </c>
      <c r="L27" s="867"/>
      <c r="M27" s="868">
        <f t="shared" ref="M27:M29" si="4">G27-H27</f>
        <v>220575.51000000536</v>
      </c>
      <c r="N27" s="876">
        <f>M27*100/G27</f>
        <v>0.19326730381278762</v>
      </c>
    </row>
    <row r="28" spans="2:14" s="773" customFormat="1" ht="15">
      <c r="B28" s="766"/>
      <c r="C28" s="766"/>
      <c r="D28" s="766" t="s">
        <v>828</v>
      </c>
      <c r="E28" s="766"/>
      <c r="F28" s="866">
        <v>77940819.159999996</v>
      </c>
      <c r="G28" s="875">
        <v>88826577</v>
      </c>
      <c r="H28" s="866">
        <v>88447593.810000002</v>
      </c>
      <c r="I28" s="866"/>
      <c r="J28" s="866">
        <f>H28-F28</f>
        <v>10506774.650000006</v>
      </c>
      <c r="K28" s="867">
        <f t="shared" si="3"/>
        <v>13.480451916256209</v>
      </c>
      <c r="L28" s="867"/>
      <c r="M28" s="868">
        <f t="shared" si="4"/>
        <v>378983.18999999762</v>
      </c>
      <c r="N28" s="877">
        <f t="shared" ref="N28:N29" si="5">M28*100/G28</f>
        <v>0.4266551777628419</v>
      </c>
    </row>
    <row r="29" spans="2:14" s="773" customFormat="1" ht="15">
      <c r="B29" s="766"/>
      <c r="C29" s="766"/>
      <c r="D29" s="766" t="s">
        <v>829</v>
      </c>
      <c r="E29" s="766"/>
      <c r="F29" s="866">
        <v>81476682.689999998</v>
      </c>
      <c r="G29" s="875">
        <v>109487312</v>
      </c>
      <c r="H29" s="866">
        <v>109487299.11999999</v>
      </c>
      <c r="I29" s="866"/>
      <c r="J29" s="866">
        <f>H29-F29</f>
        <v>28010616.429999992</v>
      </c>
      <c r="K29" s="867">
        <f t="shared" si="3"/>
        <v>34.378690326131625</v>
      </c>
      <c r="L29" s="867"/>
      <c r="M29" s="868">
        <f t="shared" si="4"/>
        <v>12.88000001013279</v>
      </c>
      <c r="N29" s="877">
        <f t="shared" si="5"/>
        <v>1.1763920197559321E-5</v>
      </c>
    </row>
    <row r="30" spans="2:14" s="773" customFormat="1" ht="15.75" thickBot="1">
      <c r="B30" s="826"/>
      <c r="C30" s="826"/>
      <c r="D30" s="878"/>
      <c r="E30" s="826"/>
      <c r="F30" s="879"/>
      <c r="G30" s="880"/>
      <c r="H30" s="879"/>
      <c r="I30" s="879"/>
      <c r="J30" s="879"/>
      <c r="K30" s="844"/>
      <c r="L30" s="844"/>
      <c r="M30" s="845"/>
      <c r="N30" s="846"/>
    </row>
    <row r="31" spans="2:14" s="788" customFormat="1" ht="15.75" thickBot="1">
      <c r="B31" s="1211" t="s">
        <v>875</v>
      </c>
      <c r="C31" s="1211"/>
      <c r="D31" s="1211"/>
      <c r="E31" s="1211"/>
      <c r="F31" s="881"/>
      <c r="G31" s="881"/>
      <c r="H31" s="881"/>
      <c r="I31" s="881"/>
      <c r="J31" s="882"/>
      <c r="K31" s="883"/>
      <c r="L31" s="883"/>
      <c r="M31" s="884"/>
      <c r="N31" s="885"/>
    </row>
    <row r="32" spans="2:14" s="773" customFormat="1" ht="15">
      <c r="B32" s="886" t="s">
        <v>876</v>
      </c>
      <c r="C32" s="886" t="s">
        <v>870</v>
      </c>
      <c r="D32" s="886"/>
      <c r="E32" s="886"/>
      <c r="F32" s="887"/>
      <c r="G32" s="887"/>
      <c r="H32" s="888"/>
      <c r="I32" s="888"/>
      <c r="J32" s="888"/>
      <c r="K32" s="889"/>
      <c r="L32" s="889"/>
      <c r="M32" s="890"/>
      <c r="N32" s="891"/>
    </row>
    <row r="33" spans="2:14" s="773" customFormat="1" ht="15">
      <c r="B33" s="826" t="s">
        <v>877</v>
      </c>
      <c r="C33" s="826" t="s">
        <v>878</v>
      </c>
      <c r="D33" s="826"/>
      <c r="E33" s="826"/>
      <c r="F33" s="892"/>
      <c r="G33" s="893"/>
      <c r="H33" s="892"/>
      <c r="I33" s="892"/>
      <c r="J33" s="892"/>
      <c r="K33" s="892"/>
      <c r="L33" s="892"/>
      <c r="M33" s="845"/>
      <c r="N33" s="894"/>
    </row>
    <row r="34" spans="2:14" s="773" customFormat="1" ht="1.9" customHeight="1" thickBot="1">
      <c r="B34" s="895"/>
      <c r="C34" s="895"/>
      <c r="D34" s="1212"/>
      <c r="E34" s="1212"/>
      <c r="F34" s="896"/>
      <c r="G34" s="897"/>
      <c r="H34" s="896"/>
      <c r="I34" s="896"/>
      <c r="J34" s="896"/>
      <c r="K34" s="895"/>
      <c r="L34" s="895"/>
      <c r="M34" s="852"/>
      <c r="N34" s="898"/>
    </row>
    <row r="35" spans="2:14" s="773" customFormat="1" ht="14.45" customHeight="1"/>
    <row r="36" spans="2:14" s="773" customFormat="1"/>
    <row r="37" spans="2:14" s="773" customFormat="1" ht="6" customHeight="1"/>
    <row r="38" spans="2:14" ht="14.45" customHeight="1"/>
    <row r="39" spans="2:14" ht="13.9" customHeight="1"/>
    <row r="40" spans="2:14" s="773" customFormat="1"/>
    <row r="41" spans="2:14" s="773" customFormat="1" ht="6" customHeight="1"/>
    <row r="42" spans="2:14" s="773" customFormat="1" ht="13.9" customHeight="1"/>
    <row r="43" spans="2:14" s="773" customFormat="1" ht="7.9" customHeight="1"/>
    <row r="44" spans="2:14" s="773" customFormat="1" ht="6" customHeight="1"/>
    <row r="45" spans="2:14" s="788" customFormat="1"/>
    <row r="46" spans="2:14" s="773" customFormat="1" ht="18.75" customHeight="1"/>
    <row r="47" spans="2:14" s="773" customFormat="1" ht="18.75" customHeight="1"/>
    <row r="48" spans="2:14" s="773" customFormat="1" ht="18.75" customHeight="1"/>
    <row r="49" s="773" customFormat="1" ht="18.75" customHeight="1"/>
    <row r="50" s="773" customFormat="1" ht="6" customHeight="1"/>
    <row r="51" s="788" customFormat="1" ht="24.6" customHeight="1"/>
    <row r="52" s="773" customFormat="1" ht="18.75" customHeight="1"/>
    <row r="53" ht="4.9000000000000004" customHeight="1"/>
    <row r="57" ht="4.9000000000000004" customHeight="1"/>
    <row r="58" ht="13.9" customHeight="1"/>
    <row r="59" ht="16.899999999999999" customHeight="1"/>
    <row r="60" ht="6.6" customHeight="1"/>
    <row r="61" ht="23.45" customHeight="1"/>
    <row r="62" ht="3.6" customHeight="1"/>
    <row r="68" ht="3.6" customHeight="1"/>
    <row r="69" ht="13.9" customHeight="1"/>
    <row r="72" ht="22.15" customHeight="1"/>
    <row r="73" ht="4.9000000000000004" customHeight="1"/>
    <row r="75" s="773" customFormat="1" ht="3.6" customHeight="1"/>
    <row r="76" s="773" customFormat="1" ht="12" customHeight="1"/>
    <row r="77" s="773" customFormat="1"/>
    <row r="78" s="773" customFormat="1"/>
    <row r="79" s="773" customFormat="1"/>
    <row r="80" s="773" customFormat="1"/>
    <row r="81" s="773" customFormat="1"/>
    <row r="82" s="773" customFormat="1"/>
    <row r="83" s="773" customFormat="1"/>
    <row r="84" s="773" customFormat="1" ht="18.600000000000001" customHeight="1"/>
    <row r="85" s="773" customFormat="1"/>
    <row r="86" s="773" customFormat="1" ht="35.450000000000003" customHeight="1"/>
    <row r="87" s="773" customFormat="1"/>
    <row r="88" s="795" customFormat="1" ht="14.45" customHeight="1"/>
    <row r="89" s="795" customFormat="1" ht="4.1500000000000004" customHeight="1"/>
    <row r="90" s="795" customFormat="1" ht="23.45" customHeight="1"/>
    <row r="91" ht="3" customHeight="1"/>
    <row r="92" ht="7.9" customHeight="1"/>
    <row r="101" ht="21.6" customHeight="1"/>
    <row r="104" ht="11.45" customHeight="1"/>
    <row r="105" ht="5.45" customHeight="1"/>
    <row r="106" ht="11.45" customHeight="1"/>
    <row r="107" ht="28.15" customHeight="1"/>
    <row r="108" ht="5.45" customHeight="1"/>
    <row r="109" ht="23.45" customHeight="1"/>
    <row r="110" ht="6" customHeight="1"/>
    <row r="116" ht="5.45" customHeight="1"/>
    <row r="117" ht="27.6" customHeight="1"/>
    <row r="118" ht="22.15" customHeight="1"/>
    <row r="119" ht="5.45" customHeight="1"/>
    <row r="120" ht="15" customHeight="1"/>
    <row r="122" ht="5.45" customHeight="1"/>
    <row r="123" ht="12.6" customHeight="1"/>
    <row r="124" ht="11.45" customHeight="1"/>
    <row r="125" ht="24.6" customHeight="1"/>
    <row r="131" ht="6.6" customHeight="1"/>
    <row r="133" ht="4.9000000000000004" customHeight="1"/>
    <row r="134" ht="16.149999999999999" customHeight="1"/>
    <row r="135" ht="12" customHeight="1"/>
    <row r="136" ht="15" customHeight="1"/>
    <row r="137" ht="4.9000000000000004" customHeight="1"/>
    <row r="138" ht="13.9" customHeight="1"/>
    <row r="139" ht="12" customHeight="1"/>
    <row r="140" ht="12" customHeight="1"/>
    <row r="141" ht="12.6" customHeight="1"/>
    <row r="142" ht="2.4500000000000002" customHeight="1"/>
    <row r="144" ht="3.6" customHeight="1"/>
    <row r="145" hidden="1"/>
  </sheetData>
  <mergeCells count="14">
    <mergeCell ref="D23:E23"/>
    <mergeCell ref="D27:E27"/>
    <mergeCell ref="B31:E31"/>
    <mergeCell ref="D34:E34"/>
    <mergeCell ref="B11:N11"/>
    <mergeCell ref="B12:N12"/>
    <mergeCell ref="B14:E16"/>
    <mergeCell ref="G14:H14"/>
    <mergeCell ref="J14:N14"/>
    <mergeCell ref="F15:F16"/>
    <mergeCell ref="G15:G16"/>
    <mergeCell ref="H15:H16"/>
    <mergeCell ref="J15:K15"/>
    <mergeCell ref="M15:N15"/>
  </mergeCells>
  <printOptions horizontalCentered="1"/>
  <pageMargins left="0.70866141732283472" right="0.70866141732283472" top="0.74803149606299213" bottom="0.74803149606299213" header="0.31496062992125984" footer="0.31496062992125984"/>
  <pageSetup scale="5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3:Q121"/>
  <sheetViews>
    <sheetView showGridLines="0" zoomScale="80" zoomScaleNormal="80" workbookViewId="0"/>
  </sheetViews>
  <sheetFormatPr baseColWidth="10" defaultRowHeight="15"/>
  <cols>
    <col min="1" max="1" width="11.42578125" style="899"/>
    <col min="2" max="2" width="1.28515625" style="899" customWidth="1"/>
    <col min="3" max="3" width="1.42578125" style="899" customWidth="1"/>
    <col min="4" max="4" width="8.28515625" style="899" customWidth="1"/>
    <col min="5" max="5" width="15.7109375" style="899" customWidth="1"/>
    <col min="6" max="6" width="16.7109375" style="899" customWidth="1"/>
    <col min="7" max="7" width="0.7109375" style="899" customWidth="1"/>
    <col min="8" max="8" width="14.85546875" style="899" customWidth="1"/>
    <col min="9" max="9" width="0.85546875" style="899" customWidth="1"/>
    <col min="10" max="10" width="16.5703125" style="899" customWidth="1"/>
    <col min="11" max="11" width="1.5703125" style="899" customWidth="1"/>
    <col min="12" max="12" width="14.5703125" style="899" customWidth="1"/>
    <col min="13" max="13" width="9.28515625" style="899" customWidth="1"/>
    <col min="14" max="14" width="1.28515625" style="899" customWidth="1"/>
    <col min="15" max="15" width="14.42578125" style="899" customWidth="1"/>
    <col min="16" max="16" width="9.28515625" style="899" customWidth="1"/>
    <col min="17" max="17" width="1.140625" style="900" customWidth="1"/>
    <col min="18" max="207" width="11.42578125" style="899"/>
    <col min="208" max="208" width="0.7109375" style="899" customWidth="1"/>
    <col min="209" max="210" width="1.5703125" style="899" customWidth="1"/>
    <col min="211" max="211" width="16.42578125" style="899" customWidth="1"/>
    <col min="212" max="214" width="10.42578125" style="899" customWidth="1"/>
    <col min="215" max="215" width="8.7109375" style="899" customWidth="1"/>
    <col min="216" max="216" width="0.7109375" style="899" customWidth="1"/>
    <col min="217" max="217" width="3.140625" style="899" customWidth="1"/>
    <col min="218" max="218" width="1.140625" style="899" customWidth="1"/>
    <col min="219" max="219" width="18" style="899" customWidth="1"/>
    <col min="220" max="220" width="9.42578125" style="899" customWidth="1"/>
    <col min="221" max="221" width="8.7109375" style="899" customWidth="1"/>
    <col min="222" max="222" width="9.28515625" style="899" customWidth="1"/>
    <col min="223" max="223" width="10.140625" style="899" customWidth="1"/>
    <col min="224" max="224" width="5.140625" style="899" customWidth="1"/>
    <col min="225" max="225" width="10.140625" style="899" customWidth="1"/>
    <col min="226" max="226" width="6.42578125" style="899" customWidth="1"/>
    <col min="227" max="227" width="11.42578125" style="899"/>
    <col min="228" max="228" width="1.28515625" style="899" customWidth="1"/>
    <col min="229" max="229" width="1.42578125" style="899" customWidth="1"/>
    <col min="230" max="230" width="8.28515625" style="899" customWidth="1"/>
    <col min="231" max="231" width="11.42578125" style="899"/>
    <col min="232" max="233" width="10.7109375" style="899" customWidth="1"/>
    <col min="234" max="234" width="10.28515625" style="899" customWidth="1"/>
    <col min="235" max="235" width="11.28515625" style="899" customWidth="1"/>
    <col min="236" max="236" width="7.7109375" style="899" customWidth="1"/>
    <col min="237" max="237" width="10.140625" style="899" customWidth="1"/>
    <col min="238" max="238" width="6.5703125" style="899" customWidth="1"/>
    <col min="239" max="239" width="1.140625" style="899" customWidth="1"/>
    <col min="240" max="240" width="24.5703125" style="899" customWidth="1"/>
    <col min="241" max="241" width="9.85546875" style="899" customWidth="1"/>
    <col min="242" max="242" width="10.7109375" style="899" customWidth="1"/>
    <col min="243" max="243" width="10.85546875" style="899" customWidth="1"/>
    <col min="244" max="244" width="11.140625" style="899" customWidth="1"/>
    <col min="245" max="245" width="9.85546875" style="899" customWidth="1"/>
    <col min="246" max="246" width="1" style="899" customWidth="1"/>
    <col min="247" max="247" width="16.5703125" style="899" customWidth="1"/>
    <col min="248" max="248" width="0.5703125" style="899" customWidth="1"/>
    <col min="249" max="249" width="0.7109375" style="899" customWidth="1"/>
    <col min="250" max="250" width="27.85546875" style="899" customWidth="1"/>
    <col min="251" max="251" width="0.85546875" style="899" customWidth="1"/>
    <col min="252" max="252" width="27.42578125" style="899" customWidth="1"/>
    <col min="253" max="253" width="14.7109375" style="899" customWidth="1"/>
    <col min="254" max="254" width="0.42578125" style="899" customWidth="1"/>
    <col min="255" max="255" width="0.7109375" style="899" customWidth="1"/>
    <col min="256" max="256" width="21.7109375" style="899" customWidth="1"/>
    <col min="257" max="257" width="1.28515625" style="899" customWidth="1"/>
    <col min="258" max="258" width="21.140625" style="899" customWidth="1"/>
    <col min="259" max="463" width="11.42578125" style="899"/>
    <col min="464" max="464" width="0.7109375" style="899" customWidth="1"/>
    <col min="465" max="466" width="1.5703125" style="899" customWidth="1"/>
    <col min="467" max="467" width="16.42578125" style="899" customWidth="1"/>
    <col min="468" max="470" width="10.42578125" style="899" customWidth="1"/>
    <col min="471" max="471" width="8.7109375" style="899" customWidth="1"/>
    <col min="472" max="472" width="0.7109375" style="899" customWidth="1"/>
    <col min="473" max="473" width="3.140625" style="899" customWidth="1"/>
    <col min="474" max="474" width="1.140625" style="899" customWidth="1"/>
    <col min="475" max="475" width="18" style="899" customWidth="1"/>
    <col min="476" max="476" width="9.42578125" style="899" customWidth="1"/>
    <col min="477" max="477" width="8.7109375" style="899" customWidth="1"/>
    <col min="478" max="478" width="9.28515625" style="899" customWidth="1"/>
    <col min="479" max="479" width="10.140625" style="899" customWidth="1"/>
    <col min="480" max="480" width="5.140625" style="899" customWidth="1"/>
    <col min="481" max="481" width="10.140625" style="899" customWidth="1"/>
    <col min="482" max="482" width="6.42578125" style="899" customWidth="1"/>
    <col min="483" max="483" width="11.42578125" style="899"/>
    <col min="484" max="484" width="1.28515625" style="899" customWidth="1"/>
    <col min="485" max="485" width="1.42578125" style="899" customWidth="1"/>
    <col min="486" max="486" width="8.28515625" style="899" customWidth="1"/>
    <col min="487" max="487" width="11.42578125" style="899"/>
    <col min="488" max="489" width="10.7109375" style="899" customWidth="1"/>
    <col min="490" max="490" width="10.28515625" style="899" customWidth="1"/>
    <col min="491" max="491" width="11.28515625" style="899" customWidth="1"/>
    <col min="492" max="492" width="7.7109375" style="899" customWidth="1"/>
    <col min="493" max="493" width="10.140625" style="899" customWidth="1"/>
    <col min="494" max="494" width="6.5703125" style="899" customWidth="1"/>
    <col min="495" max="495" width="1.140625" style="899" customWidth="1"/>
    <col min="496" max="496" width="24.5703125" style="899" customWidth="1"/>
    <col min="497" max="497" width="9.85546875" style="899" customWidth="1"/>
    <col min="498" max="498" width="10.7109375" style="899" customWidth="1"/>
    <col min="499" max="499" width="10.85546875" style="899" customWidth="1"/>
    <col min="500" max="500" width="11.140625" style="899" customWidth="1"/>
    <col min="501" max="501" width="9.85546875" style="899" customWidth="1"/>
    <col min="502" max="502" width="1" style="899" customWidth="1"/>
    <col min="503" max="503" width="16.5703125" style="899" customWidth="1"/>
    <col min="504" max="504" width="0.5703125" style="899" customWidth="1"/>
    <col min="505" max="505" width="0.7109375" style="899" customWidth="1"/>
    <col min="506" max="506" width="27.85546875" style="899" customWidth="1"/>
    <col min="507" max="507" width="0.85546875" style="899" customWidth="1"/>
    <col min="508" max="508" width="27.42578125" style="899" customWidth="1"/>
    <col min="509" max="509" width="14.7109375" style="899" customWidth="1"/>
    <col min="510" max="510" width="0.42578125" style="899" customWidth="1"/>
    <col min="511" max="511" width="0.7109375" style="899" customWidth="1"/>
    <col min="512" max="512" width="21.7109375" style="899" customWidth="1"/>
    <col min="513" max="513" width="1.28515625" style="899" customWidth="1"/>
    <col min="514" max="514" width="21.140625" style="899" customWidth="1"/>
    <col min="515" max="719" width="11.42578125" style="899"/>
    <col min="720" max="720" width="0.7109375" style="899" customWidth="1"/>
    <col min="721" max="722" width="1.5703125" style="899" customWidth="1"/>
    <col min="723" max="723" width="16.42578125" style="899" customWidth="1"/>
    <col min="724" max="726" width="10.42578125" style="899" customWidth="1"/>
    <col min="727" max="727" width="8.7109375" style="899" customWidth="1"/>
    <col min="728" max="728" width="0.7109375" style="899" customWidth="1"/>
    <col min="729" max="729" width="3.140625" style="899" customWidth="1"/>
    <col min="730" max="730" width="1.140625" style="899" customWidth="1"/>
    <col min="731" max="731" width="18" style="899" customWidth="1"/>
    <col min="732" max="732" width="9.42578125" style="899" customWidth="1"/>
    <col min="733" max="733" width="8.7109375" style="899" customWidth="1"/>
    <col min="734" max="734" width="9.28515625" style="899" customWidth="1"/>
    <col min="735" max="735" width="10.140625" style="899" customWidth="1"/>
    <col min="736" max="736" width="5.140625" style="899" customWidth="1"/>
    <col min="737" max="737" width="10.140625" style="899" customWidth="1"/>
    <col min="738" max="738" width="6.42578125" style="899" customWidth="1"/>
    <col min="739" max="739" width="11.42578125" style="899"/>
    <col min="740" max="740" width="1.28515625" style="899" customWidth="1"/>
    <col min="741" max="741" width="1.42578125" style="899" customWidth="1"/>
    <col min="742" max="742" width="8.28515625" style="899" customWidth="1"/>
    <col min="743" max="743" width="11.42578125" style="899"/>
    <col min="744" max="745" width="10.7109375" style="899" customWidth="1"/>
    <col min="746" max="746" width="10.28515625" style="899" customWidth="1"/>
    <col min="747" max="747" width="11.28515625" style="899" customWidth="1"/>
    <col min="748" max="748" width="7.7109375" style="899" customWidth="1"/>
    <col min="749" max="749" width="10.140625" style="899" customWidth="1"/>
    <col min="750" max="750" width="6.5703125" style="899" customWidth="1"/>
    <col min="751" max="751" width="1.140625" style="899" customWidth="1"/>
    <col min="752" max="752" width="24.5703125" style="899" customWidth="1"/>
    <col min="753" max="753" width="9.85546875" style="899" customWidth="1"/>
    <col min="754" max="754" width="10.7109375" style="899" customWidth="1"/>
    <col min="755" max="755" width="10.85546875" style="899" customWidth="1"/>
    <col min="756" max="756" width="11.140625" style="899" customWidth="1"/>
    <col min="757" max="757" width="9.85546875" style="899" customWidth="1"/>
    <col min="758" max="758" width="1" style="899" customWidth="1"/>
    <col min="759" max="759" width="16.5703125" style="899" customWidth="1"/>
    <col min="760" max="760" width="0.5703125" style="899" customWidth="1"/>
    <col min="761" max="761" width="0.7109375" style="899" customWidth="1"/>
    <col min="762" max="762" width="27.85546875" style="899" customWidth="1"/>
    <col min="763" max="763" width="0.85546875" style="899" customWidth="1"/>
    <col min="764" max="764" width="27.42578125" style="899" customWidth="1"/>
    <col min="765" max="765" width="14.7109375" style="899" customWidth="1"/>
    <col min="766" max="766" width="0.42578125" style="899" customWidth="1"/>
    <col min="767" max="767" width="0.7109375" style="899" customWidth="1"/>
    <col min="768" max="768" width="21.7109375" style="899" customWidth="1"/>
    <col min="769" max="769" width="1.28515625" style="899" customWidth="1"/>
    <col min="770" max="770" width="21.140625" style="899" customWidth="1"/>
    <col min="771" max="975" width="11.42578125" style="899"/>
    <col min="976" max="976" width="0.7109375" style="899" customWidth="1"/>
    <col min="977" max="978" width="1.5703125" style="899" customWidth="1"/>
    <col min="979" max="979" width="16.42578125" style="899" customWidth="1"/>
    <col min="980" max="982" width="10.42578125" style="899" customWidth="1"/>
    <col min="983" max="983" width="8.7109375" style="899" customWidth="1"/>
    <col min="984" max="984" width="0.7109375" style="899" customWidth="1"/>
    <col min="985" max="985" width="3.140625" style="899" customWidth="1"/>
    <col min="986" max="986" width="1.140625" style="899" customWidth="1"/>
    <col min="987" max="987" width="18" style="899" customWidth="1"/>
    <col min="988" max="988" width="9.42578125" style="899" customWidth="1"/>
    <col min="989" max="989" width="8.7109375" style="899" customWidth="1"/>
    <col min="990" max="990" width="9.28515625" style="899" customWidth="1"/>
    <col min="991" max="991" width="10.140625" style="899" customWidth="1"/>
    <col min="992" max="992" width="5.140625" style="899" customWidth="1"/>
    <col min="993" max="993" width="10.140625" style="899" customWidth="1"/>
    <col min="994" max="994" width="6.42578125" style="899" customWidth="1"/>
    <col min="995" max="995" width="11.42578125" style="899"/>
    <col min="996" max="996" width="1.28515625" style="899" customWidth="1"/>
    <col min="997" max="997" width="1.42578125" style="899" customWidth="1"/>
    <col min="998" max="998" width="8.28515625" style="899" customWidth="1"/>
    <col min="999" max="999" width="11.42578125" style="899"/>
    <col min="1000" max="1001" width="10.7109375" style="899" customWidth="1"/>
    <col min="1002" max="1002" width="10.28515625" style="899" customWidth="1"/>
    <col min="1003" max="1003" width="11.28515625" style="899" customWidth="1"/>
    <col min="1004" max="1004" width="7.7109375" style="899" customWidth="1"/>
    <col min="1005" max="1005" width="10.140625" style="899" customWidth="1"/>
    <col min="1006" max="1006" width="6.5703125" style="899" customWidth="1"/>
    <col min="1007" max="1007" width="1.140625" style="899" customWidth="1"/>
    <col min="1008" max="1008" width="24.5703125" style="899" customWidth="1"/>
    <col min="1009" max="1009" width="9.85546875" style="899" customWidth="1"/>
    <col min="1010" max="1010" width="10.7109375" style="899" customWidth="1"/>
    <col min="1011" max="1011" width="10.85546875" style="899" customWidth="1"/>
    <col min="1012" max="1012" width="11.140625" style="899" customWidth="1"/>
    <col min="1013" max="1013" width="9.85546875" style="899" customWidth="1"/>
    <col min="1014" max="1014" width="1" style="899" customWidth="1"/>
    <col min="1015" max="1015" width="16.5703125" style="899" customWidth="1"/>
    <col min="1016" max="1016" width="0.5703125" style="899" customWidth="1"/>
    <col min="1017" max="1017" width="0.7109375" style="899" customWidth="1"/>
    <col min="1018" max="1018" width="27.85546875" style="899" customWidth="1"/>
    <col min="1019" max="1019" width="0.85546875" style="899" customWidth="1"/>
    <col min="1020" max="1020" width="27.42578125" style="899" customWidth="1"/>
    <col min="1021" max="1021" width="14.7109375" style="899" customWidth="1"/>
    <col min="1022" max="1022" width="0.42578125" style="899" customWidth="1"/>
    <col min="1023" max="1023" width="0.7109375" style="899" customWidth="1"/>
    <col min="1024" max="1024" width="21.7109375" style="899" customWidth="1"/>
    <col min="1025" max="1025" width="1.28515625" style="899" customWidth="1"/>
    <col min="1026" max="1026" width="21.140625" style="899" customWidth="1"/>
    <col min="1027" max="1231" width="11.42578125" style="899"/>
    <col min="1232" max="1232" width="0.7109375" style="899" customWidth="1"/>
    <col min="1233" max="1234" width="1.5703125" style="899" customWidth="1"/>
    <col min="1235" max="1235" width="16.42578125" style="899" customWidth="1"/>
    <col min="1236" max="1238" width="10.42578125" style="899" customWidth="1"/>
    <col min="1239" max="1239" width="8.7109375" style="899" customWidth="1"/>
    <col min="1240" max="1240" width="0.7109375" style="899" customWidth="1"/>
    <col min="1241" max="1241" width="3.140625" style="899" customWidth="1"/>
    <col min="1242" max="1242" width="1.140625" style="899" customWidth="1"/>
    <col min="1243" max="1243" width="18" style="899" customWidth="1"/>
    <col min="1244" max="1244" width="9.42578125" style="899" customWidth="1"/>
    <col min="1245" max="1245" width="8.7109375" style="899" customWidth="1"/>
    <col min="1246" max="1246" width="9.28515625" style="899" customWidth="1"/>
    <col min="1247" max="1247" width="10.140625" style="899" customWidth="1"/>
    <col min="1248" max="1248" width="5.140625" style="899" customWidth="1"/>
    <col min="1249" max="1249" width="10.140625" style="899" customWidth="1"/>
    <col min="1250" max="1250" width="6.42578125" style="899" customWidth="1"/>
    <col min="1251" max="1251" width="11.42578125" style="899"/>
    <col min="1252" max="1252" width="1.28515625" style="899" customWidth="1"/>
    <col min="1253" max="1253" width="1.42578125" style="899" customWidth="1"/>
    <col min="1254" max="1254" width="8.28515625" style="899" customWidth="1"/>
    <col min="1255" max="1255" width="11.42578125" style="899"/>
    <col min="1256" max="1257" width="10.7109375" style="899" customWidth="1"/>
    <col min="1258" max="1258" width="10.28515625" style="899" customWidth="1"/>
    <col min="1259" max="1259" width="11.28515625" style="899" customWidth="1"/>
    <col min="1260" max="1260" width="7.7109375" style="899" customWidth="1"/>
    <col min="1261" max="1261" width="10.140625" style="899" customWidth="1"/>
    <col min="1262" max="1262" width="6.5703125" style="899" customWidth="1"/>
    <col min="1263" max="1263" width="1.140625" style="899" customWidth="1"/>
    <col min="1264" max="1264" width="24.5703125" style="899" customWidth="1"/>
    <col min="1265" max="1265" width="9.85546875" style="899" customWidth="1"/>
    <col min="1266" max="1266" width="10.7109375" style="899" customWidth="1"/>
    <col min="1267" max="1267" width="10.85546875" style="899" customWidth="1"/>
    <col min="1268" max="1268" width="11.140625" style="899" customWidth="1"/>
    <col min="1269" max="1269" width="9.85546875" style="899" customWidth="1"/>
    <col min="1270" max="1270" width="1" style="899" customWidth="1"/>
    <col min="1271" max="1271" width="16.5703125" style="899" customWidth="1"/>
    <col min="1272" max="1272" width="0.5703125" style="899" customWidth="1"/>
    <col min="1273" max="1273" width="0.7109375" style="899" customWidth="1"/>
    <col min="1274" max="1274" width="27.85546875" style="899" customWidth="1"/>
    <col min="1275" max="1275" width="0.85546875" style="899" customWidth="1"/>
    <col min="1276" max="1276" width="27.42578125" style="899" customWidth="1"/>
    <col min="1277" max="1277" width="14.7109375" style="899" customWidth="1"/>
    <col min="1278" max="1278" width="0.42578125" style="899" customWidth="1"/>
    <col min="1279" max="1279" width="0.7109375" style="899" customWidth="1"/>
    <col min="1280" max="1280" width="21.7109375" style="899" customWidth="1"/>
    <col min="1281" max="1281" width="1.28515625" style="899" customWidth="1"/>
    <col min="1282" max="1282" width="21.140625" style="899" customWidth="1"/>
    <col min="1283" max="1487" width="11.42578125" style="899"/>
    <col min="1488" max="1488" width="0.7109375" style="899" customWidth="1"/>
    <col min="1489" max="1490" width="1.5703125" style="899" customWidth="1"/>
    <col min="1491" max="1491" width="16.42578125" style="899" customWidth="1"/>
    <col min="1492" max="1494" width="10.42578125" style="899" customWidth="1"/>
    <col min="1495" max="1495" width="8.7109375" style="899" customWidth="1"/>
    <col min="1496" max="1496" width="0.7109375" style="899" customWidth="1"/>
    <col min="1497" max="1497" width="3.140625" style="899" customWidth="1"/>
    <col min="1498" max="1498" width="1.140625" style="899" customWidth="1"/>
    <col min="1499" max="1499" width="18" style="899" customWidth="1"/>
    <col min="1500" max="1500" width="9.42578125" style="899" customWidth="1"/>
    <col min="1501" max="1501" width="8.7109375" style="899" customWidth="1"/>
    <col min="1502" max="1502" width="9.28515625" style="899" customWidth="1"/>
    <col min="1503" max="1503" width="10.140625" style="899" customWidth="1"/>
    <col min="1504" max="1504" width="5.140625" style="899" customWidth="1"/>
    <col min="1505" max="1505" width="10.140625" style="899" customWidth="1"/>
    <col min="1506" max="1506" width="6.42578125" style="899" customWidth="1"/>
    <col min="1507" max="1507" width="11.42578125" style="899"/>
    <col min="1508" max="1508" width="1.28515625" style="899" customWidth="1"/>
    <col min="1509" max="1509" width="1.42578125" style="899" customWidth="1"/>
    <col min="1510" max="1510" width="8.28515625" style="899" customWidth="1"/>
    <col min="1511" max="1511" width="11.42578125" style="899"/>
    <col min="1512" max="1513" width="10.7109375" style="899" customWidth="1"/>
    <col min="1514" max="1514" width="10.28515625" style="899" customWidth="1"/>
    <col min="1515" max="1515" width="11.28515625" style="899" customWidth="1"/>
    <col min="1516" max="1516" width="7.7109375" style="899" customWidth="1"/>
    <col min="1517" max="1517" width="10.140625" style="899" customWidth="1"/>
    <col min="1518" max="1518" width="6.5703125" style="899" customWidth="1"/>
    <col min="1519" max="1519" width="1.140625" style="899" customWidth="1"/>
    <col min="1520" max="1520" width="24.5703125" style="899" customWidth="1"/>
    <col min="1521" max="1521" width="9.85546875" style="899" customWidth="1"/>
    <col min="1522" max="1522" width="10.7109375" style="899" customWidth="1"/>
    <col min="1523" max="1523" width="10.85546875" style="899" customWidth="1"/>
    <col min="1524" max="1524" width="11.140625" style="899" customWidth="1"/>
    <col min="1525" max="1525" width="9.85546875" style="899" customWidth="1"/>
    <col min="1526" max="1526" width="1" style="899" customWidth="1"/>
    <col min="1527" max="1527" width="16.5703125" style="899" customWidth="1"/>
    <col min="1528" max="1528" width="0.5703125" style="899" customWidth="1"/>
    <col min="1529" max="1529" width="0.7109375" style="899" customWidth="1"/>
    <col min="1530" max="1530" width="27.85546875" style="899" customWidth="1"/>
    <col min="1531" max="1531" width="0.85546875" style="899" customWidth="1"/>
    <col min="1532" max="1532" width="27.42578125" style="899" customWidth="1"/>
    <col min="1533" max="1533" width="14.7109375" style="899" customWidth="1"/>
    <col min="1534" max="1534" width="0.42578125" style="899" customWidth="1"/>
    <col min="1535" max="1535" width="0.7109375" style="899" customWidth="1"/>
    <col min="1536" max="1536" width="21.7109375" style="899" customWidth="1"/>
    <col min="1537" max="1537" width="1.28515625" style="899" customWidth="1"/>
    <col min="1538" max="1538" width="21.140625" style="899" customWidth="1"/>
    <col min="1539" max="1743" width="11.42578125" style="899"/>
    <col min="1744" max="1744" width="0.7109375" style="899" customWidth="1"/>
    <col min="1745" max="1746" width="1.5703125" style="899" customWidth="1"/>
    <col min="1747" max="1747" width="16.42578125" style="899" customWidth="1"/>
    <col min="1748" max="1750" width="10.42578125" style="899" customWidth="1"/>
    <col min="1751" max="1751" width="8.7109375" style="899" customWidth="1"/>
    <col min="1752" max="1752" width="0.7109375" style="899" customWidth="1"/>
    <col min="1753" max="1753" width="3.140625" style="899" customWidth="1"/>
    <col min="1754" max="1754" width="1.140625" style="899" customWidth="1"/>
    <col min="1755" max="1755" width="18" style="899" customWidth="1"/>
    <col min="1756" max="1756" width="9.42578125" style="899" customWidth="1"/>
    <col min="1757" max="1757" width="8.7109375" style="899" customWidth="1"/>
    <col min="1758" max="1758" width="9.28515625" style="899" customWidth="1"/>
    <col min="1759" max="1759" width="10.140625" style="899" customWidth="1"/>
    <col min="1760" max="1760" width="5.140625" style="899" customWidth="1"/>
    <col min="1761" max="1761" width="10.140625" style="899" customWidth="1"/>
    <col min="1762" max="1762" width="6.42578125" style="899" customWidth="1"/>
    <col min="1763" max="1763" width="11.42578125" style="899"/>
    <col min="1764" max="1764" width="1.28515625" style="899" customWidth="1"/>
    <col min="1765" max="1765" width="1.42578125" style="899" customWidth="1"/>
    <col min="1766" max="1766" width="8.28515625" style="899" customWidth="1"/>
    <col min="1767" max="1767" width="11.42578125" style="899"/>
    <col min="1768" max="1769" width="10.7109375" style="899" customWidth="1"/>
    <col min="1770" max="1770" width="10.28515625" style="899" customWidth="1"/>
    <col min="1771" max="1771" width="11.28515625" style="899" customWidth="1"/>
    <col min="1772" max="1772" width="7.7109375" style="899" customWidth="1"/>
    <col min="1773" max="1773" width="10.140625" style="899" customWidth="1"/>
    <col min="1774" max="1774" width="6.5703125" style="899" customWidth="1"/>
    <col min="1775" max="1775" width="1.140625" style="899" customWidth="1"/>
    <col min="1776" max="1776" width="24.5703125" style="899" customWidth="1"/>
    <col min="1777" max="1777" width="9.85546875" style="899" customWidth="1"/>
    <col min="1778" max="1778" width="10.7109375" style="899" customWidth="1"/>
    <col min="1779" max="1779" width="10.85546875" style="899" customWidth="1"/>
    <col min="1780" max="1780" width="11.140625" style="899" customWidth="1"/>
    <col min="1781" max="1781" width="9.85546875" style="899" customWidth="1"/>
    <col min="1782" max="1782" width="1" style="899" customWidth="1"/>
    <col min="1783" max="1783" width="16.5703125" style="899" customWidth="1"/>
    <col min="1784" max="1784" width="0.5703125" style="899" customWidth="1"/>
    <col min="1785" max="1785" width="0.7109375" style="899" customWidth="1"/>
    <col min="1786" max="1786" width="27.85546875" style="899" customWidth="1"/>
    <col min="1787" max="1787" width="0.85546875" style="899" customWidth="1"/>
    <col min="1788" max="1788" width="27.42578125" style="899" customWidth="1"/>
    <col min="1789" max="1789" width="14.7109375" style="899" customWidth="1"/>
    <col min="1790" max="1790" width="0.42578125" style="899" customWidth="1"/>
    <col min="1791" max="1791" width="0.7109375" style="899" customWidth="1"/>
    <col min="1792" max="1792" width="21.7109375" style="899" customWidth="1"/>
    <col min="1793" max="1793" width="1.28515625" style="899" customWidth="1"/>
    <col min="1794" max="1794" width="21.140625" style="899" customWidth="1"/>
    <col min="1795" max="1999" width="11.42578125" style="899"/>
    <col min="2000" max="2000" width="0.7109375" style="899" customWidth="1"/>
    <col min="2001" max="2002" width="1.5703125" style="899" customWidth="1"/>
    <col min="2003" max="2003" width="16.42578125" style="899" customWidth="1"/>
    <col min="2004" max="2006" width="10.42578125" style="899" customWidth="1"/>
    <col min="2007" max="2007" width="8.7109375" style="899" customWidth="1"/>
    <col min="2008" max="2008" width="0.7109375" style="899" customWidth="1"/>
    <col min="2009" max="2009" width="3.140625" style="899" customWidth="1"/>
    <col min="2010" max="2010" width="1.140625" style="899" customWidth="1"/>
    <col min="2011" max="2011" width="18" style="899" customWidth="1"/>
    <col min="2012" max="2012" width="9.42578125" style="899" customWidth="1"/>
    <col min="2013" max="2013" width="8.7109375" style="899" customWidth="1"/>
    <col min="2014" max="2014" width="9.28515625" style="899" customWidth="1"/>
    <col min="2015" max="2015" width="10.140625" style="899" customWidth="1"/>
    <col min="2016" max="2016" width="5.140625" style="899" customWidth="1"/>
    <col min="2017" max="2017" width="10.140625" style="899" customWidth="1"/>
    <col min="2018" max="2018" width="6.42578125" style="899" customWidth="1"/>
    <col min="2019" max="2019" width="11.42578125" style="899"/>
    <col min="2020" max="2020" width="1.28515625" style="899" customWidth="1"/>
    <col min="2021" max="2021" width="1.42578125" style="899" customWidth="1"/>
    <col min="2022" max="2022" width="8.28515625" style="899" customWidth="1"/>
    <col min="2023" max="2023" width="11.42578125" style="899"/>
    <col min="2024" max="2025" width="10.7109375" style="899" customWidth="1"/>
    <col min="2026" max="2026" width="10.28515625" style="899" customWidth="1"/>
    <col min="2027" max="2027" width="11.28515625" style="899" customWidth="1"/>
    <col min="2028" max="2028" width="7.7109375" style="899" customWidth="1"/>
    <col min="2029" max="2029" width="10.140625" style="899" customWidth="1"/>
    <col min="2030" max="2030" width="6.5703125" style="899" customWidth="1"/>
    <col min="2031" max="2031" width="1.140625" style="899" customWidth="1"/>
    <col min="2032" max="2032" width="24.5703125" style="899" customWidth="1"/>
    <col min="2033" max="2033" width="9.85546875" style="899" customWidth="1"/>
    <col min="2034" max="2034" width="10.7109375" style="899" customWidth="1"/>
    <col min="2035" max="2035" width="10.85546875" style="899" customWidth="1"/>
    <col min="2036" max="2036" width="11.140625" style="899" customWidth="1"/>
    <col min="2037" max="2037" width="9.85546875" style="899" customWidth="1"/>
    <col min="2038" max="2038" width="1" style="899" customWidth="1"/>
    <col min="2039" max="2039" width="16.5703125" style="899" customWidth="1"/>
    <col min="2040" max="2040" width="0.5703125" style="899" customWidth="1"/>
    <col min="2041" max="2041" width="0.7109375" style="899" customWidth="1"/>
    <col min="2042" max="2042" width="27.85546875" style="899" customWidth="1"/>
    <col min="2043" max="2043" width="0.85546875" style="899" customWidth="1"/>
    <col min="2044" max="2044" width="27.42578125" style="899" customWidth="1"/>
    <col min="2045" max="2045" width="14.7109375" style="899" customWidth="1"/>
    <col min="2046" max="2046" width="0.42578125" style="899" customWidth="1"/>
    <col min="2047" max="2047" width="0.7109375" style="899" customWidth="1"/>
    <col min="2048" max="2048" width="21.7109375" style="899" customWidth="1"/>
    <col min="2049" max="2049" width="1.28515625" style="899" customWidth="1"/>
    <col min="2050" max="2050" width="21.140625" style="899" customWidth="1"/>
    <col min="2051" max="2255" width="11.42578125" style="899"/>
    <col min="2256" max="2256" width="0.7109375" style="899" customWidth="1"/>
    <col min="2257" max="2258" width="1.5703125" style="899" customWidth="1"/>
    <col min="2259" max="2259" width="16.42578125" style="899" customWidth="1"/>
    <col min="2260" max="2262" width="10.42578125" style="899" customWidth="1"/>
    <col min="2263" max="2263" width="8.7109375" style="899" customWidth="1"/>
    <col min="2264" max="2264" width="0.7109375" style="899" customWidth="1"/>
    <col min="2265" max="2265" width="3.140625" style="899" customWidth="1"/>
    <col min="2266" max="2266" width="1.140625" style="899" customWidth="1"/>
    <col min="2267" max="2267" width="18" style="899" customWidth="1"/>
    <col min="2268" max="2268" width="9.42578125" style="899" customWidth="1"/>
    <col min="2269" max="2269" width="8.7109375" style="899" customWidth="1"/>
    <col min="2270" max="2270" width="9.28515625" style="899" customWidth="1"/>
    <col min="2271" max="2271" width="10.140625" style="899" customWidth="1"/>
    <col min="2272" max="2272" width="5.140625" style="899" customWidth="1"/>
    <col min="2273" max="2273" width="10.140625" style="899" customWidth="1"/>
    <col min="2274" max="2274" width="6.42578125" style="899" customWidth="1"/>
    <col min="2275" max="2275" width="11.42578125" style="899"/>
    <col min="2276" max="2276" width="1.28515625" style="899" customWidth="1"/>
    <col min="2277" max="2277" width="1.42578125" style="899" customWidth="1"/>
    <col min="2278" max="2278" width="8.28515625" style="899" customWidth="1"/>
    <col min="2279" max="2279" width="11.42578125" style="899"/>
    <col min="2280" max="2281" width="10.7109375" style="899" customWidth="1"/>
    <col min="2282" max="2282" width="10.28515625" style="899" customWidth="1"/>
    <col min="2283" max="2283" width="11.28515625" style="899" customWidth="1"/>
    <col min="2284" max="2284" width="7.7109375" style="899" customWidth="1"/>
    <col min="2285" max="2285" width="10.140625" style="899" customWidth="1"/>
    <col min="2286" max="2286" width="6.5703125" style="899" customWidth="1"/>
    <col min="2287" max="2287" width="1.140625" style="899" customWidth="1"/>
    <col min="2288" max="2288" width="24.5703125" style="899" customWidth="1"/>
    <col min="2289" max="2289" width="9.85546875" style="899" customWidth="1"/>
    <col min="2290" max="2290" width="10.7109375" style="899" customWidth="1"/>
    <col min="2291" max="2291" width="10.85546875" style="899" customWidth="1"/>
    <col min="2292" max="2292" width="11.140625" style="899" customWidth="1"/>
    <col min="2293" max="2293" width="9.85546875" style="899" customWidth="1"/>
    <col min="2294" max="2294" width="1" style="899" customWidth="1"/>
    <col min="2295" max="2295" width="16.5703125" style="899" customWidth="1"/>
    <col min="2296" max="2296" width="0.5703125" style="899" customWidth="1"/>
    <col min="2297" max="2297" width="0.7109375" style="899" customWidth="1"/>
    <col min="2298" max="2298" width="27.85546875" style="899" customWidth="1"/>
    <col min="2299" max="2299" width="0.85546875" style="899" customWidth="1"/>
    <col min="2300" max="2300" width="27.42578125" style="899" customWidth="1"/>
    <col min="2301" max="2301" width="14.7109375" style="899" customWidth="1"/>
    <col min="2302" max="2302" width="0.42578125" style="899" customWidth="1"/>
    <col min="2303" max="2303" width="0.7109375" style="899" customWidth="1"/>
    <col min="2304" max="2304" width="21.7109375" style="899" customWidth="1"/>
    <col min="2305" max="2305" width="1.28515625" style="899" customWidth="1"/>
    <col min="2306" max="2306" width="21.140625" style="899" customWidth="1"/>
    <col min="2307" max="2511" width="11.42578125" style="899"/>
    <col min="2512" max="2512" width="0.7109375" style="899" customWidth="1"/>
    <col min="2513" max="2514" width="1.5703125" style="899" customWidth="1"/>
    <col min="2515" max="2515" width="16.42578125" style="899" customWidth="1"/>
    <col min="2516" max="2518" width="10.42578125" style="899" customWidth="1"/>
    <col min="2519" max="2519" width="8.7109375" style="899" customWidth="1"/>
    <col min="2520" max="2520" width="0.7109375" style="899" customWidth="1"/>
    <col min="2521" max="2521" width="3.140625" style="899" customWidth="1"/>
    <col min="2522" max="2522" width="1.140625" style="899" customWidth="1"/>
    <col min="2523" max="2523" width="18" style="899" customWidth="1"/>
    <col min="2524" max="2524" width="9.42578125" style="899" customWidth="1"/>
    <col min="2525" max="2525" width="8.7109375" style="899" customWidth="1"/>
    <col min="2526" max="2526" width="9.28515625" style="899" customWidth="1"/>
    <col min="2527" max="2527" width="10.140625" style="899" customWidth="1"/>
    <col min="2528" max="2528" width="5.140625" style="899" customWidth="1"/>
    <col min="2529" max="2529" width="10.140625" style="899" customWidth="1"/>
    <col min="2530" max="2530" width="6.42578125" style="899" customWidth="1"/>
    <col min="2531" max="2531" width="11.42578125" style="899"/>
    <col min="2532" max="2532" width="1.28515625" style="899" customWidth="1"/>
    <col min="2533" max="2533" width="1.42578125" style="899" customWidth="1"/>
    <col min="2534" max="2534" width="8.28515625" style="899" customWidth="1"/>
    <col min="2535" max="2535" width="11.42578125" style="899"/>
    <col min="2536" max="2537" width="10.7109375" style="899" customWidth="1"/>
    <col min="2538" max="2538" width="10.28515625" style="899" customWidth="1"/>
    <col min="2539" max="2539" width="11.28515625" style="899" customWidth="1"/>
    <col min="2540" max="2540" width="7.7109375" style="899" customWidth="1"/>
    <col min="2541" max="2541" width="10.140625" style="899" customWidth="1"/>
    <col min="2542" max="2542" width="6.5703125" style="899" customWidth="1"/>
    <col min="2543" max="2543" width="1.140625" style="899" customWidth="1"/>
    <col min="2544" max="2544" width="24.5703125" style="899" customWidth="1"/>
    <col min="2545" max="2545" width="9.85546875" style="899" customWidth="1"/>
    <col min="2546" max="2546" width="10.7109375" style="899" customWidth="1"/>
    <col min="2547" max="2547" width="10.85546875" style="899" customWidth="1"/>
    <col min="2548" max="2548" width="11.140625" style="899" customWidth="1"/>
    <col min="2549" max="2549" width="9.85546875" style="899" customWidth="1"/>
    <col min="2550" max="2550" width="1" style="899" customWidth="1"/>
    <col min="2551" max="2551" width="16.5703125" style="899" customWidth="1"/>
    <col min="2552" max="2552" width="0.5703125" style="899" customWidth="1"/>
    <col min="2553" max="2553" width="0.7109375" style="899" customWidth="1"/>
    <col min="2554" max="2554" width="27.85546875" style="899" customWidth="1"/>
    <col min="2555" max="2555" width="0.85546875" style="899" customWidth="1"/>
    <col min="2556" max="2556" width="27.42578125" style="899" customWidth="1"/>
    <col min="2557" max="2557" width="14.7109375" style="899" customWidth="1"/>
    <col min="2558" max="2558" width="0.42578125" style="899" customWidth="1"/>
    <col min="2559" max="2559" width="0.7109375" style="899" customWidth="1"/>
    <col min="2560" max="2560" width="21.7109375" style="899" customWidth="1"/>
    <col min="2561" max="2561" width="1.28515625" style="899" customWidth="1"/>
    <col min="2562" max="2562" width="21.140625" style="899" customWidth="1"/>
    <col min="2563" max="2767" width="11.42578125" style="899"/>
    <col min="2768" max="2768" width="0.7109375" style="899" customWidth="1"/>
    <col min="2769" max="2770" width="1.5703125" style="899" customWidth="1"/>
    <col min="2771" max="2771" width="16.42578125" style="899" customWidth="1"/>
    <col min="2772" max="2774" width="10.42578125" style="899" customWidth="1"/>
    <col min="2775" max="2775" width="8.7109375" style="899" customWidth="1"/>
    <col min="2776" max="2776" width="0.7109375" style="899" customWidth="1"/>
    <col min="2777" max="2777" width="3.140625" style="899" customWidth="1"/>
    <col min="2778" max="2778" width="1.140625" style="899" customWidth="1"/>
    <col min="2779" max="2779" width="18" style="899" customWidth="1"/>
    <col min="2780" max="2780" width="9.42578125" style="899" customWidth="1"/>
    <col min="2781" max="2781" width="8.7109375" style="899" customWidth="1"/>
    <col min="2782" max="2782" width="9.28515625" style="899" customWidth="1"/>
    <col min="2783" max="2783" width="10.140625" style="899" customWidth="1"/>
    <col min="2784" max="2784" width="5.140625" style="899" customWidth="1"/>
    <col min="2785" max="2785" width="10.140625" style="899" customWidth="1"/>
    <col min="2786" max="2786" width="6.42578125" style="899" customWidth="1"/>
    <col min="2787" max="2787" width="11.42578125" style="899"/>
    <col min="2788" max="2788" width="1.28515625" style="899" customWidth="1"/>
    <col min="2789" max="2789" width="1.42578125" style="899" customWidth="1"/>
    <col min="2790" max="2790" width="8.28515625" style="899" customWidth="1"/>
    <col min="2791" max="2791" width="11.42578125" style="899"/>
    <col min="2792" max="2793" width="10.7109375" style="899" customWidth="1"/>
    <col min="2794" max="2794" width="10.28515625" style="899" customWidth="1"/>
    <col min="2795" max="2795" width="11.28515625" style="899" customWidth="1"/>
    <col min="2796" max="2796" width="7.7109375" style="899" customWidth="1"/>
    <col min="2797" max="2797" width="10.140625" style="899" customWidth="1"/>
    <col min="2798" max="2798" width="6.5703125" style="899" customWidth="1"/>
    <col min="2799" max="2799" width="1.140625" style="899" customWidth="1"/>
    <col min="2800" max="2800" width="24.5703125" style="899" customWidth="1"/>
    <col min="2801" max="2801" width="9.85546875" style="899" customWidth="1"/>
    <col min="2802" max="2802" width="10.7109375" style="899" customWidth="1"/>
    <col min="2803" max="2803" width="10.85546875" style="899" customWidth="1"/>
    <col min="2804" max="2804" width="11.140625" style="899" customWidth="1"/>
    <col min="2805" max="2805" width="9.85546875" style="899" customWidth="1"/>
    <col min="2806" max="2806" width="1" style="899" customWidth="1"/>
    <col min="2807" max="2807" width="16.5703125" style="899" customWidth="1"/>
    <col min="2808" max="2808" width="0.5703125" style="899" customWidth="1"/>
    <col min="2809" max="2809" width="0.7109375" style="899" customWidth="1"/>
    <col min="2810" max="2810" width="27.85546875" style="899" customWidth="1"/>
    <col min="2811" max="2811" width="0.85546875" style="899" customWidth="1"/>
    <col min="2812" max="2812" width="27.42578125" style="899" customWidth="1"/>
    <col min="2813" max="2813" width="14.7109375" style="899" customWidth="1"/>
    <col min="2814" max="2814" width="0.42578125" style="899" customWidth="1"/>
    <col min="2815" max="2815" width="0.7109375" style="899" customWidth="1"/>
    <col min="2816" max="2816" width="21.7109375" style="899" customWidth="1"/>
    <col min="2817" max="2817" width="1.28515625" style="899" customWidth="1"/>
    <col min="2818" max="2818" width="21.140625" style="899" customWidth="1"/>
    <col min="2819" max="3023" width="11.42578125" style="899"/>
    <col min="3024" max="3024" width="0.7109375" style="899" customWidth="1"/>
    <col min="3025" max="3026" width="1.5703125" style="899" customWidth="1"/>
    <col min="3027" max="3027" width="16.42578125" style="899" customWidth="1"/>
    <col min="3028" max="3030" width="10.42578125" style="899" customWidth="1"/>
    <col min="3031" max="3031" width="8.7109375" style="899" customWidth="1"/>
    <col min="3032" max="3032" width="0.7109375" style="899" customWidth="1"/>
    <col min="3033" max="3033" width="3.140625" style="899" customWidth="1"/>
    <col min="3034" max="3034" width="1.140625" style="899" customWidth="1"/>
    <col min="3035" max="3035" width="18" style="899" customWidth="1"/>
    <col min="3036" max="3036" width="9.42578125" style="899" customWidth="1"/>
    <col min="3037" max="3037" width="8.7109375" style="899" customWidth="1"/>
    <col min="3038" max="3038" width="9.28515625" style="899" customWidth="1"/>
    <col min="3039" max="3039" width="10.140625" style="899" customWidth="1"/>
    <col min="3040" max="3040" width="5.140625" style="899" customWidth="1"/>
    <col min="3041" max="3041" width="10.140625" style="899" customWidth="1"/>
    <col min="3042" max="3042" width="6.42578125" style="899" customWidth="1"/>
    <col min="3043" max="3043" width="11.42578125" style="899"/>
    <col min="3044" max="3044" width="1.28515625" style="899" customWidth="1"/>
    <col min="3045" max="3045" width="1.42578125" style="899" customWidth="1"/>
    <col min="3046" max="3046" width="8.28515625" style="899" customWidth="1"/>
    <col min="3047" max="3047" width="11.42578125" style="899"/>
    <col min="3048" max="3049" width="10.7109375" style="899" customWidth="1"/>
    <col min="3050" max="3050" width="10.28515625" style="899" customWidth="1"/>
    <col min="3051" max="3051" width="11.28515625" style="899" customWidth="1"/>
    <col min="3052" max="3052" width="7.7109375" style="899" customWidth="1"/>
    <col min="3053" max="3053" width="10.140625" style="899" customWidth="1"/>
    <col min="3054" max="3054" width="6.5703125" style="899" customWidth="1"/>
    <col min="3055" max="3055" width="1.140625" style="899" customWidth="1"/>
    <col min="3056" max="3056" width="24.5703125" style="899" customWidth="1"/>
    <col min="3057" max="3057" width="9.85546875" style="899" customWidth="1"/>
    <col min="3058" max="3058" width="10.7109375" style="899" customWidth="1"/>
    <col min="3059" max="3059" width="10.85546875" style="899" customWidth="1"/>
    <col min="3060" max="3060" width="11.140625" style="899" customWidth="1"/>
    <col min="3061" max="3061" width="9.85546875" style="899" customWidth="1"/>
    <col min="3062" max="3062" width="1" style="899" customWidth="1"/>
    <col min="3063" max="3063" width="16.5703125" style="899" customWidth="1"/>
    <col min="3064" max="3064" width="0.5703125" style="899" customWidth="1"/>
    <col min="3065" max="3065" width="0.7109375" style="899" customWidth="1"/>
    <col min="3066" max="3066" width="27.85546875" style="899" customWidth="1"/>
    <col min="3067" max="3067" width="0.85546875" style="899" customWidth="1"/>
    <col min="3068" max="3068" width="27.42578125" style="899" customWidth="1"/>
    <col min="3069" max="3069" width="14.7109375" style="899" customWidth="1"/>
    <col min="3070" max="3070" width="0.42578125" style="899" customWidth="1"/>
    <col min="3071" max="3071" width="0.7109375" style="899" customWidth="1"/>
    <col min="3072" max="3072" width="21.7109375" style="899" customWidth="1"/>
    <col min="3073" max="3073" width="1.28515625" style="899" customWidth="1"/>
    <col min="3074" max="3074" width="21.140625" style="899" customWidth="1"/>
    <col min="3075" max="3279" width="11.42578125" style="899"/>
    <col min="3280" max="3280" width="0.7109375" style="899" customWidth="1"/>
    <col min="3281" max="3282" width="1.5703125" style="899" customWidth="1"/>
    <col min="3283" max="3283" width="16.42578125" style="899" customWidth="1"/>
    <col min="3284" max="3286" width="10.42578125" style="899" customWidth="1"/>
    <col min="3287" max="3287" width="8.7109375" style="899" customWidth="1"/>
    <col min="3288" max="3288" width="0.7109375" style="899" customWidth="1"/>
    <col min="3289" max="3289" width="3.140625" style="899" customWidth="1"/>
    <col min="3290" max="3290" width="1.140625" style="899" customWidth="1"/>
    <col min="3291" max="3291" width="18" style="899" customWidth="1"/>
    <col min="3292" max="3292" width="9.42578125" style="899" customWidth="1"/>
    <col min="3293" max="3293" width="8.7109375" style="899" customWidth="1"/>
    <col min="3294" max="3294" width="9.28515625" style="899" customWidth="1"/>
    <col min="3295" max="3295" width="10.140625" style="899" customWidth="1"/>
    <col min="3296" max="3296" width="5.140625" style="899" customWidth="1"/>
    <col min="3297" max="3297" width="10.140625" style="899" customWidth="1"/>
    <col min="3298" max="3298" width="6.42578125" style="899" customWidth="1"/>
    <col min="3299" max="3299" width="11.42578125" style="899"/>
    <col min="3300" max="3300" width="1.28515625" style="899" customWidth="1"/>
    <col min="3301" max="3301" width="1.42578125" style="899" customWidth="1"/>
    <col min="3302" max="3302" width="8.28515625" style="899" customWidth="1"/>
    <col min="3303" max="3303" width="11.42578125" style="899"/>
    <col min="3304" max="3305" width="10.7109375" style="899" customWidth="1"/>
    <col min="3306" max="3306" width="10.28515625" style="899" customWidth="1"/>
    <col min="3307" max="3307" width="11.28515625" style="899" customWidth="1"/>
    <col min="3308" max="3308" width="7.7109375" style="899" customWidth="1"/>
    <col min="3309" max="3309" width="10.140625" style="899" customWidth="1"/>
    <col min="3310" max="3310" width="6.5703125" style="899" customWidth="1"/>
    <col min="3311" max="3311" width="1.140625" style="899" customWidth="1"/>
    <col min="3312" max="3312" width="24.5703125" style="899" customWidth="1"/>
    <col min="3313" max="3313" width="9.85546875" style="899" customWidth="1"/>
    <col min="3314" max="3314" width="10.7109375" style="899" customWidth="1"/>
    <col min="3315" max="3315" width="10.85546875" style="899" customWidth="1"/>
    <col min="3316" max="3316" width="11.140625" style="899" customWidth="1"/>
    <col min="3317" max="3317" width="9.85546875" style="899" customWidth="1"/>
    <col min="3318" max="3318" width="1" style="899" customWidth="1"/>
    <col min="3319" max="3319" width="16.5703125" style="899" customWidth="1"/>
    <col min="3320" max="3320" width="0.5703125" style="899" customWidth="1"/>
    <col min="3321" max="3321" width="0.7109375" style="899" customWidth="1"/>
    <col min="3322" max="3322" width="27.85546875" style="899" customWidth="1"/>
    <col min="3323" max="3323" width="0.85546875" style="899" customWidth="1"/>
    <col min="3324" max="3324" width="27.42578125" style="899" customWidth="1"/>
    <col min="3325" max="3325" width="14.7109375" style="899" customWidth="1"/>
    <col min="3326" max="3326" width="0.42578125" style="899" customWidth="1"/>
    <col min="3327" max="3327" width="0.7109375" style="899" customWidth="1"/>
    <col min="3328" max="3328" width="21.7109375" style="899" customWidth="1"/>
    <col min="3329" max="3329" width="1.28515625" style="899" customWidth="1"/>
    <col min="3330" max="3330" width="21.140625" style="899" customWidth="1"/>
    <col min="3331" max="3535" width="11.42578125" style="899"/>
    <col min="3536" max="3536" width="0.7109375" style="899" customWidth="1"/>
    <col min="3537" max="3538" width="1.5703125" style="899" customWidth="1"/>
    <col min="3539" max="3539" width="16.42578125" style="899" customWidth="1"/>
    <col min="3540" max="3542" width="10.42578125" style="899" customWidth="1"/>
    <col min="3543" max="3543" width="8.7109375" style="899" customWidth="1"/>
    <col min="3544" max="3544" width="0.7109375" style="899" customWidth="1"/>
    <col min="3545" max="3545" width="3.140625" style="899" customWidth="1"/>
    <col min="3546" max="3546" width="1.140625" style="899" customWidth="1"/>
    <col min="3547" max="3547" width="18" style="899" customWidth="1"/>
    <col min="3548" max="3548" width="9.42578125" style="899" customWidth="1"/>
    <col min="3549" max="3549" width="8.7109375" style="899" customWidth="1"/>
    <col min="3550" max="3550" width="9.28515625" style="899" customWidth="1"/>
    <col min="3551" max="3551" width="10.140625" style="899" customWidth="1"/>
    <col min="3552" max="3552" width="5.140625" style="899" customWidth="1"/>
    <col min="3553" max="3553" width="10.140625" style="899" customWidth="1"/>
    <col min="3554" max="3554" width="6.42578125" style="899" customWidth="1"/>
    <col min="3555" max="3555" width="11.42578125" style="899"/>
    <col min="3556" max="3556" width="1.28515625" style="899" customWidth="1"/>
    <col min="3557" max="3557" width="1.42578125" style="899" customWidth="1"/>
    <col min="3558" max="3558" width="8.28515625" style="899" customWidth="1"/>
    <col min="3559" max="3559" width="11.42578125" style="899"/>
    <col min="3560" max="3561" width="10.7109375" style="899" customWidth="1"/>
    <col min="3562" max="3562" width="10.28515625" style="899" customWidth="1"/>
    <col min="3563" max="3563" width="11.28515625" style="899" customWidth="1"/>
    <col min="3564" max="3564" width="7.7109375" style="899" customWidth="1"/>
    <col min="3565" max="3565" width="10.140625" style="899" customWidth="1"/>
    <col min="3566" max="3566" width="6.5703125" style="899" customWidth="1"/>
    <col min="3567" max="3567" width="1.140625" style="899" customWidth="1"/>
    <col min="3568" max="3568" width="24.5703125" style="899" customWidth="1"/>
    <col min="3569" max="3569" width="9.85546875" style="899" customWidth="1"/>
    <col min="3570" max="3570" width="10.7109375" style="899" customWidth="1"/>
    <col min="3571" max="3571" width="10.85546875" style="899" customWidth="1"/>
    <col min="3572" max="3572" width="11.140625" style="899" customWidth="1"/>
    <col min="3573" max="3573" width="9.85546875" style="899" customWidth="1"/>
    <col min="3574" max="3574" width="1" style="899" customWidth="1"/>
    <col min="3575" max="3575" width="16.5703125" style="899" customWidth="1"/>
    <col min="3576" max="3576" width="0.5703125" style="899" customWidth="1"/>
    <col min="3577" max="3577" width="0.7109375" style="899" customWidth="1"/>
    <col min="3578" max="3578" width="27.85546875" style="899" customWidth="1"/>
    <col min="3579" max="3579" width="0.85546875" style="899" customWidth="1"/>
    <col min="3580" max="3580" width="27.42578125" style="899" customWidth="1"/>
    <col min="3581" max="3581" width="14.7109375" style="899" customWidth="1"/>
    <col min="3582" max="3582" width="0.42578125" style="899" customWidth="1"/>
    <col min="3583" max="3583" width="0.7109375" style="899" customWidth="1"/>
    <col min="3584" max="3584" width="21.7109375" style="899" customWidth="1"/>
    <col min="3585" max="3585" width="1.28515625" style="899" customWidth="1"/>
    <col min="3586" max="3586" width="21.140625" style="899" customWidth="1"/>
    <col min="3587" max="3791" width="11.42578125" style="899"/>
    <col min="3792" max="3792" width="0.7109375" style="899" customWidth="1"/>
    <col min="3793" max="3794" width="1.5703125" style="899" customWidth="1"/>
    <col min="3795" max="3795" width="16.42578125" style="899" customWidth="1"/>
    <col min="3796" max="3798" width="10.42578125" style="899" customWidth="1"/>
    <col min="3799" max="3799" width="8.7109375" style="899" customWidth="1"/>
    <col min="3800" max="3800" width="0.7109375" style="899" customWidth="1"/>
    <col min="3801" max="3801" width="3.140625" style="899" customWidth="1"/>
    <col min="3802" max="3802" width="1.140625" style="899" customWidth="1"/>
    <col min="3803" max="3803" width="18" style="899" customWidth="1"/>
    <col min="3804" max="3804" width="9.42578125" style="899" customWidth="1"/>
    <col min="3805" max="3805" width="8.7109375" style="899" customWidth="1"/>
    <col min="3806" max="3806" width="9.28515625" style="899" customWidth="1"/>
    <col min="3807" max="3807" width="10.140625" style="899" customWidth="1"/>
    <col min="3808" max="3808" width="5.140625" style="899" customWidth="1"/>
    <col min="3809" max="3809" width="10.140625" style="899" customWidth="1"/>
    <col min="3810" max="3810" width="6.42578125" style="899" customWidth="1"/>
    <col min="3811" max="3811" width="11.42578125" style="899"/>
    <col min="3812" max="3812" width="1.28515625" style="899" customWidth="1"/>
    <col min="3813" max="3813" width="1.42578125" style="899" customWidth="1"/>
    <col min="3814" max="3814" width="8.28515625" style="899" customWidth="1"/>
    <col min="3815" max="3815" width="11.42578125" style="899"/>
    <col min="3816" max="3817" width="10.7109375" style="899" customWidth="1"/>
    <col min="3818" max="3818" width="10.28515625" style="899" customWidth="1"/>
    <col min="3819" max="3819" width="11.28515625" style="899" customWidth="1"/>
    <col min="3820" max="3820" width="7.7109375" style="899" customWidth="1"/>
    <col min="3821" max="3821" width="10.140625" style="899" customWidth="1"/>
    <col min="3822" max="3822" width="6.5703125" style="899" customWidth="1"/>
    <col min="3823" max="3823" width="1.140625" style="899" customWidth="1"/>
    <col min="3824" max="3824" width="24.5703125" style="899" customWidth="1"/>
    <col min="3825" max="3825" width="9.85546875" style="899" customWidth="1"/>
    <col min="3826" max="3826" width="10.7109375" style="899" customWidth="1"/>
    <col min="3827" max="3827" width="10.85546875" style="899" customWidth="1"/>
    <col min="3828" max="3828" width="11.140625" style="899" customWidth="1"/>
    <col min="3829" max="3829" width="9.85546875" style="899" customWidth="1"/>
    <col min="3830" max="3830" width="1" style="899" customWidth="1"/>
    <col min="3831" max="3831" width="16.5703125" style="899" customWidth="1"/>
    <col min="3832" max="3832" width="0.5703125" style="899" customWidth="1"/>
    <col min="3833" max="3833" width="0.7109375" style="899" customWidth="1"/>
    <col min="3834" max="3834" width="27.85546875" style="899" customWidth="1"/>
    <col min="3835" max="3835" width="0.85546875" style="899" customWidth="1"/>
    <col min="3836" max="3836" width="27.42578125" style="899" customWidth="1"/>
    <col min="3837" max="3837" width="14.7109375" style="899" customWidth="1"/>
    <col min="3838" max="3838" width="0.42578125" style="899" customWidth="1"/>
    <col min="3839" max="3839" width="0.7109375" style="899" customWidth="1"/>
    <col min="3840" max="3840" width="21.7109375" style="899" customWidth="1"/>
    <col min="3841" max="3841" width="1.28515625" style="899" customWidth="1"/>
    <col min="3842" max="3842" width="21.140625" style="899" customWidth="1"/>
    <col min="3843" max="4047" width="11.42578125" style="899"/>
    <col min="4048" max="4048" width="0.7109375" style="899" customWidth="1"/>
    <col min="4049" max="4050" width="1.5703125" style="899" customWidth="1"/>
    <col min="4051" max="4051" width="16.42578125" style="899" customWidth="1"/>
    <col min="4052" max="4054" width="10.42578125" style="899" customWidth="1"/>
    <col min="4055" max="4055" width="8.7109375" style="899" customWidth="1"/>
    <col min="4056" max="4056" width="0.7109375" style="899" customWidth="1"/>
    <col min="4057" max="4057" width="3.140625" style="899" customWidth="1"/>
    <col min="4058" max="4058" width="1.140625" style="899" customWidth="1"/>
    <col min="4059" max="4059" width="18" style="899" customWidth="1"/>
    <col min="4060" max="4060" width="9.42578125" style="899" customWidth="1"/>
    <col min="4061" max="4061" width="8.7109375" style="899" customWidth="1"/>
    <col min="4062" max="4062" width="9.28515625" style="899" customWidth="1"/>
    <col min="4063" max="4063" width="10.140625" style="899" customWidth="1"/>
    <col min="4064" max="4064" width="5.140625" style="899" customWidth="1"/>
    <col min="4065" max="4065" width="10.140625" style="899" customWidth="1"/>
    <col min="4066" max="4066" width="6.42578125" style="899" customWidth="1"/>
    <col min="4067" max="4067" width="11.42578125" style="899"/>
    <col min="4068" max="4068" width="1.28515625" style="899" customWidth="1"/>
    <col min="4069" max="4069" width="1.42578125" style="899" customWidth="1"/>
    <col min="4070" max="4070" width="8.28515625" style="899" customWidth="1"/>
    <col min="4071" max="4071" width="11.42578125" style="899"/>
    <col min="4072" max="4073" width="10.7109375" style="899" customWidth="1"/>
    <col min="4074" max="4074" width="10.28515625" style="899" customWidth="1"/>
    <col min="4075" max="4075" width="11.28515625" style="899" customWidth="1"/>
    <col min="4076" max="4076" width="7.7109375" style="899" customWidth="1"/>
    <col min="4077" max="4077" width="10.140625" style="899" customWidth="1"/>
    <col min="4078" max="4078" width="6.5703125" style="899" customWidth="1"/>
    <col min="4079" max="4079" width="1.140625" style="899" customWidth="1"/>
    <col min="4080" max="4080" width="24.5703125" style="899" customWidth="1"/>
    <col min="4081" max="4081" width="9.85546875" style="899" customWidth="1"/>
    <col min="4082" max="4082" width="10.7109375" style="899" customWidth="1"/>
    <col min="4083" max="4083" width="10.85546875" style="899" customWidth="1"/>
    <col min="4084" max="4084" width="11.140625" style="899" customWidth="1"/>
    <col min="4085" max="4085" width="9.85546875" style="899" customWidth="1"/>
    <col min="4086" max="4086" width="1" style="899" customWidth="1"/>
    <col min="4087" max="4087" width="16.5703125" style="899" customWidth="1"/>
    <col min="4088" max="4088" width="0.5703125" style="899" customWidth="1"/>
    <col min="4089" max="4089" width="0.7109375" style="899" customWidth="1"/>
    <col min="4090" max="4090" width="27.85546875" style="899" customWidth="1"/>
    <col min="4091" max="4091" width="0.85546875" style="899" customWidth="1"/>
    <col min="4092" max="4092" width="27.42578125" style="899" customWidth="1"/>
    <col min="4093" max="4093" width="14.7109375" style="899" customWidth="1"/>
    <col min="4094" max="4094" width="0.42578125" style="899" customWidth="1"/>
    <col min="4095" max="4095" width="0.7109375" style="899" customWidth="1"/>
    <col min="4096" max="4096" width="21.7109375" style="899" customWidth="1"/>
    <col min="4097" max="4097" width="1.28515625" style="899" customWidth="1"/>
    <col min="4098" max="4098" width="21.140625" style="899" customWidth="1"/>
    <col min="4099" max="4303" width="11.42578125" style="899"/>
    <col min="4304" max="4304" width="0.7109375" style="899" customWidth="1"/>
    <col min="4305" max="4306" width="1.5703125" style="899" customWidth="1"/>
    <col min="4307" max="4307" width="16.42578125" style="899" customWidth="1"/>
    <col min="4308" max="4310" width="10.42578125" style="899" customWidth="1"/>
    <col min="4311" max="4311" width="8.7109375" style="899" customWidth="1"/>
    <col min="4312" max="4312" width="0.7109375" style="899" customWidth="1"/>
    <col min="4313" max="4313" width="3.140625" style="899" customWidth="1"/>
    <col min="4314" max="4314" width="1.140625" style="899" customWidth="1"/>
    <col min="4315" max="4315" width="18" style="899" customWidth="1"/>
    <col min="4316" max="4316" width="9.42578125" style="899" customWidth="1"/>
    <col min="4317" max="4317" width="8.7109375" style="899" customWidth="1"/>
    <col min="4318" max="4318" width="9.28515625" style="899" customWidth="1"/>
    <col min="4319" max="4319" width="10.140625" style="899" customWidth="1"/>
    <col min="4320" max="4320" width="5.140625" style="899" customWidth="1"/>
    <col min="4321" max="4321" width="10.140625" style="899" customWidth="1"/>
    <col min="4322" max="4322" width="6.42578125" style="899" customWidth="1"/>
    <col min="4323" max="4323" width="11.42578125" style="899"/>
    <col min="4324" max="4324" width="1.28515625" style="899" customWidth="1"/>
    <col min="4325" max="4325" width="1.42578125" style="899" customWidth="1"/>
    <col min="4326" max="4326" width="8.28515625" style="899" customWidth="1"/>
    <col min="4327" max="4327" width="11.42578125" style="899"/>
    <col min="4328" max="4329" width="10.7109375" style="899" customWidth="1"/>
    <col min="4330" max="4330" width="10.28515625" style="899" customWidth="1"/>
    <col min="4331" max="4331" width="11.28515625" style="899" customWidth="1"/>
    <col min="4332" max="4332" width="7.7109375" style="899" customWidth="1"/>
    <col min="4333" max="4333" width="10.140625" style="899" customWidth="1"/>
    <col min="4334" max="4334" width="6.5703125" style="899" customWidth="1"/>
    <col min="4335" max="4335" width="1.140625" style="899" customWidth="1"/>
    <col min="4336" max="4336" width="24.5703125" style="899" customWidth="1"/>
    <col min="4337" max="4337" width="9.85546875" style="899" customWidth="1"/>
    <col min="4338" max="4338" width="10.7109375" style="899" customWidth="1"/>
    <col min="4339" max="4339" width="10.85546875" style="899" customWidth="1"/>
    <col min="4340" max="4340" width="11.140625" style="899" customWidth="1"/>
    <col min="4341" max="4341" width="9.85546875" style="899" customWidth="1"/>
    <col min="4342" max="4342" width="1" style="899" customWidth="1"/>
    <col min="4343" max="4343" width="16.5703125" style="899" customWidth="1"/>
    <col min="4344" max="4344" width="0.5703125" style="899" customWidth="1"/>
    <col min="4345" max="4345" width="0.7109375" style="899" customWidth="1"/>
    <col min="4346" max="4346" width="27.85546875" style="899" customWidth="1"/>
    <col min="4347" max="4347" width="0.85546875" style="899" customWidth="1"/>
    <col min="4348" max="4348" width="27.42578125" style="899" customWidth="1"/>
    <col min="4349" max="4349" width="14.7109375" style="899" customWidth="1"/>
    <col min="4350" max="4350" width="0.42578125" style="899" customWidth="1"/>
    <col min="4351" max="4351" width="0.7109375" style="899" customWidth="1"/>
    <col min="4352" max="4352" width="21.7109375" style="899" customWidth="1"/>
    <col min="4353" max="4353" width="1.28515625" style="899" customWidth="1"/>
    <col min="4354" max="4354" width="21.140625" style="899" customWidth="1"/>
    <col min="4355" max="4559" width="11.42578125" style="899"/>
    <col min="4560" max="4560" width="0.7109375" style="899" customWidth="1"/>
    <col min="4561" max="4562" width="1.5703125" style="899" customWidth="1"/>
    <col min="4563" max="4563" width="16.42578125" style="899" customWidth="1"/>
    <col min="4564" max="4566" width="10.42578125" style="899" customWidth="1"/>
    <col min="4567" max="4567" width="8.7109375" style="899" customWidth="1"/>
    <col min="4568" max="4568" width="0.7109375" style="899" customWidth="1"/>
    <col min="4569" max="4569" width="3.140625" style="899" customWidth="1"/>
    <col min="4570" max="4570" width="1.140625" style="899" customWidth="1"/>
    <col min="4571" max="4571" width="18" style="899" customWidth="1"/>
    <col min="4572" max="4572" width="9.42578125" style="899" customWidth="1"/>
    <col min="4573" max="4573" width="8.7109375" style="899" customWidth="1"/>
    <col min="4574" max="4574" width="9.28515625" style="899" customWidth="1"/>
    <col min="4575" max="4575" width="10.140625" style="899" customWidth="1"/>
    <col min="4576" max="4576" width="5.140625" style="899" customWidth="1"/>
    <col min="4577" max="4577" width="10.140625" style="899" customWidth="1"/>
    <col min="4578" max="4578" width="6.42578125" style="899" customWidth="1"/>
    <col min="4579" max="4579" width="11.42578125" style="899"/>
    <col min="4580" max="4580" width="1.28515625" style="899" customWidth="1"/>
    <col min="4581" max="4581" width="1.42578125" style="899" customWidth="1"/>
    <col min="4582" max="4582" width="8.28515625" style="899" customWidth="1"/>
    <col min="4583" max="4583" width="11.42578125" style="899"/>
    <col min="4584" max="4585" width="10.7109375" style="899" customWidth="1"/>
    <col min="4586" max="4586" width="10.28515625" style="899" customWidth="1"/>
    <col min="4587" max="4587" width="11.28515625" style="899" customWidth="1"/>
    <col min="4588" max="4588" width="7.7109375" style="899" customWidth="1"/>
    <col min="4589" max="4589" width="10.140625" style="899" customWidth="1"/>
    <col min="4590" max="4590" width="6.5703125" style="899" customWidth="1"/>
    <col min="4591" max="4591" width="1.140625" style="899" customWidth="1"/>
    <col min="4592" max="4592" width="24.5703125" style="899" customWidth="1"/>
    <col min="4593" max="4593" width="9.85546875" style="899" customWidth="1"/>
    <col min="4594" max="4594" width="10.7109375" style="899" customWidth="1"/>
    <col min="4595" max="4595" width="10.85546875" style="899" customWidth="1"/>
    <col min="4596" max="4596" width="11.140625" style="899" customWidth="1"/>
    <col min="4597" max="4597" width="9.85546875" style="899" customWidth="1"/>
    <col min="4598" max="4598" width="1" style="899" customWidth="1"/>
    <col min="4599" max="4599" width="16.5703125" style="899" customWidth="1"/>
    <col min="4600" max="4600" width="0.5703125" style="899" customWidth="1"/>
    <col min="4601" max="4601" width="0.7109375" style="899" customWidth="1"/>
    <col min="4602" max="4602" width="27.85546875" style="899" customWidth="1"/>
    <col min="4603" max="4603" width="0.85546875" style="899" customWidth="1"/>
    <col min="4604" max="4604" width="27.42578125" style="899" customWidth="1"/>
    <col min="4605" max="4605" width="14.7109375" style="899" customWidth="1"/>
    <col min="4606" max="4606" width="0.42578125" style="899" customWidth="1"/>
    <col min="4607" max="4607" width="0.7109375" style="899" customWidth="1"/>
    <col min="4608" max="4608" width="21.7109375" style="899" customWidth="1"/>
    <col min="4609" max="4609" width="1.28515625" style="899" customWidth="1"/>
    <col min="4610" max="4610" width="21.140625" style="899" customWidth="1"/>
    <col min="4611" max="4815" width="11.42578125" style="899"/>
    <col min="4816" max="4816" width="0.7109375" style="899" customWidth="1"/>
    <col min="4817" max="4818" width="1.5703125" style="899" customWidth="1"/>
    <col min="4819" max="4819" width="16.42578125" style="899" customWidth="1"/>
    <col min="4820" max="4822" width="10.42578125" style="899" customWidth="1"/>
    <col min="4823" max="4823" width="8.7109375" style="899" customWidth="1"/>
    <col min="4824" max="4824" width="0.7109375" style="899" customWidth="1"/>
    <col min="4825" max="4825" width="3.140625" style="899" customWidth="1"/>
    <col min="4826" max="4826" width="1.140625" style="899" customWidth="1"/>
    <col min="4827" max="4827" width="18" style="899" customWidth="1"/>
    <col min="4828" max="4828" width="9.42578125" style="899" customWidth="1"/>
    <col min="4829" max="4829" width="8.7109375" style="899" customWidth="1"/>
    <col min="4830" max="4830" width="9.28515625" style="899" customWidth="1"/>
    <col min="4831" max="4831" width="10.140625" style="899" customWidth="1"/>
    <col min="4832" max="4832" width="5.140625" style="899" customWidth="1"/>
    <col min="4833" max="4833" width="10.140625" style="899" customWidth="1"/>
    <col min="4834" max="4834" width="6.42578125" style="899" customWidth="1"/>
    <col min="4835" max="4835" width="11.42578125" style="899"/>
    <col min="4836" max="4836" width="1.28515625" style="899" customWidth="1"/>
    <col min="4837" max="4837" width="1.42578125" style="899" customWidth="1"/>
    <col min="4838" max="4838" width="8.28515625" style="899" customWidth="1"/>
    <col min="4839" max="4839" width="11.42578125" style="899"/>
    <col min="4840" max="4841" width="10.7109375" style="899" customWidth="1"/>
    <col min="4842" max="4842" width="10.28515625" style="899" customWidth="1"/>
    <col min="4843" max="4843" width="11.28515625" style="899" customWidth="1"/>
    <col min="4844" max="4844" width="7.7109375" style="899" customWidth="1"/>
    <col min="4845" max="4845" width="10.140625" style="899" customWidth="1"/>
    <col min="4846" max="4846" width="6.5703125" style="899" customWidth="1"/>
    <col min="4847" max="4847" width="1.140625" style="899" customWidth="1"/>
    <col min="4848" max="4848" width="24.5703125" style="899" customWidth="1"/>
    <col min="4849" max="4849" width="9.85546875" style="899" customWidth="1"/>
    <col min="4850" max="4850" width="10.7109375" style="899" customWidth="1"/>
    <col min="4851" max="4851" width="10.85546875" style="899" customWidth="1"/>
    <col min="4852" max="4852" width="11.140625" style="899" customWidth="1"/>
    <col min="4853" max="4853" width="9.85546875" style="899" customWidth="1"/>
    <col min="4854" max="4854" width="1" style="899" customWidth="1"/>
    <col min="4855" max="4855" width="16.5703125" style="899" customWidth="1"/>
    <col min="4856" max="4856" width="0.5703125" style="899" customWidth="1"/>
    <col min="4857" max="4857" width="0.7109375" style="899" customWidth="1"/>
    <col min="4858" max="4858" width="27.85546875" style="899" customWidth="1"/>
    <col min="4859" max="4859" width="0.85546875" style="899" customWidth="1"/>
    <col min="4860" max="4860" width="27.42578125" style="899" customWidth="1"/>
    <col min="4861" max="4861" width="14.7109375" style="899" customWidth="1"/>
    <col min="4862" max="4862" width="0.42578125" style="899" customWidth="1"/>
    <col min="4863" max="4863" width="0.7109375" style="899" customWidth="1"/>
    <col min="4864" max="4864" width="21.7109375" style="899" customWidth="1"/>
    <col min="4865" max="4865" width="1.28515625" style="899" customWidth="1"/>
    <col min="4866" max="4866" width="21.140625" style="899" customWidth="1"/>
    <col min="4867" max="5071" width="11.42578125" style="899"/>
    <col min="5072" max="5072" width="0.7109375" style="899" customWidth="1"/>
    <col min="5073" max="5074" width="1.5703125" style="899" customWidth="1"/>
    <col min="5075" max="5075" width="16.42578125" style="899" customWidth="1"/>
    <col min="5076" max="5078" width="10.42578125" style="899" customWidth="1"/>
    <col min="5079" max="5079" width="8.7109375" style="899" customWidth="1"/>
    <col min="5080" max="5080" width="0.7109375" style="899" customWidth="1"/>
    <col min="5081" max="5081" width="3.140625" style="899" customWidth="1"/>
    <col min="5082" max="5082" width="1.140625" style="899" customWidth="1"/>
    <col min="5083" max="5083" width="18" style="899" customWidth="1"/>
    <col min="5084" max="5084" width="9.42578125" style="899" customWidth="1"/>
    <col min="5085" max="5085" width="8.7109375" style="899" customWidth="1"/>
    <col min="5086" max="5086" width="9.28515625" style="899" customWidth="1"/>
    <col min="5087" max="5087" width="10.140625" style="899" customWidth="1"/>
    <col min="5088" max="5088" width="5.140625" style="899" customWidth="1"/>
    <col min="5089" max="5089" width="10.140625" style="899" customWidth="1"/>
    <col min="5090" max="5090" width="6.42578125" style="899" customWidth="1"/>
    <col min="5091" max="5091" width="11.42578125" style="899"/>
    <col min="5092" max="5092" width="1.28515625" style="899" customWidth="1"/>
    <col min="5093" max="5093" width="1.42578125" style="899" customWidth="1"/>
    <col min="5094" max="5094" width="8.28515625" style="899" customWidth="1"/>
    <col min="5095" max="5095" width="11.42578125" style="899"/>
    <col min="5096" max="5097" width="10.7109375" style="899" customWidth="1"/>
    <col min="5098" max="5098" width="10.28515625" style="899" customWidth="1"/>
    <col min="5099" max="5099" width="11.28515625" style="899" customWidth="1"/>
    <col min="5100" max="5100" width="7.7109375" style="899" customWidth="1"/>
    <col min="5101" max="5101" width="10.140625" style="899" customWidth="1"/>
    <col min="5102" max="5102" width="6.5703125" style="899" customWidth="1"/>
    <col min="5103" max="5103" width="1.140625" style="899" customWidth="1"/>
    <col min="5104" max="5104" width="24.5703125" style="899" customWidth="1"/>
    <col min="5105" max="5105" width="9.85546875" style="899" customWidth="1"/>
    <col min="5106" max="5106" width="10.7109375" style="899" customWidth="1"/>
    <col min="5107" max="5107" width="10.85546875" style="899" customWidth="1"/>
    <col min="5108" max="5108" width="11.140625" style="899" customWidth="1"/>
    <col min="5109" max="5109" width="9.85546875" style="899" customWidth="1"/>
    <col min="5110" max="5110" width="1" style="899" customWidth="1"/>
    <col min="5111" max="5111" width="16.5703125" style="899" customWidth="1"/>
    <col min="5112" max="5112" width="0.5703125" style="899" customWidth="1"/>
    <col min="5113" max="5113" width="0.7109375" style="899" customWidth="1"/>
    <col min="5114" max="5114" width="27.85546875" style="899" customWidth="1"/>
    <col min="5115" max="5115" width="0.85546875" style="899" customWidth="1"/>
    <col min="5116" max="5116" width="27.42578125" style="899" customWidth="1"/>
    <col min="5117" max="5117" width="14.7109375" style="899" customWidth="1"/>
    <col min="5118" max="5118" width="0.42578125" style="899" customWidth="1"/>
    <col min="5119" max="5119" width="0.7109375" style="899" customWidth="1"/>
    <col min="5120" max="5120" width="21.7109375" style="899" customWidth="1"/>
    <col min="5121" max="5121" width="1.28515625" style="899" customWidth="1"/>
    <col min="5122" max="5122" width="21.140625" style="899" customWidth="1"/>
    <col min="5123" max="5327" width="11.42578125" style="899"/>
    <col min="5328" max="5328" width="0.7109375" style="899" customWidth="1"/>
    <col min="5329" max="5330" width="1.5703125" style="899" customWidth="1"/>
    <col min="5331" max="5331" width="16.42578125" style="899" customWidth="1"/>
    <col min="5332" max="5334" width="10.42578125" style="899" customWidth="1"/>
    <col min="5335" max="5335" width="8.7109375" style="899" customWidth="1"/>
    <col min="5336" max="5336" width="0.7109375" style="899" customWidth="1"/>
    <col min="5337" max="5337" width="3.140625" style="899" customWidth="1"/>
    <col min="5338" max="5338" width="1.140625" style="899" customWidth="1"/>
    <col min="5339" max="5339" width="18" style="899" customWidth="1"/>
    <col min="5340" max="5340" width="9.42578125" style="899" customWidth="1"/>
    <col min="5341" max="5341" width="8.7109375" style="899" customWidth="1"/>
    <col min="5342" max="5342" width="9.28515625" style="899" customWidth="1"/>
    <col min="5343" max="5343" width="10.140625" style="899" customWidth="1"/>
    <col min="5344" max="5344" width="5.140625" style="899" customWidth="1"/>
    <col min="5345" max="5345" width="10.140625" style="899" customWidth="1"/>
    <col min="5346" max="5346" width="6.42578125" style="899" customWidth="1"/>
    <col min="5347" max="5347" width="11.42578125" style="899"/>
    <col min="5348" max="5348" width="1.28515625" style="899" customWidth="1"/>
    <col min="5349" max="5349" width="1.42578125" style="899" customWidth="1"/>
    <col min="5350" max="5350" width="8.28515625" style="899" customWidth="1"/>
    <col min="5351" max="5351" width="11.42578125" style="899"/>
    <col min="5352" max="5353" width="10.7109375" style="899" customWidth="1"/>
    <col min="5354" max="5354" width="10.28515625" style="899" customWidth="1"/>
    <col min="5355" max="5355" width="11.28515625" style="899" customWidth="1"/>
    <col min="5356" max="5356" width="7.7109375" style="899" customWidth="1"/>
    <col min="5357" max="5357" width="10.140625" style="899" customWidth="1"/>
    <col min="5358" max="5358" width="6.5703125" style="899" customWidth="1"/>
    <col min="5359" max="5359" width="1.140625" style="899" customWidth="1"/>
    <col min="5360" max="5360" width="24.5703125" style="899" customWidth="1"/>
    <col min="5361" max="5361" width="9.85546875" style="899" customWidth="1"/>
    <col min="5362" max="5362" width="10.7109375" style="899" customWidth="1"/>
    <col min="5363" max="5363" width="10.85546875" style="899" customWidth="1"/>
    <col min="5364" max="5364" width="11.140625" style="899" customWidth="1"/>
    <col min="5365" max="5365" width="9.85546875" style="899" customWidth="1"/>
    <col min="5366" max="5366" width="1" style="899" customWidth="1"/>
    <col min="5367" max="5367" width="16.5703125" style="899" customWidth="1"/>
    <col min="5368" max="5368" width="0.5703125" style="899" customWidth="1"/>
    <col min="5369" max="5369" width="0.7109375" style="899" customWidth="1"/>
    <col min="5370" max="5370" width="27.85546875" style="899" customWidth="1"/>
    <col min="5371" max="5371" width="0.85546875" style="899" customWidth="1"/>
    <col min="5372" max="5372" width="27.42578125" style="899" customWidth="1"/>
    <col min="5373" max="5373" width="14.7109375" style="899" customWidth="1"/>
    <col min="5374" max="5374" width="0.42578125" style="899" customWidth="1"/>
    <col min="5375" max="5375" width="0.7109375" style="899" customWidth="1"/>
    <col min="5376" max="5376" width="21.7109375" style="899" customWidth="1"/>
    <col min="5377" max="5377" width="1.28515625" style="899" customWidth="1"/>
    <col min="5378" max="5378" width="21.140625" style="899" customWidth="1"/>
    <col min="5379" max="5583" width="11.42578125" style="899"/>
    <col min="5584" max="5584" width="0.7109375" style="899" customWidth="1"/>
    <col min="5585" max="5586" width="1.5703125" style="899" customWidth="1"/>
    <col min="5587" max="5587" width="16.42578125" style="899" customWidth="1"/>
    <col min="5588" max="5590" width="10.42578125" style="899" customWidth="1"/>
    <col min="5591" max="5591" width="8.7109375" style="899" customWidth="1"/>
    <col min="5592" max="5592" width="0.7109375" style="899" customWidth="1"/>
    <col min="5593" max="5593" width="3.140625" style="899" customWidth="1"/>
    <col min="5594" max="5594" width="1.140625" style="899" customWidth="1"/>
    <col min="5595" max="5595" width="18" style="899" customWidth="1"/>
    <col min="5596" max="5596" width="9.42578125" style="899" customWidth="1"/>
    <col min="5597" max="5597" width="8.7109375" style="899" customWidth="1"/>
    <col min="5598" max="5598" width="9.28515625" style="899" customWidth="1"/>
    <col min="5599" max="5599" width="10.140625" style="899" customWidth="1"/>
    <col min="5600" max="5600" width="5.140625" style="899" customWidth="1"/>
    <col min="5601" max="5601" width="10.140625" style="899" customWidth="1"/>
    <col min="5602" max="5602" width="6.42578125" style="899" customWidth="1"/>
    <col min="5603" max="5603" width="11.42578125" style="899"/>
    <col min="5604" max="5604" width="1.28515625" style="899" customWidth="1"/>
    <col min="5605" max="5605" width="1.42578125" style="899" customWidth="1"/>
    <col min="5606" max="5606" width="8.28515625" style="899" customWidth="1"/>
    <col min="5607" max="5607" width="11.42578125" style="899"/>
    <col min="5608" max="5609" width="10.7109375" style="899" customWidth="1"/>
    <col min="5610" max="5610" width="10.28515625" style="899" customWidth="1"/>
    <col min="5611" max="5611" width="11.28515625" style="899" customWidth="1"/>
    <col min="5612" max="5612" width="7.7109375" style="899" customWidth="1"/>
    <col min="5613" max="5613" width="10.140625" style="899" customWidth="1"/>
    <col min="5614" max="5614" width="6.5703125" style="899" customWidth="1"/>
    <col min="5615" max="5615" width="1.140625" style="899" customWidth="1"/>
    <col min="5616" max="5616" width="24.5703125" style="899" customWidth="1"/>
    <col min="5617" max="5617" width="9.85546875" style="899" customWidth="1"/>
    <col min="5618" max="5618" width="10.7109375" style="899" customWidth="1"/>
    <col min="5619" max="5619" width="10.85546875" style="899" customWidth="1"/>
    <col min="5620" max="5620" width="11.140625" style="899" customWidth="1"/>
    <col min="5621" max="5621" width="9.85546875" style="899" customWidth="1"/>
    <col min="5622" max="5622" width="1" style="899" customWidth="1"/>
    <col min="5623" max="5623" width="16.5703125" style="899" customWidth="1"/>
    <col min="5624" max="5624" width="0.5703125" style="899" customWidth="1"/>
    <col min="5625" max="5625" width="0.7109375" style="899" customWidth="1"/>
    <col min="5626" max="5626" width="27.85546875" style="899" customWidth="1"/>
    <col min="5627" max="5627" width="0.85546875" style="899" customWidth="1"/>
    <col min="5628" max="5628" width="27.42578125" style="899" customWidth="1"/>
    <col min="5629" max="5629" width="14.7109375" style="899" customWidth="1"/>
    <col min="5630" max="5630" width="0.42578125" style="899" customWidth="1"/>
    <col min="5631" max="5631" width="0.7109375" style="899" customWidth="1"/>
    <col min="5632" max="5632" width="21.7109375" style="899" customWidth="1"/>
    <col min="5633" max="5633" width="1.28515625" style="899" customWidth="1"/>
    <col min="5634" max="5634" width="21.140625" style="899" customWidth="1"/>
    <col min="5635" max="5839" width="11.42578125" style="899"/>
    <col min="5840" max="5840" width="0.7109375" style="899" customWidth="1"/>
    <col min="5841" max="5842" width="1.5703125" style="899" customWidth="1"/>
    <col min="5843" max="5843" width="16.42578125" style="899" customWidth="1"/>
    <col min="5844" max="5846" width="10.42578125" style="899" customWidth="1"/>
    <col min="5847" max="5847" width="8.7109375" style="899" customWidth="1"/>
    <col min="5848" max="5848" width="0.7109375" style="899" customWidth="1"/>
    <col min="5849" max="5849" width="3.140625" style="899" customWidth="1"/>
    <col min="5850" max="5850" width="1.140625" style="899" customWidth="1"/>
    <col min="5851" max="5851" width="18" style="899" customWidth="1"/>
    <col min="5852" max="5852" width="9.42578125" style="899" customWidth="1"/>
    <col min="5853" max="5853" width="8.7109375" style="899" customWidth="1"/>
    <col min="5854" max="5854" width="9.28515625" style="899" customWidth="1"/>
    <col min="5855" max="5855" width="10.140625" style="899" customWidth="1"/>
    <col min="5856" max="5856" width="5.140625" style="899" customWidth="1"/>
    <col min="5857" max="5857" width="10.140625" style="899" customWidth="1"/>
    <col min="5858" max="5858" width="6.42578125" style="899" customWidth="1"/>
    <col min="5859" max="5859" width="11.42578125" style="899"/>
    <col min="5860" max="5860" width="1.28515625" style="899" customWidth="1"/>
    <col min="5861" max="5861" width="1.42578125" style="899" customWidth="1"/>
    <col min="5862" max="5862" width="8.28515625" style="899" customWidth="1"/>
    <col min="5863" max="5863" width="11.42578125" style="899"/>
    <col min="5864" max="5865" width="10.7109375" style="899" customWidth="1"/>
    <col min="5866" max="5866" width="10.28515625" style="899" customWidth="1"/>
    <col min="5867" max="5867" width="11.28515625" style="899" customWidth="1"/>
    <col min="5868" max="5868" width="7.7109375" style="899" customWidth="1"/>
    <col min="5869" max="5869" width="10.140625" style="899" customWidth="1"/>
    <col min="5870" max="5870" width="6.5703125" style="899" customWidth="1"/>
    <col min="5871" max="5871" width="1.140625" style="899" customWidth="1"/>
    <col min="5872" max="5872" width="24.5703125" style="899" customWidth="1"/>
    <col min="5873" max="5873" width="9.85546875" style="899" customWidth="1"/>
    <col min="5874" max="5874" width="10.7109375" style="899" customWidth="1"/>
    <col min="5875" max="5875" width="10.85546875" style="899" customWidth="1"/>
    <col min="5876" max="5876" width="11.140625" style="899" customWidth="1"/>
    <col min="5877" max="5877" width="9.85546875" style="899" customWidth="1"/>
    <col min="5878" max="5878" width="1" style="899" customWidth="1"/>
    <col min="5879" max="5879" width="16.5703125" style="899" customWidth="1"/>
    <col min="5880" max="5880" width="0.5703125" style="899" customWidth="1"/>
    <col min="5881" max="5881" width="0.7109375" style="899" customWidth="1"/>
    <col min="5882" max="5882" width="27.85546875" style="899" customWidth="1"/>
    <col min="5883" max="5883" width="0.85546875" style="899" customWidth="1"/>
    <col min="5884" max="5884" width="27.42578125" style="899" customWidth="1"/>
    <col min="5885" max="5885" width="14.7109375" style="899" customWidth="1"/>
    <col min="5886" max="5886" width="0.42578125" style="899" customWidth="1"/>
    <col min="5887" max="5887" width="0.7109375" style="899" customWidth="1"/>
    <col min="5888" max="5888" width="21.7109375" style="899" customWidth="1"/>
    <col min="5889" max="5889" width="1.28515625" style="899" customWidth="1"/>
    <col min="5890" max="5890" width="21.140625" style="899" customWidth="1"/>
    <col min="5891" max="6095" width="11.42578125" style="899"/>
    <col min="6096" max="6096" width="0.7109375" style="899" customWidth="1"/>
    <col min="6097" max="6098" width="1.5703125" style="899" customWidth="1"/>
    <col min="6099" max="6099" width="16.42578125" style="899" customWidth="1"/>
    <col min="6100" max="6102" width="10.42578125" style="899" customWidth="1"/>
    <col min="6103" max="6103" width="8.7109375" style="899" customWidth="1"/>
    <col min="6104" max="6104" width="0.7109375" style="899" customWidth="1"/>
    <col min="6105" max="6105" width="3.140625" style="899" customWidth="1"/>
    <col min="6106" max="6106" width="1.140625" style="899" customWidth="1"/>
    <col min="6107" max="6107" width="18" style="899" customWidth="1"/>
    <col min="6108" max="6108" width="9.42578125" style="899" customWidth="1"/>
    <col min="6109" max="6109" width="8.7109375" style="899" customWidth="1"/>
    <col min="6110" max="6110" width="9.28515625" style="899" customWidth="1"/>
    <col min="6111" max="6111" width="10.140625" style="899" customWidth="1"/>
    <col min="6112" max="6112" width="5.140625" style="899" customWidth="1"/>
    <col min="6113" max="6113" width="10.140625" style="899" customWidth="1"/>
    <col min="6114" max="6114" width="6.42578125" style="899" customWidth="1"/>
    <col min="6115" max="6115" width="11.42578125" style="899"/>
    <col min="6116" max="6116" width="1.28515625" style="899" customWidth="1"/>
    <col min="6117" max="6117" width="1.42578125" style="899" customWidth="1"/>
    <col min="6118" max="6118" width="8.28515625" style="899" customWidth="1"/>
    <col min="6119" max="6119" width="11.42578125" style="899"/>
    <col min="6120" max="6121" width="10.7109375" style="899" customWidth="1"/>
    <col min="6122" max="6122" width="10.28515625" style="899" customWidth="1"/>
    <col min="6123" max="6123" width="11.28515625" style="899" customWidth="1"/>
    <col min="6124" max="6124" width="7.7109375" style="899" customWidth="1"/>
    <col min="6125" max="6125" width="10.140625" style="899" customWidth="1"/>
    <col min="6126" max="6126" width="6.5703125" style="899" customWidth="1"/>
    <col min="6127" max="6127" width="1.140625" style="899" customWidth="1"/>
    <col min="6128" max="6128" width="24.5703125" style="899" customWidth="1"/>
    <col min="6129" max="6129" width="9.85546875" style="899" customWidth="1"/>
    <col min="6130" max="6130" width="10.7109375" style="899" customWidth="1"/>
    <col min="6131" max="6131" width="10.85546875" style="899" customWidth="1"/>
    <col min="6132" max="6132" width="11.140625" style="899" customWidth="1"/>
    <col min="6133" max="6133" width="9.85546875" style="899" customWidth="1"/>
    <col min="6134" max="6134" width="1" style="899" customWidth="1"/>
    <col min="6135" max="6135" width="16.5703125" style="899" customWidth="1"/>
    <col min="6136" max="6136" width="0.5703125" style="899" customWidth="1"/>
    <col min="6137" max="6137" width="0.7109375" style="899" customWidth="1"/>
    <col min="6138" max="6138" width="27.85546875" style="899" customWidth="1"/>
    <col min="6139" max="6139" width="0.85546875" style="899" customWidth="1"/>
    <col min="6140" max="6140" width="27.42578125" style="899" customWidth="1"/>
    <col min="6141" max="6141" width="14.7109375" style="899" customWidth="1"/>
    <col min="6142" max="6142" width="0.42578125" style="899" customWidth="1"/>
    <col min="6143" max="6143" width="0.7109375" style="899" customWidth="1"/>
    <col min="6144" max="6144" width="21.7109375" style="899" customWidth="1"/>
    <col min="6145" max="6145" width="1.28515625" style="899" customWidth="1"/>
    <col min="6146" max="6146" width="21.140625" style="899" customWidth="1"/>
    <col min="6147" max="6351" width="11.42578125" style="899"/>
    <col min="6352" max="6352" width="0.7109375" style="899" customWidth="1"/>
    <col min="6353" max="6354" width="1.5703125" style="899" customWidth="1"/>
    <col min="6355" max="6355" width="16.42578125" style="899" customWidth="1"/>
    <col min="6356" max="6358" width="10.42578125" style="899" customWidth="1"/>
    <col min="6359" max="6359" width="8.7109375" style="899" customWidth="1"/>
    <col min="6360" max="6360" width="0.7109375" style="899" customWidth="1"/>
    <col min="6361" max="6361" width="3.140625" style="899" customWidth="1"/>
    <col min="6362" max="6362" width="1.140625" style="899" customWidth="1"/>
    <col min="6363" max="6363" width="18" style="899" customWidth="1"/>
    <col min="6364" max="6364" width="9.42578125" style="899" customWidth="1"/>
    <col min="6365" max="6365" width="8.7109375" style="899" customWidth="1"/>
    <col min="6366" max="6366" width="9.28515625" style="899" customWidth="1"/>
    <col min="6367" max="6367" width="10.140625" style="899" customWidth="1"/>
    <col min="6368" max="6368" width="5.140625" style="899" customWidth="1"/>
    <col min="6369" max="6369" width="10.140625" style="899" customWidth="1"/>
    <col min="6370" max="6370" width="6.42578125" style="899" customWidth="1"/>
    <col min="6371" max="6371" width="11.42578125" style="899"/>
    <col min="6372" max="6372" width="1.28515625" style="899" customWidth="1"/>
    <col min="6373" max="6373" width="1.42578125" style="899" customWidth="1"/>
    <col min="6374" max="6374" width="8.28515625" style="899" customWidth="1"/>
    <col min="6375" max="6375" width="11.42578125" style="899"/>
    <col min="6376" max="6377" width="10.7109375" style="899" customWidth="1"/>
    <col min="6378" max="6378" width="10.28515625" style="899" customWidth="1"/>
    <col min="6379" max="6379" width="11.28515625" style="899" customWidth="1"/>
    <col min="6380" max="6380" width="7.7109375" style="899" customWidth="1"/>
    <col min="6381" max="6381" width="10.140625" style="899" customWidth="1"/>
    <col min="6382" max="6382" width="6.5703125" style="899" customWidth="1"/>
    <col min="6383" max="6383" width="1.140625" style="899" customWidth="1"/>
    <col min="6384" max="6384" width="24.5703125" style="899" customWidth="1"/>
    <col min="6385" max="6385" width="9.85546875" style="899" customWidth="1"/>
    <col min="6386" max="6386" width="10.7109375" style="899" customWidth="1"/>
    <col min="6387" max="6387" width="10.85546875" style="899" customWidth="1"/>
    <col min="6388" max="6388" width="11.140625" style="899" customWidth="1"/>
    <col min="6389" max="6389" width="9.85546875" style="899" customWidth="1"/>
    <col min="6390" max="6390" width="1" style="899" customWidth="1"/>
    <col min="6391" max="6391" width="16.5703125" style="899" customWidth="1"/>
    <col min="6392" max="6392" width="0.5703125" style="899" customWidth="1"/>
    <col min="6393" max="6393" width="0.7109375" style="899" customWidth="1"/>
    <col min="6394" max="6394" width="27.85546875" style="899" customWidth="1"/>
    <col min="6395" max="6395" width="0.85546875" style="899" customWidth="1"/>
    <col min="6396" max="6396" width="27.42578125" style="899" customWidth="1"/>
    <col min="6397" max="6397" width="14.7109375" style="899" customWidth="1"/>
    <col min="6398" max="6398" width="0.42578125" style="899" customWidth="1"/>
    <col min="6399" max="6399" width="0.7109375" style="899" customWidth="1"/>
    <col min="6400" max="6400" width="21.7109375" style="899" customWidth="1"/>
    <col min="6401" max="6401" width="1.28515625" style="899" customWidth="1"/>
    <col min="6402" max="6402" width="21.140625" style="899" customWidth="1"/>
    <col min="6403" max="6607" width="11.42578125" style="899"/>
    <col min="6608" max="6608" width="0.7109375" style="899" customWidth="1"/>
    <col min="6609" max="6610" width="1.5703125" style="899" customWidth="1"/>
    <col min="6611" max="6611" width="16.42578125" style="899" customWidth="1"/>
    <col min="6612" max="6614" width="10.42578125" style="899" customWidth="1"/>
    <col min="6615" max="6615" width="8.7109375" style="899" customWidth="1"/>
    <col min="6616" max="6616" width="0.7109375" style="899" customWidth="1"/>
    <col min="6617" max="6617" width="3.140625" style="899" customWidth="1"/>
    <col min="6618" max="6618" width="1.140625" style="899" customWidth="1"/>
    <col min="6619" max="6619" width="18" style="899" customWidth="1"/>
    <col min="6620" max="6620" width="9.42578125" style="899" customWidth="1"/>
    <col min="6621" max="6621" width="8.7109375" style="899" customWidth="1"/>
    <col min="6622" max="6622" width="9.28515625" style="899" customWidth="1"/>
    <col min="6623" max="6623" width="10.140625" style="899" customWidth="1"/>
    <col min="6624" max="6624" width="5.140625" style="899" customWidth="1"/>
    <col min="6625" max="6625" width="10.140625" style="899" customWidth="1"/>
    <col min="6626" max="6626" width="6.42578125" style="899" customWidth="1"/>
    <col min="6627" max="6627" width="11.42578125" style="899"/>
    <col min="6628" max="6628" width="1.28515625" style="899" customWidth="1"/>
    <col min="6629" max="6629" width="1.42578125" style="899" customWidth="1"/>
    <col min="6630" max="6630" width="8.28515625" style="899" customWidth="1"/>
    <col min="6631" max="6631" width="11.42578125" style="899"/>
    <col min="6632" max="6633" width="10.7109375" style="899" customWidth="1"/>
    <col min="6634" max="6634" width="10.28515625" style="899" customWidth="1"/>
    <col min="6635" max="6635" width="11.28515625" style="899" customWidth="1"/>
    <col min="6636" max="6636" width="7.7109375" style="899" customWidth="1"/>
    <col min="6637" max="6637" width="10.140625" style="899" customWidth="1"/>
    <col min="6638" max="6638" width="6.5703125" style="899" customWidth="1"/>
    <col min="6639" max="6639" width="1.140625" style="899" customWidth="1"/>
    <col min="6640" max="6640" width="24.5703125" style="899" customWidth="1"/>
    <col min="6641" max="6641" width="9.85546875" style="899" customWidth="1"/>
    <col min="6642" max="6642" width="10.7109375" style="899" customWidth="1"/>
    <col min="6643" max="6643" width="10.85546875" style="899" customWidth="1"/>
    <col min="6644" max="6644" width="11.140625" style="899" customWidth="1"/>
    <col min="6645" max="6645" width="9.85546875" style="899" customWidth="1"/>
    <col min="6646" max="6646" width="1" style="899" customWidth="1"/>
    <col min="6647" max="6647" width="16.5703125" style="899" customWidth="1"/>
    <col min="6648" max="6648" width="0.5703125" style="899" customWidth="1"/>
    <col min="6649" max="6649" width="0.7109375" style="899" customWidth="1"/>
    <col min="6650" max="6650" width="27.85546875" style="899" customWidth="1"/>
    <col min="6651" max="6651" width="0.85546875" style="899" customWidth="1"/>
    <col min="6652" max="6652" width="27.42578125" style="899" customWidth="1"/>
    <col min="6653" max="6653" width="14.7109375" style="899" customWidth="1"/>
    <col min="6654" max="6654" width="0.42578125" style="899" customWidth="1"/>
    <col min="6655" max="6655" width="0.7109375" style="899" customWidth="1"/>
    <col min="6656" max="6656" width="21.7109375" style="899" customWidth="1"/>
    <col min="6657" max="6657" width="1.28515625" style="899" customWidth="1"/>
    <col min="6658" max="6658" width="21.140625" style="899" customWidth="1"/>
    <col min="6659" max="6863" width="11.42578125" style="899"/>
    <col min="6864" max="6864" width="0.7109375" style="899" customWidth="1"/>
    <col min="6865" max="6866" width="1.5703125" style="899" customWidth="1"/>
    <col min="6867" max="6867" width="16.42578125" style="899" customWidth="1"/>
    <col min="6868" max="6870" width="10.42578125" style="899" customWidth="1"/>
    <col min="6871" max="6871" width="8.7109375" style="899" customWidth="1"/>
    <col min="6872" max="6872" width="0.7109375" style="899" customWidth="1"/>
    <col min="6873" max="6873" width="3.140625" style="899" customWidth="1"/>
    <col min="6874" max="6874" width="1.140625" style="899" customWidth="1"/>
    <col min="6875" max="6875" width="18" style="899" customWidth="1"/>
    <col min="6876" max="6876" width="9.42578125" style="899" customWidth="1"/>
    <col min="6877" max="6877" width="8.7109375" style="899" customWidth="1"/>
    <col min="6878" max="6878" width="9.28515625" style="899" customWidth="1"/>
    <col min="6879" max="6879" width="10.140625" style="899" customWidth="1"/>
    <col min="6880" max="6880" width="5.140625" style="899" customWidth="1"/>
    <col min="6881" max="6881" width="10.140625" style="899" customWidth="1"/>
    <col min="6882" max="6882" width="6.42578125" style="899" customWidth="1"/>
    <col min="6883" max="6883" width="11.42578125" style="899"/>
    <col min="6884" max="6884" width="1.28515625" style="899" customWidth="1"/>
    <col min="6885" max="6885" width="1.42578125" style="899" customWidth="1"/>
    <col min="6886" max="6886" width="8.28515625" style="899" customWidth="1"/>
    <col min="6887" max="6887" width="11.42578125" style="899"/>
    <col min="6888" max="6889" width="10.7109375" style="899" customWidth="1"/>
    <col min="6890" max="6890" width="10.28515625" style="899" customWidth="1"/>
    <col min="6891" max="6891" width="11.28515625" style="899" customWidth="1"/>
    <col min="6892" max="6892" width="7.7109375" style="899" customWidth="1"/>
    <col min="6893" max="6893" width="10.140625" style="899" customWidth="1"/>
    <col min="6894" max="6894" width="6.5703125" style="899" customWidth="1"/>
    <col min="6895" max="6895" width="1.140625" style="899" customWidth="1"/>
    <col min="6896" max="6896" width="24.5703125" style="899" customWidth="1"/>
    <col min="6897" max="6897" width="9.85546875" style="899" customWidth="1"/>
    <col min="6898" max="6898" width="10.7109375" style="899" customWidth="1"/>
    <col min="6899" max="6899" width="10.85546875" style="899" customWidth="1"/>
    <col min="6900" max="6900" width="11.140625" style="899" customWidth="1"/>
    <col min="6901" max="6901" width="9.85546875" style="899" customWidth="1"/>
    <col min="6902" max="6902" width="1" style="899" customWidth="1"/>
    <col min="6903" max="6903" width="16.5703125" style="899" customWidth="1"/>
    <col min="6904" max="6904" width="0.5703125" style="899" customWidth="1"/>
    <col min="6905" max="6905" width="0.7109375" style="899" customWidth="1"/>
    <col min="6906" max="6906" width="27.85546875" style="899" customWidth="1"/>
    <col min="6907" max="6907" width="0.85546875" style="899" customWidth="1"/>
    <col min="6908" max="6908" width="27.42578125" style="899" customWidth="1"/>
    <col min="6909" max="6909" width="14.7109375" style="899" customWidth="1"/>
    <col min="6910" max="6910" width="0.42578125" style="899" customWidth="1"/>
    <col min="6911" max="6911" width="0.7109375" style="899" customWidth="1"/>
    <col min="6912" max="6912" width="21.7109375" style="899" customWidth="1"/>
    <col min="6913" max="6913" width="1.28515625" style="899" customWidth="1"/>
    <col min="6914" max="6914" width="21.140625" style="899" customWidth="1"/>
    <col min="6915" max="7119" width="11.42578125" style="899"/>
    <col min="7120" max="7120" width="0.7109375" style="899" customWidth="1"/>
    <col min="7121" max="7122" width="1.5703125" style="899" customWidth="1"/>
    <col min="7123" max="7123" width="16.42578125" style="899" customWidth="1"/>
    <col min="7124" max="7126" width="10.42578125" style="899" customWidth="1"/>
    <col min="7127" max="7127" width="8.7109375" style="899" customWidth="1"/>
    <col min="7128" max="7128" width="0.7109375" style="899" customWidth="1"/>
    <col min="7129" max="7129" width="3.140625" style="899" customWidth="1"/>
    <col min="7130" max="7130" width="1.140625" style="899" customWidth="1"/>
    <col min="7131" max="7131" width="18" style="899" customWidth="1"/>
    <col min="7132" max="7132" width="9.42578125" style="899" customWidth="1"/>
    <col min="7133" max="7133" width="8.7109375" style="899" customWidth="1"/>
    <col min="7134" max="7134" width="9.28515625" style="899" customWidth="1"/>
    <col min="7135" max="7135" width="10.140625" style="899" customWidth="1"/>
    <col min="7136" max="7136" width="5.140625" style="899" customWidth="1"/>
    <col min="7137" max="7137" width="10.140625" style="899" customWidth="1"/>
    <col min="7138" max="7138" width="6.42578125" style="899" customWidth="1"/>
    <col min="7139" max="7139" width="11.42578125" style="899"/>
    <col min="7140" max="7140" width="1.28515625" style="899" customWidth="1"/>
    <col min="7141" max="7141" width="1.42578125" style="899" customWidth="1"/>
    <col min="7142" max="7142" width="8.28515625" style="899" customWidth="1"/>
    <col min="7143" max="7143" width="11.42578125" style="899"/>
    <col min="7144" max="7145" width="10.7109375" style="899" customWidth="1"/>
    <col min="7146" max="7146" width="10.28515625" style="899" customWidth="1"/>
    <col min="7147" max="7147" width="11.28515625" style="899" customWidth="1"/>
    <col min="7148" max="7148" width="7.7109375" style="899" customWidth="1"/>
    <col min="7149" max="7149" width="10.140625" style="899" customWidth="1"/>
    <col min="7150" max="7150" width="6.5703125" style="899" customWidth="1"/>
    <col min="7151" max="7151" width="1.140625" style="899" customWidth="1"/>
    <col min="7152" max="7152" width="24.5703125" style="899" customWidth="1"/>
    <col min="7153" max="7153" width="9.85546875" style="899" customWidth="1"/>
    <col min="7154" max="7154" width="10.7109375" style="899" customWidth="1"/>
    <col min="7155" max="7155" width="10.85546875" style="899" customWidth="1"/>
    <col min="7156" max="7156" width="11.140625" style="899" customWidth="1"/>
    <col min="7157" max="7157" width="9.85546875" style="899" customWidth="1"/>
    <col min="7158" max="7158" width="1" style="899" customWidth="1"/>
    <col min="7159" max="7159" width="16.5703125" style="899" customWidth="1"/>
    <col min="7160" max="7160" width="0.5703125" style="899" customWidth="1"/>
    <col min="7161" max="7161" width="0.7109375" style="899" customWidth="1"/>
    <col min="7162" max="7162" width="27.85546875" style="899" customWidth="1"/>
    <col min="7163" max="7163" width="0.85546875" style="899" customWidth="1"/>
    <col min="7164" max="7164" width="27.42578125" style="899" customWidth="1"/>
    <col min="7165" max="7165" width="14.7109375" style="899" customWidth="1"/>
    <col min="7166" max="7166" width="0.42578125" style="899" customWidth="1"/>
    <col min="7167" max="7167" width="0.7109375" style="899" customWidth="1"/>
    <col min="7168" max="7168" width="21.7109375" style="899" customWidth="1"/>
    <col min="7169" max="7169" width="1.28515625" style="899" customWidth="1"/>
    <col min="7170" max="7170" width="21.140625" style="899" customWidth="1"/>
    <col min="7171" max="7375" width="11.42578125" style="899"/>
    <col min="7376" max="7376" width="0.7109375" style="899" customWidth="1"/>
    <col min="7377" max="7378" width="1.5703125" style="899" customWidth="1"/>
    <col min="7379" max="7379" width="16.42578125" style="899" customWidth="1"/>
    <col min="7380" max="7382" width="10.42578125" style="899" customWidth="1"/>
    <col min="7383" max="7383" width="8.7109375" style="899" customWidth="1"/>
    <col min="7384" max="7384" width="0.7109375" style="899" customWidth="1"/>
    <col min="7385" max="7385" width="3.140625" style="899" customWidth="1"/>
    <col min="7386" max="7386" width="1.140625" style="899" customWidth="1"/>
    <col min="7387" max="7387" width="18" style="899" customWidth="1"/>
    <col min="7388" max="7388" width="9.42578125" style="899" customWidth="1"/>
    <col min="7389" max="7389" width="8.7109375" style="899" customWidth="1"/>
    <col min="7390" max="7390" width="9.28515625" style="899" customWidth="1"/>
    <col min="7391" max="7391" width="10.140625" style="899" customWidth="1"/>
    <col min="7392" max="7392" width="5.140625" style="899" customWidth="1"/>
    <col min="7393" max="7393" width="10.140625" style="899" customWidth="1"/>
    <col min="7394" max="7394" width="6.42578125" style="899" customWidth="1"/>
    <col min="7395" max="7395" width="11.42578125" style="899"/>
    <col min="7396" max="7396" width="1.28515625" style="899" customWidth="1"/>
    <col min="7397" max="7397" width="1.42578125" style="899" customWidth="1"/>
    <col min="7398" max="7398" width="8.28515625" style="899" customWidth="1"/>
    <col min="7399" max="7399" width="11.42578125" style="899"/>
    <col min="7400" max="7401" width="10.7109375" style="899" customWidth="1"/>
    <col min="7402" max="7402" width="10.28515625" style="899" customWidth="1"/>
    <col min="7403" max="7403" width="11.28515625" style="899" customWidth="1"/>
    <col min="7404" max="7404" width="7.7109375" style="899" customWidth="1"/>
    <col min="7405" max="7405" width="10.140625" style="899" customWidth="1"/>
    <col min="7406" max="7406" width="6.5703125" style="899" customWidth="1"/>
    <col min="7407" max="7407" width="1.140625" style="899" customWidth="1"/>
    <col min="7408" max="7408" width="24.5703125" style="899" customWidth="1"/>
    <col min="7409" max="7409" width="9.85546875" style="899" customWidth="1"/>
    <col min="7410" max="7410" width="10.7109375" style="899" customWidth="1"/>
    <col min="7411" max="7411" width="10.85546875" style="899" customWidth="1"/>
    <col min="7412" max="7412" width="11.140625" style="899" customWidth="1"/>
    <col min="7413" max="7413" width="9.85546875" style="899" customWidth="1"/>
    <col min="7414" max="7414" width="1" style="899" customWidth="1"/>
    <col min="7415" max="7415" width="16.5703125" style="899" customWidth="1"/>
    <col min="7416" max="7416" width="0.5703125" style="899" customWidth="1"/>
    <col min="7417" max="7417" width="0.7109375" style="899" customWidth="1"/>
    <col min="7418" max="7418" width="27.85546875" style="899" customWidth="1"/>
    <col min="7419" max="7419" width="0.85546875" style="899" customWidth="1"/>
    <col min="7420" max="7420" width="27.42578125" style="899" customWidth="1"/>
    <col min="7421" max="7421" width="14.7109375" style="899" customWidth="1"/>
    <col min="7422" max="7422" width="0.42578125" style="899" customWidth="1"/>
    <col min="7423" max="7423" width="0.7109375" style="899" customWidth="1"/>
    <col min="7424" max="7424" width="21.7109375" style="899" customWidth="1"/>
    <col min="7425" max="7425" width="1.28515625" style="899" customWidth="1"/>
    <col min="7426" max="7426" width="21.140625" style="899" customWidth="1"/>
    <col min="7427" max="7631" width="11.42578125" style="899"/>
    <col min="7632" max="7632" width="0.7109375" style="899" customWidth="1"/>
    <col min="7633" max="7634" width="1.5703125" style="899" customWidth="1"/>
    <col min="7635" max="7635" width="16.42578125" style="899" customWidth="1"/>
    <col min="7636" max="7638" width="10.42578125" style="899" customWidth="1"/>
    <col min="7639" max="7639" width="8.7109375" style="899" customWidth="1"/>
    <col min="7640" max="7640" width="0.7109375" style="899" customWidth="1"/>
    <col min="7641" max="7641" width="3.140625" style="899" customWidth="1"/>
    <col min="7642" max="7642" width="1.140625" style="899" customWidth="1"/>
    <col min="7643" max="7643" width="18" style="899" customWidth="1"/>
    <col min="7644" max="7644" width="9.42578125" style="899" customWidth="1"/>
    <col min="7645" max="7645" width="8.7109375" style="899" customWidth="1"/>
    <col min="7646" max="7646" width="9.28515625" style="899" customWidth="1"/>
    <col min="7647" max="7647" width="10.140625" style="899" customWidth="1"/>
    <col min="7648" max="7648" width="5.140625" style="899" customWidth="1"/>
    <col min="7649" max="7649" width="10.140625" style="899" customWidth="1"/>
    <col min="7650" max="7650" width="6.42578125" style="899" customWidth="1"/>
    <col min="7651" max="7651" width="11.42578125" style="899"/>
    <col min="7652" max="7652" width="1.28515625" style="899" customWidth="1"/>
    <col min="7653" max="7653" width="1.42578125" style="899" customWidth="1"/>
    <col min="7654" max="7654" width="8.28515625" style="899" customWidth="1"/>
    <col min="7655" max="7655" width="11.42578125" style="899"/>
    <col min="7656" max="7657" width="10.7109375" style="899" customWidth="1"/>
    <col min="7658" max="7658" width="10.28515625" style="899" customWidth="1"/>
    <col min="7659" max="7659" width="11.28515625" style="899" customWidth="1"/>
    <col min="7660" max="7660" width="7.7109375" style="899" customWidth="1"/>
    <col min="7661" max="7661" width="10.140625" style="899" customWidth="1"/>
    <col min="7662" max="7662" width="6.5703125" style="899" customWidth="1"/>
    <col min="7663" max="7663" width="1.140625" style="899" customWidth="1"/>
    <col min="7664" max="7664" width="24.5703125" style="899" customWidth="1"/>
    <col min="7665" max="7665" width="9.85546875" style="899" customWidth="1"/>
    <col min="7666" max="7666" width="10.7109375" style="899" customWidth="1"/>
    <col min="7667" max="7667" width="10.85546875" style="899" customWidth="1"/>
    <col min="7668" max="7668" width="11.140625" style="899" customWidth="1"/>
    <col min="7669" max="7669" width="9.85546875" style="899" customWidth="1"/>
    <col min="7670" max="7670" width="1" style="899" customWidth="1"/>
    <col min="7671" max="7671" width="16.5703125" style="899" customWidth="1"/>
    <col min="7672" max="7672" width="0.5703125" style="899" customWidth="1"/>
    <col min="7673" max="7673" width="0.7109375" style="899" customWidth="1"/>
    <col min="7674" max="7674" width="27.85546875" style="899" customWidth="1"/>
    <col min="7675" max="7675" width="0.85546875" style="899" customWidth="1"/>
    <col min="7676" max="7676" width="27.42578125" style="899" customWidth="1"/>
    <col min="7677" max="7677" width="14.7109375" style="899" customWidth="1"/>
    <col min="7678" max="7678" width="0.42578125" style="899" customWidth="1"/>
    <col min="7679" max="7679" width="0.7109375" style="899" customWidth="1"/>
    <col min="7680" max="7680" width="21.7109375" style="899" customWidth="1"/>
    <col min="7681" max="7681" width="1.28515625" style="899" customWidth="1"/>
    <col min="7682" max="7682" width="21.140625" style="899" customWidth="1"/>
    <col min="7683" max="7887" width="11.42578125" style="899"/>
    <col min="7888" max="7888" width="0.7109375" style="899" customWidth="1"/>
    <col min="7889" max="7890" width="1.5703125" style="899" customWidth="1"/>
    <col min="7891" max="7891" width="16.42578125" style="899" customWidth="1"/>
    <col min="7892" max="7894" width="10.42578125" style="899" customWidth="1"/>
    <col min="7895" max="7895" width="8.7109375" style="899" customWidth="1"/>
    <col min="7896" max="7896" width="0.7109375" style="899" customWidth="1"/>
    <col min="7897" max="7897" width="3.140625" style="899" customWidth="1"/>
    <col min="7898" max="7898" width="1.140625" style="899" customWidth="1"/>
    <col min="7899" max="7899" width="18" style="899" customWidth="1"/>
    <col min="7900" max="7900" width="9.42578125" style="899" customWidth="1"/>
    <col min="7901" max="7901" width="8.7109375" style="899" customWidth="1"/>
    <col min="7902" max="7902" width="9.28515625" style="899" customWidth="1"/>
    <col min="7903" max="7903" width="10.140625" style="899" customWidth="1"/>
    <col min="7904" max="7904" width="5.140625" style="899" customWidth="1"/>
    <col min="7905" max="7905" width="10.140625" style="899" customWidth="1"/>
    <col min="7906" max="7906" width="6.42578125" style="899" customWidth="1"/>
    <col min="7907" max="7907" width="11.42578125" style="899"/>
    <col min="7908" max="7908" width="1.28515625" style="899" customWidth="1"/>
    <col min="7909" max="7909" width="1.42578125" style="899" customWidth="1"/>
    <col min="7910" max="7910" width="8.28515625" style="899" customWidth="1"/>
    <col min="7911" max="7911" width="11.42578125" style="899"/>
    <col min="7912" max="7913" width="10.7109375" style="899" customWidth="1"/>
    <col min="7914" max="7914" width="10.28515625" style="899" customWidth="1"/>
    <col min="7915" max="7915" width="11.28515625" style="899" customWidth="1"/>
    <col min="7916" max="7916" width="7.7109375" style="899" customWidth="1"/>
    <col min="7917" max="7917" width="10.140625" style="899" customWidth="1"/>
    <col min="7918" max="7918" width="6.5703125" style="899" customWidth="1"/>
    <col min="7919" max="7919" width="1.140625" style="899" customWidth="1"/>
    <col min="7920" max="7920" width="24.5703125" style="899" customWidth="1"/>
    <col min="7921" max="7921" width="9.85546875" style="899" customWidth="1"/>
    <col min="7922" max="7922" width="10.7109375" style="899" customWidth="1"/>
    <col min="7923" max="7923" width="10.85546875" style="899" customWidth="1"/>
    <col min="7924" max="7924" width="11.140625" style="899" customWidth="1"/>
    <col min="7925" max="7925" width="9.85546875" style="899" customWidth="1"/>
    <col min="7926" max="7926" width="1" style="899" customWidth="1"/>
    <col min="7927" max="7927" width="16.5703125" style="899" customWidth="1"/>
    <col min="7928" max="7928" width="0.5703125" style="899" customWidth="1"/>
    <col min="7929" max="7929" width="0.7109375" style="899" customWidth="1"/>
    <col min="7930" max="7930" width="27.85546875" style="899" customWidth="1"/>
    <col min="7931" max="7931" width="0.85546875" style="899" customWidth="1"/>
    <col min="7932" max="7932" width="27.42578125" style="899" customWidth="1"/>
    <col min="7933" max="7933" width="14.7109375" style="899" customWidth="1"/>
    <col min="7934" max="7934" width="0.42578125" style="899" customWidth="1"/>
    <col min="7935" max="7935" width="0.7109375" style="899" customWidth="1"/>
    <col min="7936" max="7936" width="21.7109375" style="899" customWidth="1"/>
    <col min="7937" max="7937" width="1.28515625" style="899" customWidth="1"/>
    <col min="7938" max="7938" width="21.140625" style="899" customWidth="1"/>
    <col min="7939" max="8143" width="11.42578125" style="899"/>
    <col min="8144" max="8144" width="0.7109375" style="899" customWidth="1"/>
    <col min="8145" max="8146" width="1.5703125" style="899" customWidth="1"/>
    <col min="8147" max="8147" width="16.42578125" style="899" customWidth="1"/>
    <col min="8148" max="8150" width="10.42578125" style="899" customWidth="1"/>
    <col min="8151" max="8151" width="8.7109375" style="899" customWidth="1"/>
    <col min="8152" max="8152" width="0.7109375" style="899" customWidth="1"/>
    <col min="8153" max="8153" width="3.140625" style="899" customWidth="1"/>
    <col min="8154" max="8154" width="1.140625" style="899" customWidth="1"/>
    <col min="8155" max="8155" width="18" style="899" customWidth="1"/>
    <col min="8156" max="8156" width="9.42578125" style="899" customWidth="1"/>
    <col min="8157" max="8157" width="8.7109375" style="899" customWidth="1"/>
    <col min="8158" max="8158" width="9.28515625" style="899" customWidth="1"/>
    <col min="8159" max="8159" width="10.140625" style="899" customWidth="1"/>
    <col min="8160" max="8160" width="5.140625" style="899" customWidth="1"/>
    <col min="8161" max="8161" width="10.140625" style="899" customWidth="1"/>
    <col min="8162" max="8162" width="6.42578125" style="899" customWidth="1"/>
    <col min="8163" max="8163" width="11.42578125" style="899"/>
    <col min="8164" max="8164" width="1.28515625" style="899" customWidth="1"/>
    <col min="8165" max="8165" width="1.42578125" style="899" customWidth="1"/>
    <col min="8166" max="8166" width="8.28515625" style="899" customWidth="1"/>
    <col min="8167" max="8167" width="11.42578125" style="899"/>
    <col min="8168" max="8169" width="10.7109375" style="899" customWidth="1"/>
    <col min="8170" max="8170" width="10.28515625" style="899" customWidth="1"/>
    <col min="8171" max="8171" width="11.28515625" style="899" customWidth="1"/>
    <col min="8172" max="8172" width="7.7109375" style="899" customWidth="1"/>
    <col min="8173" max="8173" width="10.140625" style="899" customWidth="1"/>
    <col min="8174" max="8174" width="6.5703125" style="899" customWidth="1"/>
    <col min="8175" max="8175" width="1.140625" style="899" customWidth="1"/>
    <col min="8176" max="8176" width="24.5703125" style="899" customWidth="1"/>
    <col min="8177" max="8177" width="9.85546875" style="899" customWidth="1"/>
    <col min="8178" max="8178" width="10.7109375" style="899" customWidth="1"/>
    <col min="8179" max="8179" width="10.85546875" style="899" customWidth="1"/>
    <col min="8180" max="8180" width="11.140625" style="899" customWidth="1"/>
    <col min="8181" max="8181" width="9.85546875" style="899" customWidth="1"/>
    <col min="8182" max="8182" width="1" style="899" customWidth="1"/>
    <col min="8183" max="8183" width="16.5703125" style="899" customWidth="1"/>
    <col min="8184" max="8184" width="0.5703125" style="899" customWidth="1"/>
    <col min="8185" max="8185" width="0.7109375" style="899" customWidth="1"/>
    <col min="8186" max="8186" width="27.85546875" style="899" customWidth="1"/>
    <col min="8187" max="8187" width="0.85546875" style="899" customWidth="1"/>
    <col min="8188" max="8188" width="27.42578125" style="899" customWidth="1"/>
    <col min="8189" max="8189" width="14.7109375" style="899" customWidth="1"/>
    <col min="8190" max="8190" width="0.42578125" style="899" customWidth="1"/>
    <col min="8191" max="8191" width="0.7109375" style="899" customWidth="1"/>
    <col min="8192" max="8192" width="21.7109375" style="899" customWidth="1"/>
    <col min="8193" max="8193" width="1.28515625" style="899" customWidth="1"/>
    <col min="8194" max="8194" width="21.140625" style="899" customWidth="1"/>
    <col min="8195" max="8399" width="11.42578125" style="899"/>
    <col min="8400" max="8400" width="0.7109375" style="899" customWidth="1"/>
    <col min="8401" max="8402" width="1.5703125" style="899" customWidth="1"/>
    <col min="8403" max="8403" width="16.42578125" style="899" customWidth="1"/>
    <col min="8404" max="8406" width="10.42578125" style="899" customWidth="1"/>
    <col min="8407" max="8407" width="8.7109375" style="899" customWidth="1"/>
    <col min="8408" max="8408" width="0.7109375" style="899" customWidth="1"/>
    <col min="8409" max="8409" width="3.140625" style="899" customWidth="1"/>
    <col min="8410" max="8410" width="1.140625" style="899" customWidth="1"/>
    <col min="8411" max="8411" width="18" style="899" customWidth="1"/>
    <col min="8412" max="8412" width="9.42578125" style="899" customWidth="1"/>
    <col min="8413" max="8413" width="8.7109375" style="899" customWidth="1"/>
    <col min="8414" max="8414" width="9.28515625" style="899" customWidth="1"/>
    <col min="8415" max="8415" width="10.140625" style="899" customWidth="1"/>
    <col min="8416" max="8416" width="5.140625" style="899" customWidth="1"/>
    <col min="8417" max="8417" width="10.140625" style="899" customWidth="1"/>
    <col min="8418" max="8418" width="6.42578125" style="899" customWidth="1"/>
    <col min="8419" max="8419" width="11.42578125" style="899"/>
    <col min="8420" max="8420" width="1.28515625" style="899" customWidth="1"/>
    <col min="8421" max="8421" width="1.42578125" style="899" customWidth="1"/>
    <col min="8422" max="8422" width="8.28515625" style="899" customWidth="1"/>
    <col min="8423" max="8423" width="11.42578125" style="899"/>
    <col min="8424" max="8425" width="10.7109375" style="899" customWidth="1"/>
    <col min="8426" max="8426" width="10.28515625" style="899" customWidth="1"/>
    <col min="8427" max="8427" width="11.28515625" style="899" customWidth="1"/>
    <col min="8428" max="8428" width="7.7109375" style="899" customWidth="1"/>
    <col min="8429" max="8429" width="10.140625" style="899" customWidth="1"/>
    <col min="8430" max="8430" width="6.5703125" style="899" customWidth="1"/>
    <col min="8431" max="8431" width="1.140625" style="899" customWidth="1"/>
    <col min="8432" max="8432" width="24.5703125" style="899" customWidth="1"/>
    <col min="8433" max="8433" width="9.85546875" style="899" customWidth="1"/>
    <col min="8434" max="8434" width="10.7109375" style="899" customWidth="1"/>
    <col min="8435" max="8435" width="10.85546875" style="899" customWidth="1"/>
    <col min="8436" max="8436" width="11.140625" style="899" customWidth="1"/>
    <col min="8437" max="8437" width="9.85546875" style="899" customWidth="1"/>
    <col min="8438" max="8438" width="1" style="899" customWidth="1"/>
    <col min="8439" max="8439" width="16.5703125" style="899" customWidth="1"/>
    <col min="8440" max="8440" width="0.5703125" style="899" customWidth="1"/>
    <col min="8441" max="8441" width="0.7109375" style="899" customWidth="1"/>
    <col min="8442" max="8442" width="27.85546875" style="899" customWidth="1"/>
    <col min="8443" max="8443" width="0.85546875" style="899" customWidth="1"/>
    <col min="8444" max="8444" width="27.42578125" style="899" customWidth="1"/>
    <col min="8445" max="8445" width="14.7109375" style="899" customWidth="1"/>
    <col min="8446" max="8446" width="0.42578125" style="899" customWidth="1"/>
    <col min="8447" max="8447" width="0.7109375" style="899" customWidth="1"/>
    <col min="8448" max="8448" width="21.7109375" style="899" customWidth="1"/>
    <col min="8449" max="8449" width="1.28515625" style="899" customWidth="1"/>
    <col min="8450" max="8450" width="21.140625" style="899" customWidth="1"/>
    <col min="8451" max="8655" width="11.42578125" style="899"/>
    <col min="8656" max="8656" width="0.7109375" style="899" customWidth="1"/>
    <col min="8657" max="8658" width="1.5703125" style="899" customWidth="1"/>
    <col min="8659" max="8659" width="16.42578125" style="899" customWidth="1"/>
    <col min="8660" max="8662" width="10.42578125" style="899" customWidth="1"/>
    <col min="8663" max="8663" width="8.7109375" style="899" customWidth="1"/>
    <col min="8664" max="8664" width="0.7109375" style="899" customWidth="1"/>
    <col min="8665" max="8665" width="3.140625" style="899" customWidth="1"/>
    <col min="8666" max="8666" width="1.140625" style="899" customWidth="1"/>
    <col min="8667" max="8667" width="18" style="899" customWidth="1"/>
    <col min="8668" max="8668" width="9.42578125" style="899" customWidth="1"/>
    <col min="8669" max="8669" width="8.7109375" style="899" customWidth="1"/>
    <col min="8670" max="8670" width="9.28515625" style="899" customWidth="1"/>
    <col min="8671" max="8671" width="10.140625" style="899" customWidth="1"/>
    <col min="8672" max="8672" width="5.140625" style="899" customWidth="1"/>
    <col min="8673" max="8673" width="10.140625" style="899" customWidth="1"/>
    <col min="8674" max="8674" width="6.42578125" style="899" customWidth="1"/>
    <col min="8675" max="8675" width="11.42578125" style="899"/>
    <col min="8676" max="8676" width="1.28515625" style="899" customWidth="1"/>
    <col min="8677" max="8677" width="1.42578125" style="899" customWidth="1"/>
    <col min="8678" max="8678" width="8.28515625" style="899" customWidth="1"/>
    <col min="8679" max="8679" width="11.42578125" style="899"/>
    <col min="8680" max="8681" width="10.7109375" style="899" customWidth="1"/>
    <col min="8682" max="8682" width="10.28515625" style="899" customWidth="1"/>
    <col min="8683" max="8683" width="11.28515625" style="899" customWidth="1"/>
    <col min="8684" max="8684" width="7.7109375" style="899" customWidth="1"/>
    <col min="8685" max="8685" width="10.140625" style="899" customWidth="1"/>
    <col min="8686" max="8686" width="6.5703125" style="899" customWidth="1"/>
    <col min="8687" max="8687" width="1.140625" style="899" customWidth="1"/>
    <col min="8688" max="8688" width="24.5703125" style="899" customWidth="1"/>
    <col min="8689" max="8689" width="9.85546875" style="899" customWidth="1"/>
    <col min="8690" max="8690" width="10.7109375" style="899" customWidth="1"/>
    <col min="8691" max="8691" width="10.85546875" style="899" customWidth="1"/>
    <col min="8692" max="8692" width="11.140625" style="899" customWidth="1"/>
    <col min="8693" max="8693" width="9.85546875" style="899" customWidth="1"/>
    <col min="8694" max="8694" width="1" style="899" customWidth="1"/>
    <col min="8695" max="8695" width="16.5703125" style="899" customWidth="1"/>
    <col min="8696" max="8696" width="0.5703125" style="899" customWidth="1"/>
    <col min="8697" max="8697" width="0.7109375" style="899" customWidth="1"/>
    <col min="8698" max="8698" width="27.85546875" style="899" customWidth="1"/>
    <col min="8699" max="8699" width="0.85546875" style="899" customWidth="1"/>
    <col min="8700" max="8700" width="27.42578125" style="899" customWidth="1"/>
    <col min="8701" max="8701" width="14.7109375" style="899" customWidth="1"/>
    <col min="8702" max="8702" width="0.42578125" style="899" customWidth="1"/>
    <col min="8703" max="8703" width="0.7109375" style="899" customWidth="1"/>
    <col min="8704" max="8704" width="21.7109375" style="899" customWidth="1"/>
    <col min="8705" max="8705" width="1.28515625" style="899" customWidth="1"/>
    <col min="8706" max="8706" width="21.140625" style="899" customWidth="1"/>
    <col min="8707" max="8911" width="11.42578125" style="899"/>
    <col min="8912" max="8912" width="0.7109375" style="899" customWidth="1"/>
    <col min="8913" max="8914" width="1.5703125" style="899" customWidth="1"/>
    <col min="8915" max="8915" width="16.42578125" style="899" customWidth="1"/>
    <col min="8916" max="8918" width="10.42578125" style="899" customWidth="1"/>
    <col min="8919" max="8919" width="8.7109375" style="899" customWidth="1"/>
    <col min="8920" max="8920" width="0.7109375" style="899" customWidth="1"/>
    <col min="8921" max="8921" width="3.140625" style="899" customWidth="1"/>
    <col min="8922" max="8922" width="1.140625" style="899" customWidth="1"/>
    <col min="8923" max="8923" width="18" style="899" customWidth="1"/>
    <col min="8924" max="8924" width="9.42578125" style="899" customWidth="1"/>
    <col min="8925" max="8925" width="8.7109375" style="899" customWidth="1"/>
    <col min="8926" max="8926" width="9.28515625" style="899" customWidth="1"/>
    <col min="8927" max="8927" width="10.140625" style="899" customWidth="1"/>
    <col min="8928" max="8928" width="5.140625" style="899" customWidth="1"/>
    <col min="8929" max="8929" width="10.140625" style="899" customWidth="1"/>
    <col min="8930" max="8930" width="6.42578125" style="899" customWidth="1"/>
    <col min="8931" max="8931" width="11.42578125" style="899"/>
    <col min="8932" max="8932" width="1.28515625" style="899" customWidth="1"/>
    <col min="8933" max="8933" width="1.42578125" style="899" customWidth="1"/>
    <col min="8934" max="8934" width="8.28515625" style="899" customWidth="1"/>
    <col min="8935" max="8935" width="11.42578125" style="899"/>
    <col min="8936" max="8937" width="10.7109375" style="899" customWidth="1"/>
    <col min="8938" max="8938" width="10.28515625" style="899" customWidth="1"/>
    <col min="8939" max="8939" width="11.28515625" style="899" customWidth="1"/>
    <col min="8940" max="8940" width="7.7109375" style="899" customWidth="1"/>
    <col min="8941" max="8941" width="10.140625" style="899" customWidth="1"/>
    <col min="8942" max="8942" width="6.5703125" style="899" customWidth="1"/>
    <col min="8943" max="8943" width="1.140625" style="899" customWidth="1"/>
    <col min="8944" max="8944" width="24.5703125" style="899" customWidth="1"/>
    <col min="8945" max="8945" width="9.85546875" style="899" customWidth="1"/>
    <col min="8946" max="8946" width="10.7109375" style="899" customWidth="1"/>
    <col min="8947" max="8947" width="10.85546875" style="899" customWidth="1"/>
    <col min="8948" max="8948" width="11.140625" style="899" customWidth="1"/>
    <col min="8949" max="8949" width="9.85546875" style="899" customWidth="1"/>
    <col min="8950" max="8950" width="1" style="899" customWidth="1"/>
    <col min="8951" max="8951" width="16.5703125" style="899" customWidth="1"/>
    <col min="8952" max="8952" width="0.5703125" style="899" customWidth="1"/>
    <col min="8953" max="8953" width="0.7109375" style="899" customWidth="1"/>
    <col min="8954" max="8954" width="27.85546875" style="899" customWidth="1"/>
    <col min="8955" max="8955" width="0.85546875" style="899" customWidth="1"/>
    <col min="8956" max="8956" width="27.42578125" style="899" customWidth="1"/>
    <col min="8957" max="8957" width="14.7109375" style="899" customWidth="1"/>
    <col min="8958" max="8958" width="0.42578125" style="899" customWidth="1"/>
    <col min="8959" max="8959" width="0.7109375" style="899" customWidth="1"/>
    <col min="8960" max="8960" width="21.7109375" style="899" customWidth="1"/>
    <col min="8961" max="8961" width="1.28515625" style="899" customWidth="1"/>
    <col min="8962" max="8962" width="21.140625" style="899" customWidth="1"/>
    <col min="8963" max="9167" width="11.42578125" style="899"/>
    <col min="9168" max="9168" width="0.7109375" style="899" customWidth="1"/>
    <col min="9169" max="9170" width="1.5703125" style="899" customWidth="1"/>
    <col min="9171" max="9171" width="16.42578125" style="899" customWidth="1"/>
    <col min="9172" max="9174" width="10.42578125" style="899" customWidth="1"/>
    <col min="9175" max="9175" width="8.7109375" style="899" customWidth="1"/>
    <col min="9176" max="9176" width="0.7109375" style="899" customWidth="1"/>
    <col min="9177" max="9177" width="3.140625" style="899" customWidth="1"/>
    <col min="9178" max="9178" width="1.140625" style="899" customWidth="1"/>
    <col min="9179" max="9179" width="18" style="899" customWidth="1"/>
    <col min="9180" max="9180" width="9.42578125" style="899" customWidth="1"/>
    <col min="9181" max="9181" width="8.7109375" style="899" customWidth="1"/>
    <col min="9182" max="9182" width="9.28515625" style="899" customWidth="1"/>
    <col min="9183" max="9183" width="10.140625" style="899" customWidth="1"/>
    <col min="9184" max="9184" width="5.140625" style="899" customWidth="1"/>
    <col min="9185" max="9185" width="10.140625" style="899" customWidth="1"/>
    <col min="9186" max="9186" width="6.42578125" style="899" customWidth="1"/>
    <col min="9187" max="9187" width="11.42578125" style="899"/>
    <col min="9188" max="9188" width="1.28515625" style="899" customWidth="1"/>
    <col min="9189" max="9189" width="1.42578125" style="899" customWidth="1"/>
    <col min="9190" max="9190" width="8.28515625" style="899" customWidth="1"/>
    <col min="9191" max="9191" width="11.42578125" style="899"/>
    <col min="9192" max="9193" width="10.7109375" style="899" customWidth="1"/>
    <col min="9194" max="9194" width="10.28515625" style="899" customWidth="1"/>
    <col min="9195" max="9195" width="11.28515625" style="899" customWidth="1"/>
    <col min="9196" max="9196" width="7.7109375" style="899" customWidth="1"/>
    <col min="9197" max="9197" width="10.140625" style="899" customWidth="1"/>
    <col min="9198" max="9198" width="6.5703125" style="899" customWidth="1"/>
    <col min="9199" max="9199" width="1.140625" style="899" customWidth="1"/>
    <col min="9200" max="9200" width="24.5703125" style="899" customWidth="1"/>
    <col min="9201" max="9201" width="9.85546875" style="899" customWidth="1"/>
    <col min="9202" max="9202" width="10.7109375" style="899" customWidth="1"/>
    <col min="9203" max="9203" width="10.85546875" style="899" customWidth="1"/>
    <col min="9204" max="9204" width="11.140625" style="899" customWidth="1"/>
    <col min="9205" max="9205" width="9.85546875" style="899" customWidth="1"/>
    <col min="9206" max="9206" width="1" style="899" customWidth="1"/>
    <col min="9207" max="9207" width="16.5703125" style="899" customWidth="1"/>
    <col min="9208" max="9208" width="0.5703125" style="899" customWidth="1"/>
    <col min="9209" max="9209" width="0.7109375" style="899" customWidth="1"/>
    <col min="9210" max="9210" width="27.85546875" style="899" customWidth="1"/>
    <col min="9211" max="9211" width="0.85546875" style="899" customWidth="1"/>
    <col min="9212" max="9212" width="27.42578125" style="899" customWidth="1"/>
    <col min="9213" max="9213" width="14.7109375" style="899" customWidth="1"/>
    <col min="9214" max="9214" width="0.42578125" style="899" customWidth="1"/>
    <col min="9215" max="9215" width="0.7109375" style="899" customWidth="1"/>
    <col min="9216" max="9216" width="21.7109375" style="899" customWidth="1"/>
    <col min="9217" max="9217" width="1.28515625" style="899" customWidth="1"/>
    <col min="9218" max="9218" width="21.140625" style="899" customWidth="1"/>
    <col min="9219" max="9423" width="11.42578125" style="899"/>
    <col min="9424" max="9424" width="0.7109375" style="899" customWidth="1"/>
    <col min="9425" max="9426" width="1.5703125" style="899" customWidth="1"/>
    <col min="9427" max="9427" width="16.42578125" style="899" customWidth="1"/>
    <col min="9428" max="9430" width="10.42578125" style="899" customWidth="1"/>
    <col min="9431" max="9431" width="8.7109375" style="899" customWidth="1"/>
    <col min="9432" max="9432" width="0.7109375" style="899" customWidth="1"/>
    <col min="9433" max="9433" width="3.140625" style="899" customWidth="1"/>
    <col min="9434" max="9434" width="1.140625" style="899" customWidth="1"/>
    <col min="9435" max="9435" width="18" style="899" customWidth="1"/>
    <col min="9436" max="9436" width="9.42578125" style="899" customWidth="1"/>
    <col min="9437" max="9437" width="8.7109375" style="899" customWidth="1"/>
    <col min="9438" max="9438" width="9.28515625" style="899" customWidth="1"/>
    <col min="9439" max="9439" width="10.140625" style="899" customWidth="1"/>
    <col min="9440" max="9440" width="5.140625" style="899" customWidth="1"/>
    <col min="9441" max="9441" width="10.140625" style="899" customWidth="1"/>
    <col min="9442" max="9442" width="6.42578125" style="899" customWidth="1"/>
    <col min="9443" max="9443" width="11.42578125" style="899"/>
    <col min="9444" max="9444" width="1.28515625" style="899" customWidth="1"/>
    <col min="9445" max="9445" width="1.42578125" style="899" customWidth="1"/>
    <col min="9446" max="9446" width="8.28515625" style="899" customWidth="1"/>
    <col min="9447" max="9447" width="11.42578125" style="899"/>
    <col min="9448" max="9449" width="10.7109375" style="899" customWidth="1"/>
    <col min="9450" max="9450" width="10.28515625" style="899" customWidth="1"/>
    <col min="9451" max="9451" width="11.28515625" style="899" customWidth="1"/>
    <col min="9452" max="9452" width="7.7109375" style="899" customWidth="1"/>
    <col min="9453" max="9453" width="10.140625" style="899" customWidth="1"/>
    <col min="9454" max="9454" width="6.5703125" style="899" customWidth="1"/>
    <col min="9455" max="9455" width="1.140625" style="899" customWidth="1"/>
    <col min="9456" max="9456" width="24.5703125" style="899" customWidth="1"/>
    <col min="9457" max="9457" width="9.85546875" style="899" customWidth="1"/>
    <col min="9458" max="9458" width="10.7109375" style="899" customWidth="1"/>
    <col min="9459" max="9459" width="10.85546875" style="899" customWidth="1"/>
    <col min="9460" max="9460" width="11.140625" style="899" customWidth="1"/>
    <col min="9461" max="9461" width="9.85546875" style="899" customWidth="1"/>
    <col min="9462" max="9462" width="1" style="899" customWidth="1"/>
    <col min="9463" max="9463" width="16.5703125" style="899" customWidth="1"/>
    <col min="9464" max="9464" width="0.5703125" style="899" customWidth="1"/>
    <col min="9465" max="9465" width="0.7109375" style="899" customWidth="1"/>
    <col min="9466" max="9466" width="27.85546875" style="899" customWidth="1"/>
    <col min="9467" max="9467" width="0.85546875" style="899" customWidth="1"/>
    <col min="9468" max="9468" width="27.42578125" style="899" customWidth="1"/>
    <col min="9469" max="9469" width="14.7109375" style="899" customWidth="1"/>
    <col min="9470" max="9470" width="0.42578125" style="899" customWidth="1"/>
    <col min="9471" max="9471" width="0.7109375" style="899" customWidth="1"/>
    <col min="9472" max="9472" width="21.7109375" style="899" customWidth="1"/>
    <col min="9473" max="9473" width="1.28515625" style="899" customWidth="1"/>
    <col min="9474" max="9474" width="21.140625" style="899" customWidth="1"/>
    <col min="9475" max="9679" width="11.42578125" style="899"/>
    <col min="9680" max="9680" width="0.7109375" style="899" customWidth="1"/>
    <col min="9681" max="9682" width="1.5703125" style="899" customWidth="1"/>
    <col min="9683" max="9683" width="16.42578125" style="899" customWidth="1"/>
    <col min="9684" max="9686" width="10.42578125" style="899" customWidth="1"/>
    <col min="9687" max="9687" width="8.7109375" style="899" customWidth="1"/>
    <col min="9688" max="9688" width="0.7109375" style="899" customWidth="1"/>
    <col min="9689" max="9689" width="3.140625" style="899" customWidth="1"/>
    <col min="9690" max="9690" width="1.140625" style="899" customWidth="1"/>
    <col min="9691" max="9691" width="18" style="899" customWidth="1"/>
    <col min="9692" max="9692" width="9.42578125" style="899" customWidth="1"/>
    <col min="9693" max="9693" width="8.7109375" style="899" customWidth="1"/>
    <col min="9694" max="9694" width="9.28515625" style="899" customWidth="1"/>
    <col min="9695" max="9695" width="10.140625" style="899" customWidth="1"/>
    <col min="9696" max="9696" width="5.140625" style="899" customWidth="1"/>
    <col min="9697" max="9697" width="10.140625" style="899" customWidth="1"/>
    <col min="9698" max="9698" width="6.42578125" style="899" customWidth="1"/>
    <col min="9699" max="9699" width="11.42578125" style="899"/>
    <col min="9700" max="9700" width="1.28515625" style="899" customWidth="1"/>
    <col min="9701" max="9701" width="1.42578125" style="899" customWidth="1"/>
    <col min="9702" max="9702" width="8.28515625" style="899" customWidth="1"/>
    <col min="9703" max="9703" width="11.42578125" style="899"/>
    <col min="9704" max="9705" width="10.7109375" style="899" customWidth="1"/>
    <col min="9706" max="9706" width="10.28515625" style="899" customWidth="1"/>
    <col min="9707" max="9707" width="11.28515625" style="899" customWidth="1"/>
    <col min="9708" max="9708" width="7.7109375" style="899" customWidth="1"/>
    <col min="9709" max="9709" width="10.140625" style="899" customWidth="1"/>
    <col min="9710" max="9710" width="6.5703125" style="899" customWidth="1"/>
    <col min="9711" max="9711" width="1.140625" style="899" customWidth="1"/>
    <col min="9712" max="9712" width="24.5703125" style="899" customWidth="1"/>
    <col min="9713" max="9713" width="9.85546875" style="899" customWidth="1"/>
    <col min="9714" max="9714" width="10.7109375" style="899" customWidth="1"/>
    <col min="9715" max="9715" width="10.85546875" style="899" customWidth="1"/>
    <col min="9716" max="9716" width="11.140625" style="899" customWidth="1"/>
    <col min="9717" max="9717" width="9.85546875" style="899" customWidth="1"/>
    <col min="9718" max="9718" width="1" style="899" customWidth="1"/>
    <col min="9719" max="9719" width="16.5703125" style="899" customWidth="1"/>
    <col min="9720" max="9720" width="0.5703125" style="899" customWidth="1"/>
    <col min="9721" max="9721" width="0.7109375" style="899" customWidth="1"/>
    <col min="9722" max="9722" width="27.85546875" style="899" customWidth="1"/>
    <col min="9723" max="9723" width="0.85546875" style="899" customWidth="1"/>
    <col min="9724" max="9724" width="27.42578125" style="899" customWidth="1"/>
    <col min="9725" max="9725" width="14.7109375" style="899" customWidth="1"/>
    <col min="9726" max="9726" width="0.42578125" style="899" customWidth="1"/>
    <col min="9727" max="9727" width="0.7109375" style="899" customWidth="1"/>
    <col min="9728" max="9728" width="21.7109375" style="899" customWidth="1"/>
    <col min="9729" max="9729" width="1.28515625" style="899" customWidth="1"/>
    <col min="9730" max="9730" width="21.140625" style="899" customWidth="1"/>
    <col min="9731" max="9935" width="11.42578125" style="899"/>
    <col min="9936" max="9936" width="0.7109375" style="899" customWidth="1"/>
    <col min="9937" max="9938" width="1.5703125" style="899" customWidth="1"/>
    <col min="9939" max="9939" width="16.42578125" style="899" customWidth="1"/>
    <col min="9940" max="9942" width="10.42578125" style="899" customWidth="1"/>
    <col min="9943" max="9943" width="8.7109375" style="899" customWidth="1"/>
    <col min="9944" max="9944" width="0.7109375" style="899" customWidth="1"/>
    <col min="9945" max="9945" width="3.140625" style="899" customWidth="1"/>
    <col min="9946" max="9946" width="1.140625" style="899" customWidth="1"/>
    <col min="9947" max="9947" width="18" style="899" customWidth="1"/>
    <col min="9948" max="9948" width="9.42578125" style="899" customWidth="1"/>
    <col min="9949" max="9949" width="8.7109375" style="899" customWidth="1"/>
    <col min="9950" max="9950" width="9.28515625" style="899" customWidth="1"/>
    <col min="9951" max="9951" width="10.140625" style="899" customWidth="1"/>
    <col min="9952" max="9952" width="5.140625" style="899" customWidth="1"/>
    <col min="9953" max="9953" width="10.140625" style="899" customWidth="1"/>
    <col min="9954" max="9954" width="6.42578125" style="899" customWidth="1"/>
    <col min="9955" max="9955" width="11.42578125" style="899"/>
    <col min="9956" max="9956" width="1.28515625" style="899" customWidth="1"/>
    <col min="9957" max="9957" width="1.42578125" style="899" customWidth="1"/>
    <col min="9958" max="9958" width="8.28515625" style="899" customWidth="1"/>
    <col min="9959" max="9959" width="11.42578125" style="899"/>
    <col min="9960" max="9961" width="10.7109375" style="899" customWidth="1"/>
    <col min="9962" max="9962" width="10.28515625" style="899" customWidth="1"/>
    <col min="9963" max="9963" width="11.28515625" style="899" customWidth="1"/>
    <col min="9964" max="9964" width="7.7109375" style="899" customWidth="1"/>
    <col min="9965" max="9965" width="10.140625" style="899" customWidth="1"/>
    <col min="9966" max="9966" width="6.5703125" style="899" customWidth="1"/>
    <col min="9967" max="9967" width="1.140625" style="899" customWidth="1"/>
    <col min="9968" max="9968" width="24.5703125" style="899" customWidth="1"/>
    <col min="9969" max="9969" width="9.85546875" style="899" customWidth="1"/>
    <col min="9970" max="9970" width="10.7109375" style="899" customWidth="1"/>
    <col min="9971" max="9971" width="10.85546875" style="899" customWidth="1"/>
    <col min="9972" max="9972" width="11.140625" style="899" customWidth="1"/>
    <col min="9973" max="9973" width="9.85546875" style="899" customWidth="1"/>
    <col min="9974" max="9974" width="1" style="899" customWidth="1"/>
    <col min="9975" max="9975" width="16.5703125" style="899" customWidth="1"/>
    <col min="9976" max="9976" width="0.5703125" style="899" customWidth="1"/>
    <col min="9977" max="9977" width="0.7109375" style="899" customWidth="1"/>
    <col min="9978" max="9978" width="27.85546875" style="899" customWidth="1"/>
    <col min="9979" max="9979" width="0.85546875" style="899" customWidth="1"/>
    <col min="9980" max="9980" width="27.42578125" style="899" customWidth="1"/>
    <col min="9981" max="9981" width="14.7109375" style="899" customWidth="1"/>
    <col min="9982" max="9982" width="0.42578125" style="899" customWidth="1"/>
    <col min="9983" max="9983" width="0.7109375" style="899" customWidth="1"/>
    <col min="9984" max="9984" width="21.7109375" style="899" customWidth="1"/>
    <col min="9985" max="9985" width="1.28515625" style="899" customWidth="1"/>
    <col min="9986" max="9986" width="21.140625" style="899" customWidth="1"/>
    <col min="9987" max="10191" width="11.42578125" style="899"/>
    <col min="10192" max="10192" width="0.7109375" style="899" customWidth="1"/>
    <col min="10193" max="10194" width="1.5703125" style="899" customWidth="1"/>
    <col min="10195" max="10195" width="16.42578125" style="899" customWidth="1"/>
    <col min="10196" max="10198" width="10.42578125" style="899" customWidth="1"/>
    <col min="10199" max="10199" width="8.7109375" style="899" customWidth="1"/>
    <col min="10200" max="10200" width="0.7109375" style="899" customWidth="1"/>
    <col min="10201" max="10201" width="3.140625" style="899" customWidth="1"/>
    <col min="10202" max="10202" width="1.140625" style="899" customWidth="1"/>
    <col min="10203" max="10203" width="18" style="899" customWidth="1"/>
    <col min="10204" max="10204" width="9.42578125" style="899" customWidth="1"/>
    <col min="10205" max="10205" width="8.7109375" style="899" customWidth="1"/>
    <col min="10206" max="10206" width="9.28515625" style="899" customWidth="1"/>
    <col min="10207" max="10207" width="10.140625" style="899" customWidth="1"/>
    <col min="10208" max="10208" width="5.140625" style="899" customWidth="1"/>
    <col min="10209" max="10209" width="10.140625" style="899" customWidth="1"/>
    <col min="10210" max="10210" width="6.42578125" style="899" customWidth="1"/>
    <col min="10211" max="10211" width="11.42578125" style="899"/>
    <col min="10212" max="10212" width="1.28515625" style="899" customWidth="1"/>
    <col min="10213" max="10213" width="1.42578125" style="899" customWidth="1"/>
    <col min="10214" max="10214" width="8.28515625" style="899" customWidth="1"/>
    <col min="10215" max="10215" width="11.42578125" style="899"/>
    <col min="10216" max="10217" width="10.7109375" style="899" customWidth="1"/>
    <col min="10218" max="10218" width="10.28515625" style="899" customWidth="1"/>
    <col min="10219" max="10219" width="11.28515625" style="899" customWidth="1"/>
    <col min="10220" max="10220" width="7.7109375" style="899" customWidth="1"/>
    <col min="10221" max="10221" width="10.140625" style="899" customWidth="1"/>
    <col min="10222" max="10222" width="6.5703125" style="899" customWidth="1"/>
    <col min="10223" max="10223" width="1.140625" style="899" customWidth="1"/>
    <col min="10224" max="10224" width="24.5703125" style="899" customWidth="1"/>
    <col min="10225" max="10225" width="9.85546875" style="899" customWidth="1"/>
    <col min="10226" max="10226" width="10.7109375" style="899" customWidth="1"/>
    <col min="10227" max="10227" width="10.85546875" style="899" customWidth="1"/>
    <col min="10228" max="10228" width="11.140625" style="899" customWidth="1"/>
    <col min="10229" max="10229" width="9.85546875" style="899" customWidth="1"/>
    <col min="10230" max="10230" width="1" style="899" customWidth="1"/>
    <col min="10231" max="10231" width="16.5703125" style="899" customWidth="1"/>
    <col min="10232" max="10232" width="0.5703125" style="899" customWidth="1"/>
    <col min="10233" max="10233" width="0.7109375" style="899" customWidth="1"/>
    <col min="10234" max="10234" width="27.85546875" style="899" customWidth="1"/>
    <col min="10235" max="10235" width="0.85546875" style="899" customWidth="1"/>
    <col min="10236" max="10236" width="27.42578125" style="899" customWidth="1"/>
    <col min="10237" max="10237" width="14.7109375" style="899" customWidth="1"/>
    <col min="10238" max="10238" width="0.42578125" style="899" customWidth="1"/>
    <col min="10239" max="10239" width="0.7109375" style="899" customWidth="1"/>
    <col min="10240" max="10240" width="21.7109375" style="899" customWidth="1"/>
    <col min="10241" max="10241" width="1.28515625" style="899" customWidth="1"/>
    <col min="10242" max="10242" width="21.140625" style="899" customWidth="1"/>
    <col min="10243" max="10447" width="11.42578125" style="899"/>
    <col min="10448" max="10448" width="0.7109375" style="899" customWidth="1"/>
    <col min="10449" max="10450" width="1.5703125" style="899" customWidth="1"/>
    <col min="10451" max="10451" width="16.42578125" style="899" customWidth="1"/>
    <col min="10452" max="10454" width="10.42578125" style="899" customWidth="1"/>
    <col min="10455" max="10455" width="8.7109375" style="899" customWidth="1"/>
    <col min="10456" max="10456" width="0.7109375" style="899" customWidth="1"/>
    <col min="10457" max="10457" width="3.140625" style="899" customWidth="1"/>
    <col min="10458" max="10458" width="1.140625" style="899" customWidth="1"/>
    <col min="10459" max="10459" width="18" style="899" customWidth="1"/>
    <col min="10460" max="10460" width="9.42578125" style="899" customWidth="1"/>
    <col min="10461" max="10461" width="8.7109375" style="899" customWidth="1"/>
    <col min="10462" max="10462" width="9.28515625" style="899" customWidth="1"/>
    <col min="10463" max="10463" width="10.140625" style="899" customWidth="1"/>
    <col min="10464" max="10464" width="5.140625" style="899" customWidth="1"/>
    <col min="10465" max="10465" width="10.140625" style="899" customWidth="1"/>
    <col min="10466" max="10466" width="6.42578125" style="899" customWidth="1"/>
    <col min="10467" max="10467" width="11.42578125" style="899"/>
    <col min="10468" max="10468" width="1.28515625" style="899" customWidth="1"/>
    <col min="10469" max="10469" width="1.42578125" style="899" customWidth="1"/>
    <col min="10470" max="10470" width="8.28515625" style="899" customWidth="1"/>
    <col min="10471" max="10471" width="11.42578125" style="899"/>
    <col min="10472" max="10473" width="10.7109375" style="899" customWidth="1"/>
    <col min="10474" max="10474" width="10.28515625" style="899" customWidth="1"/>
    <col min="10475" max="10475" width="11.28515625" style="899" customWidth="1"/>
    <col min="10476" max="10476" width="7.7109375" style="899" customWidth="1"/>
    <col min="10477" max="10477" width="10.140625" style="899" customWidth="1"/>
    <col min="10478" max="10478" width="6.5703125" style="899" customWidth="1"/>
    <col min="10479" max="10479" width="1.140625" style="899" customWidth="1"/>
    <col min="10480" max="10480" width="24.5703125" style="899" customWidth="1"/>
    <col min="10481" max="10481" width="9.85546875" style="899" customWidth="1"/>
    <col min="10482" max="10482" width="10.7109375" style="899" customWidth="1"/>
    <col min="10483" max="10483" width="10.85546875" style="899" customWidth="1"/>
    <col min="10484" max="10484" width="11.140625" style="899" customWidth="1"/>
    <col min="10485" max="10485" width="9.85546875" style="899" customWidth="1"/>
    <col min="10486" max="10486" width="1" style="899" customWidth="1"/>
    <col min="10487" max="10487" width="16.5703125" style="899" customWidth="1"/>
    <col min="10488" max="10488" width="0.5703125" style="899" customWidth="1"/>
    <col min="10489" max="10489" width="0.7109375" style="899" customWidth="1"/>
    <col min="10490" max="10490" width="27.85546875" style="899" customWidth="1"/>
    <col min="10491" max="10491" width="0.85546875" style="899" customWidth="1"/>
    <col min="10492" max="10492" width="27.42578125" style="899" customWidth="1"/>
    <col min="10493" max="10493" width="14.7109375" style="899" customWidth="1"/>
    <col min="10494" max="10494" width="0.42578125" style="899" customWidth="1"/>
    <col min="10495" max="10495" width="0.7109375" style="899" customWidth="1"/>
    <col min="10496" max="10496" width="21.7109375" style="899" customWidth="1"/>
    <col min="10497" max="10497" width="1.28515625" style="899" customWidth="1"/>
    <col min="10498" max="10498" width="21.140625" style="899" customWidth="1"/>
    <col min="10499" max="10703" width="11.42578125" style="899"/>
    <col min="10704" max="10704" width="0.7109375" style="899" customWidth="1"/>
    <col min="10705" max="10706" width="1.5703125" style="899" customWidth="1"/>
    <col min="10707" max="10707" width="16.42578125" style="899" customWidth="1"/>
    <col min="10708" max="10710" width="10.42578125" style="899" customWidth="1"/>
    <col min="10711" max="10711" width="8.7109375" style="899" customWidth="1"/>
    <col min="10712" max="10712" width="0.7109375" style="899" customWidth="1"/>
    <col min="10713" max="10713" width="3.140625" style="899" customWidth="1"/>
    <col min="10714" max="10714" width="1.140625" style="899" customWidth="1"/>
    <col min="10715" max="10715" width="18" style="899" customWidth="1"/>
    <col min="10716" max="10716" width="9.42578125" style="899" customWidth="1"/>
    <col min="10717" max="10717" width="8.7109375" style="899" customWidth="1"/>
    <col min="10718" max="10718" width="9.28515625" style="899" customWidth="1"/>
    <col min="10719" max="10719" width="10.140625" style="899" customWidth="1"/>
    <col min="10720" max="10720" width="5.140625" style="899" customWidth="1"/>
    <col min="10721" max="10721" width="10.140625" style="899" customWidth="1"/>
    <col min="10722" max="10722" width="6.42578125" style="899" customWidth="1"/>
    <col min="10723" max="10723" width="11.42578125" style="899"/>
    <col min="10724" max="10724" width="1.28515625" style="899" customWidth="1"/>
    <col min="10725" max="10725" width="1.42578125" style="899" customWidth="1"/>
    <col min="10726" max="10726" width="8.28515625" style="899" customWidth="1"/>
    <col min="10727" max="10727" width="11.42578125" style="899"/>
    <col min="10728" max="10729" width="10.7109375" style="899" customWidth="1"/>
    <col min="10730" max="10730" width="10.28515625" style="899" customWidth="1"/>
    <col min="10731" max="10731" width="11.28515625" style="899" customWidth="1"/>
    <col min="10732" max="10732" width="7.7109375" style="899" customWidth="1"/>
    <col min="10733" max="10733" width="10.140625" style="899" customWidth="1"/>
    <col min="10734" max="10734" width="6.5703125" style="899" customWidth="1"/>
    <col min="10735" max="10735" width="1.140625" style="899" customWidth="1"/>
    <col min="10736" max="10736" width="24.5703125" style="899" customWidth="1"/>
    <col min="10737" max="10737" width="9.85546875" style="899" customWidth="1"/>
    <col min="10738" max="10738" width="10.7109375" style="899" customWidth="1"/>
    <col min="10739" max="10739" width="10.85546875" style="899" customWidth="1"/>
    <col min="10740" max="10740" width="11.140625" style="899" customWidth="1"/>
    <col min="10741" max="10741" width="9.85546875" style="899" customWidth="1"/>
    <col min="10742" max="10742" width="1" style="899" customWidth="1"/>
    <col min="10743" max="10743" width="16.5703125" style="899" customWidth="1"/>
    <col min="10744" max="10744" width="0.5703125" style="899" customWidth="1"/>
    <col min="10745" max="10745" width="0.7109375" style="899" customWidth="1"/>
    <col min="10746" max="10746" width="27.85546875" style="899" customWidth="1"/>
    <col min="10747" max="10747" width="0.85546875" style="899" customWidth="1"/>
    <col min="10748" max="10748" width="27.42578125" style="899" customWidth="1"/>
    <col min="10749" max="10749" width="14.7109375" style="899" customWidth="1"/>
    <col min="10750" max="10750" width="0.42578125" style="899" customWidth="1"/>
    <col min="10751" max="10751" width="0.7109375" style="899" customWidth="1"/>
    <col min="10752" max="10752" width="21.7109375" style="899" customWidth="1"/>
    <col min="10753" max="10753" width="1.28515625" style="899" customWidth="1"/>
    <col min="10754" max="10754" width="21.140625" style="899" customWidth="1"/>
    <col min="10755" max="10959" width="11.42578125" style="899"/>
    <col min="10960" max="10960" width="0.7109375" style="899" customWidth="1"/>
    <col min="10961" max="10962" width="1.5703125" style="899" customWidth="1"/>
    <col min="10963" max="10963" width="16.42578125" style="899" customWidth="1"/>
    <col min="10964" max="10966" width="10.42578125" style="899" customWidth="1"/>
    <col min="10967" max="10967" width="8.7109375" style="899" customWidth="1"/>
    <col min="10968" max="10968" width="0.7109375" style="899" customWidth="1"/>
    <col min="10969" max="10969" width="3.140625" style="899" customWidth="1"/>
    <col min="10970" max="10970" width="1.140625" style="899" customWidth="1"/>
    <col min="10971" max="10971" width="18" style="899" customWidth="1"/>
    <col min="10972" max="10972" width="9.42578125" style="899" customWidth="1"/>
    <col min="10973" max="10973" width="8.7109375" style="899" customWidth="1"/>
    <col min="10974" max="10974" width="9.28515625" style="899" customWidth="1"/>
    <col min="10975" max="10975" width="10.140625" style="899" customWidth="1"/>
    <col min="10976" max="10976" width="5.140625" style="899" customWidth="1"/>
    <col min="10977" max="10977" width="10.140625" style="899" customWidth="1"/>
    <col min="10978" max="10978" width="6.42578125" style="899" customWidth="1"/>
    <col min="10979" max="10979" width="11.42578125" style="899"/>
    <col min="10980" max="10980" width="1.28515625" style="899" customWidth="1"/>
    <col min="10981" max="10981" width="1.42578125" style="899" customWidth="1"/>
    <col min="10982" max="10982" width="8.28515625" style="899" customWidth="1"/>
    <col min="10983" max="10983" width="11.42578125" style="899"/>
    <col min="10984" max="10985" width="10.7109375" style="899" customWidth="1"/>
    <col min="10986" max="10986" width="10.28515625" style="899" customWidth="1"/>
    <col min="10987" max="10987" width="11.28515625" style="899" customWidth="1"/>
    <col min="10988" max="10988" width="7.7109375" style="899" customWidth="1"/>
    <col min="10989" max="10989" width="10.140625" style="899" customWidth="1"/>
    <col min="10990" max="10990" width="6.5703125" style="899" customWidth="1"/>
    <col min="10991" max="10991" width="1.140625" style="899" customWidth="1"/>
    <col min="10992" max="10992" width="24.5703125" style="899" customWidth="1"/>
    <col min="10993" max="10993" width="9.85546875" style="899" customWidth="1"/>
    <col min="10994" max="10994" width="10.7109375" style="899" customWidth="1"/>
    <col min="10995" max="10995" width="10.85546875" style="899" customWidth="1"/>
    <col min="10996" max="10996" width="11.140625" style="899" customWidth="1"/>
    <col min="10997" max="10997" width="9.85546875" style="899" customWidth="1"/>
    <col min="10998" max="10998" width="1" style="899" customWidth="1"/>
    <col min="10999" max="10999" width="16.5703125" style="899" customWidth="1"/>
    <col min="11000" max="11000" width="0.5703125" style="899" customWidth="1"/>
    <col min="11001" max="11001" width="0.7109375" style="899" customWidth="1"/>
    <col min="11002" max="11002" width="27.85546875" style="899" customWidth="1"/>
    <col min="11003" max="11003" width="0.85546875" style="899" customWidth="1"/>
    <col min="11004" max="11004" width="27.42578125" style="899" customWidth="1"/>
    <col min="11005" max="11005" width="14.7109375" style="899" customWidth="1"/>
    <col min="11006" max="11006" width="0.42578125" style="899" customWidth="1"/>
    <col min="11007" max="11007" width="0.7109375" style="899" customWidth="1"/>
    <col min="11008" max="11008" width="21.7109375" style="899" customWidth="1"/>
    <col min="11009" max="11009" width="1.28515625" style="899" customWidth="1"/>
    <col min="11010" max="11010" width="21.140625" style="899" customWidth="1"/>
    <col min="11011" max="11215" width="11.42578125" style="899"/>
    <col min="11216" max="11216" width="0.7109375" style="899" customWidth="1"/>
    <col min="11217" max="11218" width="1.5703125" style="899" customWidth="1"/>
    <col min="11219" max="11219" width="16.42578125" style="899" customWidth="1"/>
    <col min="11220" max="11222" width="10.42578125" style="899" customWidth="1"/>
    <col min="11223" max="11223" width="8.7109375" style="899" customWidth="1"/>
    <col min="11224" max="11224" width="0.7109375" style="899" customWidth="1"/>
    <col min="11225" max="11225" width="3.140625" style="899" customWidth="1"/>
    <col min="11226" max="11226" width="1.140625" style="899" customWidth="1"/>
    <col min="11227" max="11227" width="18" style="899" customWidth="1"/>
    <col min="11228" max="11228" width="9.42578125" style="899" customWidth="1"/>
    <col min="11229" max="11229" width="8.7109375" style="899" customWidth="1"/>
    <col min="11230" max="11230" width="9.28515625" style="899" customWidth="1"/>
    <col min="11231" max="11231" width="10.140625" style="899" customWidth="1"/>
    <col min="11232" max="11232" width="5.140625" style="899" customWidth="1"/>
    <col min="11233" max="11233" width="10.140625" style="899" customWidth="1"/>
    <col min="11234" max="11234" width="6.42578125" style="899" customWidth="1"/>
    <col min="11235" max="11235" width="11.42578125" style="899"/>
    <col min="11236" max="11236" width="1.28515625" style="899" customWidth="1"/>
    <col min="11237" max="11237" width="1.42578125" style="899" customWidth="1"/>
    <col min="11238" max="11238" width="8.28515625" style="899" customWidth="1"/>
    <col min="11239" max="11239" width="11.42578125" style="899"/>
    <col min="11240" max="11241" width="10.7109375" style="899" customWidth="1"/>
    <col min="11242" max="11242" width="10.28515625" style="899" customWidth="1"/>
    <col min="11243" max="11243" width="11.28515625" style="899" customWidth="1"/>
    <col min="11244" max="11244" width="7.7109375" style="899" customWidth="1"/>
    <col min="11245" max="11245" width="10.140625" style="899" customWidth="1"/>
    <col min="11246" max="11246" width="6.5703125" style="899" customWidth="1"/>
    <col min="11247" max="11247" width="1.140625" style="899" customWidth="1"/>
    <col min="11248" max="11248" width="24.5703125" style="899" customWidth="1"/>
    <col min="11249" max="11249" width="9.85546875" style="899" customWidth="1"/>
    <col min="11250" max="11250" width="10.7109375" style="899" customWidth="1"/>
    <col min="11251" max="11251" width="10.85546875" style="899" customWidth="1"/>
    <col min="11252" max="11252" width="11.140625" style="899" customWidth="1"/>
    <col min="11253" max="11253" width="9.85546875" style="899" customWidth="1"/>
    <col min="11254" max="11254" width="1" style="899" customWidth="1"/>
    <col min="11255" max="11255" width="16.5703125" style="899" customWidth="1"/>
    <col min="11256" max="11256" width="0.5703125" style="899" customWidth="1"/>
    <col min="11257" max="11257" width="0.7109375" style="899" customWidth="1"/>
    <col min="11258" max="11258" width="27.85546875" style="899" customWidth="1"/>
    <col min="11259" max="11259" width="0.85546875" style="899" customWidth="1"/>
    <col min="11260" max="11260" width="27.42578125" style="899" customWidth="1"/>
    <col min="11261" max="11261" width="14.7109375" style="899" customWidth="1"/>
    <col min="11262" max="11262" width="0.42578125" style="899" customWidth="1"/>
    <col min="11263" max="11263" width="0.7109375" style="899" customWidth="1"/>
    <col min="11264" max="11264" width="21.7109375" style="899" customWidth="1"/>
    <col min="11265" max="11265" width="1.28515625" style="899" customWidth="1"/>
    <col min="11266" max="11266" width="21.140625" style="899" customWidth="1"/>
    <col min="11267" max="11471" width="11.42578125" style="899"/>
    <col min="11472" max="11472" width="0.7109375" style="899" customWidth="1"/>
    <col min="11473" max="11474" width="1.5703125" style="899" customWidth="1"/>
    <col min="11475" max="11475" width="16.42578125" style="899" customWidth="1"/>
    <col min="11476" max="11478" width="10.42578125" style="899" customWidth="1"/>
    <col min="11479" max="11479" width="8.7109375" style="899" customWidth="1"/>
    <col min="11480" max="11480" width="0.7109375" style="899" customWidth="1"/>
    <col min="11481" max="11481" width="3.140625" style="899" customWidth="1"/>
    <col min="11482" max="11482" width="1.140625" style="899" customWidth="1"/>
    <col min="11483" max="11483" width="18" style="899" customWidth="1"/>
    <col min="11484" max="11484" width="9.42578125" style="899" customWidth="1"/>
    <col min="11485" max="11485" width="8.7109375" style="899" customWidth="1"/>
    <col min="11486" max="11486" width="9.28515625" style="899" customWidth="1"/>
    <col min="11487" max="11487" width="10.140625" style="899" customWidth="1"/>
    <col min="11488" max="11488" width="5.140625" style="899" customWidth="1"/>
    <col min="11489" max="11489" width="10.140625" style="899" customWidth="1"/>
    <col min="11490" max="11490" width="6.42578125" style="899" customWidth="1"/>
    <col min="11491" max="11491" width="11.42578125" style="899"/>
    <col min="11492" max="11492" width="1.28515625" style="899" customWidth="1"/>
    <col min="11493" max="11493" width="1.42578125" style="899" customWidth="1"/>
    <col min="11494" max="11494" width="8.28515625" style="899" customWidth="1"/>
    <col min="11495" max="11495" width="11.42578125" style="899"/>
    <col min="11496" max="11497" width="10.7109375" style="899" customWidth="1"/>
    <col min="11498" max="11498" width="10.28515625" style="899" customWidth="1"/>
    <col min="11499" max="11499" width="11.28515625" style="899" customWidth="1"/>
    <col min="11500" max="11500" width="7.7109375" style="899" customWidth="1"/>
    <col min="11501" max="11501" width="10.140625" style="899" customWidth="1"/>
    <col min="11502" max="11502" width="6.5703125" style="899" customWidth="1"/>
    <col min="11503" max="11503" width="1.140625" style="899" customWidth="1"/>
    <col min="11504" max="11504" width="24.5703125" style="899" customWidth="1"/>
    <col min="11505" max="11505" width="9.85546875" style="899" customWidth="1"/>
    <col min="11506" max="11506" width="10.7109375" style="899" customWidth="1"/>
    <col min="11507" max="11507" width="10.85546875" style="899" customWidth="1"/>
    <col min="11508" max="11508" width="11.140625" style="899" customWidth="1"/>
    <col min="11509" max="11509" width="9.85546875" style="899" customWidth="1"/>
    <col min="11510" max="11510" width="1" style="899" customWidth="1"/>
    <col min="11511" max="11511" width="16.5703125" style="899" customWidth="1"/>
    <col min="11512" max="11512" width="0.5703125" style="899" customWidth="1"/>
    <col min="11513" max="11513" width="0.7109375" style="899" customWidth="1"/>
    <col min="11514" max="11514" width="27.85546875" style="899" customWidth="1"/>
    <col min="11515" max="11515" width="0.85546875" style="899" customWidth="1"/>
    <col min="11516" max="11516" width="27.42578125" style="899" customWidth="1"/>
    <col min="11517" max="11517" width="14.7109375" style="899" customWidth="1"/>
    <col min="11518" max="11518" width="0.42578125" style="899" customWidth="1"/>
    <col min="11519" max="11519" width="0.7109375" style="899" customWidth="1"/>
    <col min="11520" max="11520" width="21.7109375" style="899" customWidth="1"/>
    <col min="11521" max="11521" width="1.28515625" style="899" customWidth="1"/>
    <col min="11522" max="11522" width="21.140625" style="899" customWidth="1"/>
    <col min="11523" max="11727" width="11.42578125" style="899"/>
    <col min="11728" max="11728" width="0.7109375" style="899" customWidth="1"/>
    <col min="11729" max="11730" width="1.5703125" style="899" customWidth="1"/>
    <col min="11731" max="11731" width="16.42578125" style="899" customWidth="1"/>
    <col min="11732" max="11734" width="10.42578125" style="899" customWidth="1"/>
    <col min="11735" max="11735" width="8.7109375" style="899" customWidth="1"/>
    <col min="11736" max="11736" width="0.7109375" style="899" customWidth="1"/>
    <col min="11737" max="11737" width="3.140625" style="899" customWidth="1"/>
    <col min="11738" max="11738" width="1.140625" style="899" customWidth="1"/>
    <col min="11739" max="11739" width="18" style="899" customWidth="1"/>
    <col min="11740" max="11740" width="9.42578125" style="899" customWidth="1"/>
    <col min="11741" max="11741" width="8.7109375" style="899" customWidth="1"/>
    <col min="11742" max="11742" width="9.28515625" style="899" customWidth="1"/>
    <col min="11743" max="11743" width="10.140625" style="899" customWidth="1"/>
    <col min="11744" max="11744" width="5.140625" style="899" customWidth="1"/>
    <col min="11745" max="11745" width="10.140625" style="899" customWidth="1"/>
    <col min="11746" max="11746" width="6.42578125" style="899" customWidth="1"/>
    <col min="11747" max="11747" width="11.42578125" style="899"/>
    <col min="11748" max="11748" width="1.28515625" style="899" customWidth="1"/>
    <col min="11749" max="11749" width="1.42578125" style="899" customWidth="1"/>
    <col min="11750" max="11750" width="8.28515625" style="899" customWidth="1"/>
    <col min="11751" max="11751" width="11.42578125" style="899"/>
    <col min="11752" max="11753" width="10.7109375" style="899" customWidth="1"/>
    <col min="11754" max="11754" width="10.28515625" style="899" customWidth="1"/>
    <col min="11755" max="11755" width="11.28515625" style="899" customWidth="1"/>
    <col min="11756" max="11756" width="7.7109375" style="899" customWidth="1"/>
    <col min="11757" max="11757" width="10.140625" style="899" customWidth="1"/>
    <col min="11758" max="11758" width="6.5703125" style="899" customWidth="1"/>
    <col min="11759" max="11759" width="1.140625" style="899" customWidth="1"/>
    <col min="11760" max="11760" width="24.5703125" style="899" customWidth="1"/>
    <col min="11761" max="11761" width="9.85546875" style="899" customWidth="1"/>
    <col min="11762" max="11762" width="10.7109375" style="899" customWidth="1"/>
    <col min="11763" max="11763" width="10.85546875" style="899" customWidth="1"/>
    <col min="11764" max="11764" width="11.140625" style="899" customWidth="1"/>
    <col min="11765" max="11765" width="9.85546875" style="899" customWidth="1"/>
    <col min="11766" max="11766" width="1" style="899" customWidth="1"/>
    <col min="11767" max="11767" width="16.5703125" style="899" customWidth="1"/>
    <col min="11768" max="11768" width="0.5703125" style="899" customWidth="1"/>
    <col min="11769" max="11769" width="0.7109375" style="899" customWidth="1"/>
    <col min="11770" max="11770" width="27.85546875" style="899" customWidth="1"/>
    <col min="11771" max="11771" width="0.85546875" style="899" customWidth="1"/>
    <col min="11772" max="11772" width="27.42578125" style="899" customWidth="1"/>
    <col min="11773" max="11773" width="14.7109375" style="899" customWidth="1"/>
    <col min="11774" max="11774" width="0.42578125" style="899" customWidth="1"/>
    <col min="11775" max="11775" width="0.7109375" style="899" customWidth="1"/>
    <col min="11776" max="11776" width="21.7109375" style="899" customWidth="1"/>
    <col min="11777" max="11777" width="1.28515625" style="899" customWidth="1"/>
    <col min="11778" max="11778" width="21.140625" style="899" customWidth="1"/>
    <col min="11779" max="11983" width="11.42578125" style="899"/>
    <col min="11984" max="11984" width="0.7109375" style="899" customWidth="1"/>
    <col min="11985" max="11986" width="1.5703125" style="899" customWidth="1"/>
    <col min="11987" max="11987" width="16.42578125" style="899" customWidth="1"/>
    <col min="11988" max="11990" width="10.42578125" style="899" customWidth="1"/>
    <col min="11991" max="11991" width="8.7109375" style="899" customWidth="1"/>
    <col min="11992" max="11992" width="0.7109375" style="899" customWidth="1"/>
    <col min="11993" max="11993" width="3.140625" style="899" customWidth="1"/>
    <col min="11994" max="11994" width="1.140625" style="899" customWidth="1"/>
    <col min="11995" max="11995" width="18" style="899" customWidth="1"/>
    <col min="11996" max="11996" width="9.42578125" style="899" customWidth="1"/>
    <col min="11997" max="11997" width="8.7109375" style="899" customWidth="1"/>
    <col min="11998" max="11998" width="9.28515625" style="899" customWidth="1"/>
    <col min="11999" max="11999" width="10.140625" style="899" customWidth="1"/>
    <col min="12000" max="12000" width="5.140625" style="899" customWidth="1"/>
    <col min="12001" max="12001" width="10.140625" style="899" customWidth="1"/>
    <col min="12002" max="12002" width="6.42578125" style="899" customWidth="1"/>
    <col min="12003" max="12003" width="11.42578125" style="899"/>
    <col min="12004" max="12004" width="1.28515625" style="899" customWidth="1"/>
    <col min="12005" max="12005" width="1.42578125" style="899" customWidth="1"/>
    <col min="12006" max="12006" width="8.28515625" style="899" customWidth="1"/>
    <col min="12007" max="12007" width="11.42578125" style="899"/>
    <col min="12008" max="12009" width="10.7109375" style="899" customWidth="1"/>
    <col min="12010" max="12010" width="10.28515625" style="899" customWidth="1"/>
    <col min="12011" max="12011" width="11.28515625" style="899" customWidth="1"/>
    <col min="12012" max="12012" width="7.7109375" style="899" customWidth="1"/>
    <col min="12013" max="12013" width="10.140625" style="899" customWidth="1"/>
    <col min="12014" max="12014" width="6.5703125" style="899" customWidth="1"/>
    <col min="12015" max="12015" width="1.140625" style="899" customWidth="1"/>
    <col min="12016" max="12016" width="24.5703125" style="899" customWidth="1"/>
    <col min="12017" max="12017" width="9.85546875" style="899" customWidth="1"/>
    <col min="12018" max="12018" width="10.7109375" style="899" customWidth="1"/>
    <col min="12019" max="12019" width="10.85546875" style="899" customWidth="1"/>
    <col min="12020" max="12020" width="11.140625" style="899" customWidth="1"/>
    <col min="12021" max="12021" width="9.85546875" style="899" customWidth="1"/>
    <col min="12022" max="12022" width="1" style="899" customWidth="1"/>
    <col min="12023" max="12023" width="16.5703125" style="899" customWidth="1"/>
    <col min="12024" max="12024" width="0.5703125" style="899" customWidth="1"/>
    <col min="12025" max="12025" width="0.7109375" style="899" customWidth="1"/>
    <col min="12026" max="12026" width="27.85546875" style="899" customWidth="1"/>
    <col min="12027" max="12027" width="0.85546875" style="899" customWidth="1"/>
    <col min="12028" max="12028" width="27.42578125" style="899" customWidth="1"/>
    <col min="12029" max="12029" width="14.7109375" style="899" customWidth="1"/>
    <col min="12030" max="12030" width="0.42578125" style="899" customWidth="1"/>
    <col min="12031" max="12031" width="0.7109375" style="899" customWidth="1"/>
    <col min="12032" max="12032" width="21.7109375" style="899" customWidth="1"/>
    <col min="12033" max="12033" width="1.28515625" style="899" customWidth="1"/>
    <col min="12034" max="12034" width="21.140625" style="899" customWidth="1"/>
    <col min="12035" max="12239" width="11.42578125" style="899"/>
    <col min="12240" max="12240" width="0.7109375" style="899" customWidth="1"/>
    <col min="12241" max="12242" width="1.5703125" style="899" customWidth="1"/>
    <col min="12243" max="12243" width="16.42578125" style="899" customWidth="1"/>
    <col min="12244" max="12246" width="10.42578125" style="899" customWidth="1"/>
    <col min="12247" max="12247" width="8.7109375" style="899" customWidth="1"/>
    <col min="12248" max="12248" width="0.7109375" style="899" customWidth="1"/>
    <col min="12249" max="12249" width="3.140625" style="899" customWidth="1"/>
    <col min="12250" max="12250" width="1.140625" style="899" customWidth="1"/>
    <col min="12251" max="12251" width="18" style="899" customWidth="1"/>
    <col min="12252" max="12252" width="9.42578125" style="899" customWidth="1"/>
    <col min="12253" max="12253" width="8.7109375" style="899" customWidth="1"/>
    <col min="12254" max="12254" width="9.28515625" style="899" customWidth="1"/>
    <col min="12255" max="12255" width="10.140625" style="899" customWidth="1"/>
    <col min="12256" max="12256" width="5.140625" style="899" customWidth="1"/>
    <col min="12257" max="12257" width="10.140625" style="899" customWidth="1"/>
    <col min="12258" max="12258" width="6.42578125" style="899" customWidth="1"/>
    <col min="12259" max="12259" width="11.42578125" style="899"/>
    <col min="12260" max="12260" width="1.28515625" style="899" customWidth="1"/>
    <col min="12261" max="12261" width="1.42578125" style="899" customWidth="1"/>
    <col min="12262" max="12262" width="8.28515625" style="899" customWidth="1"/>
    <col min="12263" max="12263" width="11.42578125" style="899"/>
    <col min="12264" max="12265" width="10.7109375" style="899" customWidth="1"/>
    <col min="12266" max="12266" width="10.28515625" style="899" customWidth="1"/>
    <col min="12267" max="12267" width="11.28515625" style="899" customWidth="1"/>
    <col min="12268" max="12268" width="7.7109375" style="899" customWidth="1"/>
    <col min="12269" max="12269" width="10.140625" style="899" customWidth="1"/>
    <col min="12270" max="12270" width="6.5703125" style="899" customWidth="1"/>
    <col min="12271" max="12271" width="1.140625" style="899" customWidth="1"/>
    <col min="12272" max="12272" width="24.5703125" style="899" customWidth="1"/>
    <col min="12273" max="12273" width="9.85546875" style="899" customWidth="1"/>
    <col min="12274" max="12274" width="10.7109375" style="899" customWidth="1"/>
    <col min="12275" max="12275" width="10.85546875" style="899" customWidth="1"/>
    <col min="12276" max="12276" width="11.140625" style="899" customWidth="1"/>
    <col min="12277" max="12277" width="9.85546875" style="899" customWidth="1"/>
    <col min="12278" max="12278" width="1" style="899" customWidth="1"/>
    <col min="12279" max="12279" width="16.5703125" style="899" customWidth="1"/>
    <col min="12280" max="12280" width="0.5703125" style="899" customWidth="1"/>
    <col min="12281" max="12281" width="0.7109375" style="899" customWidth="1"/>
    <col min="12282" max="12282" width="27.85546875" style="899" customWidth="1"/>
    <col min="12283" max="12283" width="0.85546875" style="899" customWidth="1"/>
    <col min="12284" max="12284" width="27.42578125" style="899" customWidth="1"/>
    <col min="12285" max="12285" width="14.7109375" style="899" customWidth="1"/>
    <col min="12286" max="12286" width="0.42578125" style="899" customWidth="1"/>
    <col min="12287" max="12287" width="0.7109375" style="899" customWidth="1"/>
    <col min="12288" max="12288" width="21.7109375" style="899" customWidth="1"/>
    <col min="12289" max="12289" width="1.28515625" style="899" customWidth="1"/>
    <col min="12290" max="12290" width="21.140625" style="899" customWidth="1"/>
    <col min="12291" max="12495" width="11.42578125" style="899"/>
    <col min="12496" max="12496" width="0.7109375" style="899" customWidth="1"/>
    <col min="12497" max="12498" width="1.5703125" style="899" customWidth="1"/>
    <col min="12499" max="12499" width="16.42578125" style="899" customWidth="1"/>
    <col min="12500" max="12502" width="10.42578125" style="899" customWidth="1"/>
    <col min="12503" max="12503" width="8.7109375" style="899" customWidth="1"/>
    <col min="12504" max="12504" width="0.7109375" style="899" customWidth="1"/>
    <col min="12505" max="12505" width="3.140625" style="899" customWidth="1"/>
    <col min="12506" max="12506" width="1.140625" style="899" customWidth="1"/>
    <col min="12507" max="12507" width="18" style="899" customWidth="1"/>
    <col min="12508" max="12508" width="9.42578125" style="899" customWidth="1"/>
    <col min="12509" max="12509" width="8.7109375" style="899" customWidth="1"/>
    <col min="12510" max="12510" width="9.28515625" style="899" customWidth="1"/>
    <col min="12511" max="12511" width="10.140625" style="899" customWidth="1"/>
    <col min="12512" max="12512" width="5.140625" style="899" customWidth="1"/>
    <col min="12513" max="12513" width="10.140625" style="899" customWidth="1"/>
    <col min="12514" max="12514" width="6.42578125" style="899" customWidth="1"/>
    <col min="12515" max="12515" width="11.42578125" style="899"/>
    <col min="12516" max="12516" width="1.28515625" style="899" customWidth="1"/>
    <col min="12517" max="12517" width="1.42578125" style="899" customWidth="1"/>
    <col min="12518" max="12518" width="8.28515625" style="899" customWidth="1"/>
    <col min="12519" max="12519" width="11.42578125" style="899"/>
    <col min="12520" max="12521" width="10.7109375" style="899" customWidth="1"/>
    <col min="12522" max="12522" width="10.28515625" style="899" customWidth="1"/>
    <col min="12523" max="12523" width="11.28515625" style="899" customWidth="1"/>
    <col min="12524" max="12524" width="7.7109375" style="899" customWidth="1"/>
    <col min="12525" max="12525" width="10.140625" style="899" customWidth="1"/>
    <col min="12526" max="12526" width="6.5703125" style="899" customWidth="1"/>
    <col min="12527" max="12527" width="1.140625" style="899" customWidth="1"/>
    <col min="12528" max="12528" width="24.5703125" style="899" customWidth="1"/>
    <col min="12529" max="12529" width="9.85546875" style="899" customWidth="1"/>
    <col min="12530" max="12530" width="10.7109375" style="899" customWidth="1"/>
    <col min="12531" max="12531" width="10.85546875" style="899" customWidth="1"/>
    <col min="12532" max="12532" width="11.140625" style="899" customWidth="1"/>
    <col min="12533" max="12533" width="9.85546875" style="899" customWidth="1"/>
    <col min="12534" max="12534" width="1" style="899" customWidth="1"/>
    <col min="12535" max="12535" width="16.5703125" style="899" customWidth="1"/>
    <col min="12536" max="12536" width="0.5703125" style="899" customWidth="1"/>
    <col min="12537" max="12537" width="0.7109375" style="899" customWidth="1"/>
    <col min="12538" max="12538" width="27.85546875" style="899" customWidth="1"/>
    <col min="12539" max="12539" width="0.85546875" style="899" customWidth="1"/>
    <col min="12540" max="12540" width="27.42578125" style="899" customWidth="1"/>
    <col min="12541" max="12541" width="14.7109375" style="899" customWidth="1"/>
    <col min="12542" max="12542" width="0.42578125" style="899" customWidth="1"/>
    <col min="12543" max="12543" width="0.7109375" style="899" customWidth="1"/>
    <col min="12544" max="12544" width="21.7109375" style="899" customWidth="1"/>
    <col min="12545" max="12545" width="1.28515625" style="899" customWidth="1"/>
    <col min="12546" max="12546" width="21.140625" style="899" customWidth="1"/>
    <col min="12547" max="12751" width="11.42578125" style="899"/>
    <col min="12752" max="12752" width="0.7109375" style="899" customWidth="1"/>
    <col min="12753" max="12754" width="1.5703125" style="899" customWidth="1"/>
    <col min="12755" max="12755" width="16.42578125" style="899" customWidth="1"/>
    <col min="12756" max="12758" width="10.42578125" style="899" customWidth="1"/>
    <col min="12759" max="12759" width="8.7109375" style="899" customWidth="1"/>
    <col min="12760" max="12760" width="0.7109375" style="899" customWidth="1"/>
    <col min="12761" max="12761" width="3.140625" style="899" customWidth="1"/>
    <col min="12762" max="12762" width="1.140625" style="899" customWidth="1"/>
    <col min="12763" max="12763" width="18" style="899" customWidth="1"/>
    <col min="12764" max="12764" width="9.42578125" style="899" customWidth="1"/>
    <col min="12765" max="12765" width="8.7109375" style="899" customWidth="1"/>
    <col min="12766" max="12766" width="9.28515625" style="899" customWidth="1"/>
    <col min="12767" max="12767" width="10.140625" style="899" customWidth="1"/>
    <col min="12768" max="12768" width="5.140625" style="899" customWidth="1"/>
    <col min="12769" max="12769" width="10.140625" style="899" customWidth="1"/>
    <col min="12770" max="12770" width="6.42578125" style="899" customWidth="1"/>
    <col min="12771" max="12771" width="11.42578125" style="899"/>
    <col min="12772" max="12772" width="1.28515625" style="899" customWidth="1"/>
    <col min="12773" max="12773" width="1.42578125" style="899" customWidth="1"/>
    <col min="12774" max="12774" width="8.28515625" style="899" customWidth="1"/>
    <col min="12775" max="12775" width="11.42578125" style="899"/>
    <col min="12776" max="12777" width="10.7109375" style="899" customWidth="1"/>
    <col min="12778" max="12778" width="10.28515625" style="899" customWidth="1"/>
    <col min="12779" max="12779" width="11.28515625" style="899" customWidth="1"/>
    <col min="12780" max="12780" width="7.7109375" style="899" customWidth="1"/>
    <col min="12781" max="12781" width="10.140625" style="899" customWidth="1"/>
    <col min="12782" max="12782" width="6.5703125" style="899" customWidth="1"/>
    <col min="12783" max="12783" width="1.140625" style="899" customWidth="1"/>
    <col min="12784" max="12784" width="24.5703125" style="899" customWidth="1"/>
    <col min="12785" max="12785" width="9.85546875" style="899" customWidth="1"/>
    <col min="12786" max="12786" width="10.7109375" style="899" customWidth="1"/>
    <col min="12787" max="12787" width="10.85546875" style="899" customWidth="1"/>
    <col min="12788" max="12788" width="11.140625" style="899" customWidth="1"/>
    <col min="12789" max="12789" width="9.85546875" style="899" customWidth="1"/>
    <col min="12790" max="12790" width="1" style="899" customWidth="1"/>
    <col min="12791" max="12791" width="16.5703125" style="899" customWidth="1"/>
    <col min="12792" max="12792" width="0.5703125" style="899" customWidth="1"/>
    <col min="12793" max="12793" width="0.7109375" style="899" customWidth="1"/>
    <col min="12794" max="12794" width="27.85546875" style="899" customWidth="1"/>
    <col min="12795" max="12795" width="0.85546875" style="899" customWidth="1"/>
    <col min="12796" max="12796" width="27.42578125" style="899" customWidth="1"/>
    <col min="12797" max="12797" width="14.7109375" style="899" customWidth="1"/>
    <col min="12798" max="12798" width="0.42578125" style="899" customWidth="1"/>
    <col min="12799" max="12799" width="0.7109375" style="899" customWidth="1"/>
    <col min="12800" max="12800" width="21.7109375" style="899" customWidth="1"/>
    <col min="12801" max="12801" width="1.28515625" style="899" customWidth="1"/>
    <col min="12802" max="12802" width="21.140625" style="899" customWidth="1"/>
    <col min="12803" max="13007" width="11.42578125" style="899"/>
    <col min="13008" max="13008" width="0.7109375" style="899" customWidth="1"/>
    <col min="13009" max="13010" width="1.5703125" style="899" customWidth="1"/>
    <col min="13011" max="13011" width="16.42578125" style="899" customWidth="1"/>
    <col min="13012" max="13014" width="10.42578125" style="899" customWidth="1"/>
    <col min="13015" max="13015" width="8.7109375" style="899" customWidth="1"/>
    <col min="13016" max="13016" width="0.7109375" style="899" customWidth="1"/>
    <col min="13017" max="13017" width="3.140625" style="899" customWidth="1"/>
    <col min="13018" max="13018" width="1.140625" style="899" customWidth="1"/>
    <col min="13019" max="13019" width="18" style="899" customWidth="1"/>
    <col min="13020" max="13020" width="9.42578125" style="899" customWidth="1"/>
    <col min="13021" max="13021" width="8.7109375" style="899" customWidth="1"/>
    <col min="13022" max="13022" width="9.28515625" style="899" customWidth="1"/>
    <col min="13023" max="13023" width="10.140625" style="899" customWidth="1"/>
    <col min="13024" max="13024" width="5.140625" style="899" customWidth="1"/>
    <col min="13025" max="13025" width="10.140625" style="899" customWidth="1"/>
    <col min="13026" max="13026" width="6.42578125" style="899" customWidth="1"/>
    <col min="13027" max="13027" width="11.42578125" style="899"/>
    <col min="13028" max="13028" width="1.28515625" style="899" customWidth="1"/>
    <col min="13029" max="13029" width="1.42578125" style="899" customWidth="1"/>
    <col min="13030" max="13030" width="8.28515625" style="899" customWidth="1"/>
    <col min="13031" max="13031" width="11.42578125" style="899"/>
    <col min="13032" max="13033" width="10.7109375" style="899" customWidth="1"/>
    <col min="13034" max="13034" width="10.28515625" style="899" customWidth="1"/>
    <col min="13035" max="13035" width="11.28515625" style="899" customWidth="1"/>
    <col min="13036" max="13036" width="7.7109375" style="899" customWidth="1"/>
    <col min="13037" max="13037" width="10.140625" style="899" customWidth="1"/>
    <col min="13038" max="13038" width="6.5703125" style="899" customWidth="1"/>
    <col min="13039" max="13039" width="1.140625" style="899" customWidth="1"/>
    <col min="13040" max="13040" width="24.5703125" style="899" customWidth="1"/>
    <col min="13041" max="13041" width="9.85546875" style="899" customWidth="1"/>
    <col min="13042" max="13042" width="10.7109375" style="899" customWidth="1"/>
    <col min="13043" max="13043" width="10.85546875" style="899" customWidth="1"/>
    <col min="13044" max="13044" width="11.140625" style="899" customWidth="1"/>
    <col min="13045" max="13045" width="9.85546875" style="899" customWidth="1"/>
    <col min="13046" max="13046" width="1" style="899" customWidth="1"/>
    <col min="13047" max="13047" width="16.5703125" style="899" customWidth="1"/>
    <col min="13048" max="13048" width="0.5703125" style="899" customWidth="1"/>
    <col min="13049" max="13049" width="0.7109375" style="899" customWidth="1"/>
    <col min="13050" max="13050" width="27.85546875" style="899" customWidth="1"/>
    <col min="13051" max="13051" width="0.85546875" style="899" customWidth="1"/>
    <col min="13052" max="13052" width="27.42578125" style="899" customWidth="1"/>
    <col min="13053" max="13053" width="14.7109375" style="899" customWidth="1"/>
    <col min="13054" max="13054" width="0.42578125" style="899" customWidth="1"/>
    <col min="13055" max="13055" width="0.7109375" style="899" customWidth="1"/>
    <col min="13056" max="13056" width="21.7109375" style="899" customWidth="1"/>
    <col min="13057" max="13057" width="1.28515625" style="899" customWidth="1"/>
    <col min="13058" max="13058" width="21.140625" style="899" customWidth="1"/>
    <col min="13059" max="13263" width="11.42578125" style="899"/>
    <col min="13264" max="13264" width="0.7109375" style="899" customWidth="1"/>
    <col min="13265" max="13266" width="1.5703125" style="899" customWidth="1"/>
    <col min="13267" max="13267" width="16.42578125" style="899" customWidth="1"/>
    <col min="13268" max="13270" width="10.42578125" style="899" customWidth="1"/>
    <col min="13271" max="13271" width="8.7109375" style="899" customWidth="1"/>
    <col min="13272" max="13272" width="0.7109375" style="899" customWidth="1"/>
    <col min="13273" max="13273" width="3.140625" style="899" customWidth="1"/>
    <col min="13274" max="13274" width="1.140625" style="899" customWidth="1"/>
    <col min="13275" max="13275" width="18" style="899" customWidth="1"/>
    <col min="13276" max="13276" width="9.42578125" style="899" customWidth="1"/>
    <col min="13277" max="13277" width="8.7109375" style="899" customWidth="1"/>
    <col min="13278" max="13278" width="9.28515625" style="899" customWidth="1"/>
    <col min="13279" max="13279" width="10.140625" style="899" customWidth="1"/>
    <col min="13280" max="13280" width="5.140625" style="899" customWidth="1"/>
    <col min="13281" max="13281" width="10.140625" style="899" customWidth="1"/>
    <col min="13282" max="13282" width="6.42578125" style="899" customWidth="1"/>
    <col min="13283" max="13283" width="11.42578125" style="899"/>
    <col min="13284" max="13284" width="1.28515625" style="899" customWidth="1"/>
    <col min="13285" max="13285" width="1.42578125" style="899" customWidth="1"/>
    <col min="13286" max="13286" width="8.28515625" style="899" customWidth="1"/>
    <col min="13287" max="13287" width="11.42578125" style="899"/>
    <col min="13288" max="13289" width="10.7109375" style="899" customWidth="1"/>
    <col min="13290" max="13290" width="10.28515625" style="899" customWidth="1"/>
    <col min="13291" max="13291" width="11.28515625" style="899" customWidth="1"/>
    <col min="13292" max="13292" width="7.7109375" style="899" customWidth="1"/>
    <col min="13293" max="13293" width="10.140625" style="899" customWidth="1"/>
    <col min="13294" max="13294" width="6.5703125" style="899" customWidth="1"/>
    <col min="13295" max="13295" width="1.140625" style="899" customWidth="1"/>
    <col min="13296" max="13296" width="24.5703125" style="899" customWidth="1"/>
    <col min="13297" max="13297" width="9.85546875" style="899" customWidth="1"/>
    <col min="13298" max="13298" width="10.7109375" style="899" customWidth="1"/>
    <col min="13299" max="13299" width="10.85546875" style="899" customWidth="1"/>
    <col min="13300" max="13300" width="11.140625" style="899" customWidth="1"/>
    <col min="13301" max="13301" width="9.85546875" style="899" customWidth="1"/>
    <col min="13302" max="13302" width="1" style="899" customWidth="1"/>
    <col min="13303" max="13303" width="16.5703125" style="899" customWidth="1"/>
    <col min="13304" max="13304" width="0.5703125" style="899" customWidth="1"/>
    <col min="13305" max="13305" width="0.7109375" style="899" customWidth="1"/>
    <col min="13306" max="13306" width="27.85546875" style="899" customWidth="1"/>
    <col min="13307" max="13307" width="0.85546875" style="899" customWidth="1"/>
    <col min="13308" max="13308" width="27.42578125" style="899" customWidth="1"/>
    <col min="13309" max="13309" width="14.7109375" style="899" customWidth="1"/>
    <col min="13310" max="13310" width="0.42578125" style="899" customWidth="1"/>
    <col min="13311" max="13311" width="0.7109375" style="899" customWidth="1"/>
    <col min="13312" max="13312" width="21.7109375" style="899" customWidth="1"/>
    <col min="13313" max="13313" width="1.28515625" style="899" customWidth="1"/>
    <col min="13314" max="13314" width="21.140625" style="899" customWidth="1"/>
    <col min="13315" max="13519" width="11.42578125" style="899"/>
    <col min="13520" max="13520" width="0.7109375" style="899" customWidth="1"/>
    <col min="13521" max="13522" width="1.5703125" style="899" customWidth="1"/>
    <col min="13523" max="13523" width="16.42578125" style="899" customWidth="1"/>
    <col min="13524" max="13526" width="10.42578125" style="899" customWidth="1"/>
    <col min="13527" max="13527" width="8.7109375" style="899" customWidth="1"/>
    <col min="13528" max="13528" width="0.7109375" style="899" customWidth="1"/>
    <col min="13529" max="13529" width="3.140625" style="899" customWidth="1"/>
    <col min="13530" max="13530" width="1.140625" style="899" customWidth="1"/>
    <col min="13531" max="13531" width="18" style="899" customWidth="1"/>
    <col min="13532" max="13532" width="9.42578125" style="899" customWidth="1"/>
    <col min="13533" max="13533" width="8.7109375" style="899" customWidth="1"/>
    <col min="13534" max="13534" width="9.28515625" style="899" customWidth="1"/>
    <col min="13535" max="13535" width="10.140625" style="899" customWidth="1"/>
    <col min="13536" max="13536" width="5.140625" style="899" customWidth="1"/>
    <col min="13537" max="13537" width="10.140625" style="899" customWidth="1"/>
    <col min="13538" max="13538" width="6.42578125" style="899" customWidth="1"/>
    <col min="13539" max="13539" width="11.42578125" style="899"/>
    <col min="13540" max="13540" width="1.28515625" style="899" customWidth="1"/>
    <col min="13541" max="13541" width="1.42578125" style="899" customWidth="1"/>
    <col min="13542" max="13542" width="8.28515625" style="899" customWidth="1"/>
    <col min="13543" max="13543" width="11.42578125" style="899"/>
    <col min="13544" max="13545" width="10.7109375" style="899" customWidth="1"/>
    <col min="13546" max="13546" width="10.28515625" style="899" customWidth="1"/>
    <col min="13547" max="13547" width="11.28515625" style="899" customWidth="1"/>
    <col min="13548" max="13548" width="7.7109375" style="899" customWidth="1"/>
    <col min="13549" max="13549" width="10.140625" style="899" customWidth="1"/>
    <col min="13550" max="13550" width="6.5703125" style="899" customWidth="1"/>
    <col min="13551" max="13551" width="1.140625" style="899" customWidth="1"/>
    <col min="13552" max="13552" width="24.5703125" style="899" customWidth="1"/>
    <col min="13553" max="13553" width="9.85546875" style="899" customWidth="1"/>
    <col min="13554" max="13554" width="10.7109375" style="899" customWidth="1"/>
    <col min="13555" max="13555" width="10.85546875" style="899" customWidth="1"/>
    <col min="13556" max="13556" width="11.140625" style="899" customWidth="1"/>
    <col min="13557" max="13557" width="9.85546875" style="899" customWidth="1"/>
    <col min="13558" max="13558" width="1" style="899" customWidth="1"/>
    <col min="13559" max="13559" width="16.5703125" style="899" customWidth="1"/>
    <col min="13560" max="13560" width="0.5703125" style="899" customWidth="1"/>
    <col min="13561" max="13561" width="0.7109375" style="899" customWidth="1"/>
    <col min="13562" max="13562" width="27.85546875" style="899" customWidth="1"/>
    <col min="13563" max="13563" width="0.85546875" style="899" customWidth="1"/>
    <col min="13564" max="13564" width="27.42578125" style="899" customWidth="1"/>
    <col min="13565" max="13565" width="14.7109375" style="899" customWidth="1"/>
    <col min="13566" max="13566" width="0.42578125" style="899" customWidth="1"/>
    <col min="13567" max="13567" width="0.7109375" style="899" customWidth="1"/>
    <col min="13568" max="13568" width="21.7109375" style="899" customWidth="1"/>
    <col min="13569" max="13569" width="1.28515625" style="899" customWidth="1"/>
    <col min="13570" max="13570" width="21.140625" style="899" customWidth="1"/>
    <col min="13571" max="13775" width="11.42578125" style="899"/>
    <col min="13776" max="13776" width="0.7109375" style="899" customWidth="1"/>
    <col min="13777" max="13778" width="1.5703125" style="899" customWidth="1"/>
    <col min="13779" max="13779" width="16.42578125" style="899" customWidth="1"/>
    <col min="13780" max="13782" width="10.42578125" style="899" customWidth="1"/>
    <col min="13783" max="13783" width="8.7109375" style="899" customWidth="1"/>
    <col min="13784" max="13784" width="0.7109375" style="899" customWidth="1"/>
    <col min="13785" max="13785" width="3.140625" style="899" customWidth="1"/>
    <col min="13786" max="13786" width="1.140625" style="899" customWidth="1"/>
    <col min="13787" max="13787" width="18" style="899" customWidth="1"/>
    <col min="13788" max="13788" width="9.42578125" style="899" customWidth="1"/>
    <col min="13789" max="13789" width="8.7109375" style="899" customWidth="1"/>
    <col min="13790" max="13790" width="9.28515625" style="899" customWidth="1"/>
    <col min="13791" max="13791" width="10.140625" style="899" customWidth="1"/>
    <col min="13792" max="13792" width="5.140625" style="899" customWidth="1"/>
    <col min="13793" max="13793" width="10.140625" style="899" customWidth="1"/>
    <col min="13794" max="13794" width="6.42578125" style="899" customWidth="1"/>
    <col min="13795" max="13795" width="11.42578125" style="899"/>
    <col min="13796" max="13796" width="1.28515625" style="899" customWidth="1"/>
    <col min="13797" max="13797" width="1.42578125" style="899" customWidth="1"/>
    <col min="13798" max="13798" width="8.28515625" style="899" customWidth="1"/>
    <col min="13799" max="13799" width="11.42578125" style="899"/>
    <col min="13800" max="13801" width="10.7109375" style="899" customWidth="1"/>
    <col min="13802" max="13802" width="10.28515625" style="899" customWidth="1"/>
    <col min="13803" max="13803" width="11.28515625" style="899" customWidth="1"/>
    <col min="13804" max="13804" width="7.7109375" style="899" customWidth="1"/>
    <col min="13805" max="13805" width="10.140625" style="899" customWidth="1"/>
    <col min="13806" max="13806" width="6.5703125" style="899" customWidth="1"/>
    <col min="13807" max="13807" width="1.140625" style="899" customWidth="1"/>
    <col min="13808" max="13808" width="24.5703125" style="899" customWidth="1"/>
    <col min="13809" max="13809" width="9.85546875" style="899" customWidth="1"/>
    <col min="13810" max="13810" width="10.7109375" style="899" customWidth="1"/>
    <col min="13811" max="13811" width="10.85546875" style="899" customWidth="1"/>
    <col min="13812" max="13812" width="11.140625" style="899" customWidth="1"/>
    <col min="13813" max="13813" width="9.85546875" style="899" customWidth="1"/>
    <col min="13814" max="13814" width="1" style="899" customWidth="1"/>
    <col min="13815" max="13815" width="16.5703125" style="899" customWidth="1"/>
    <col min="13816" max="13816" width="0.5703125" style="899" customWidth="1"/>
    <col min="13817" max="13817" width="0.7109375" style="899" customWidth="1"/>
    <col min="13818" max="13818" width="27.85546875" style="899" customWidth="1"/>
    <col min="13819" max="13819" width="0.85546875" style="899" customWidth="1"/>
    <col min="13820" max="13820" width="27.42578125" style="899" customWidth="1"/>
    <col min="13821" max="13821" width="14.7109375" style="899" customWidth="1"/>
    <col min="13822" max="13822" width="0.42578125" style="899" customWidth="1"/>
    <col min="13823" max="13823" width="0.7109375" style="899" customWidth="1"/>
    <col min="13824" max="13824" width="21.7109375" style="899" customWidth="1"/>
    <col min="13825" max="13825" width="1.28515625" style="899" customWidth="1"/>
    <col min="13826" max="13826" width="21.140625" style="899" customWidth="1"/>
    <col min="13827" max="14031" width="11.42578125" style="899"/>
    <col min="14032" max="14032" width="0.7109375" style="899" customWidth="1"/>
    <col min="14033" max="14034" width="1.5703125" style="899" customWidth="1"/>
    <col min="14035" max="14035" width="16.42578125" style="899" customWidth="1"/>
    <col min="14036" max="14038" width="10.42578125" style="899" customWidth="1"/>
    <col min="14039" max="14039" width="8.7109375" style="899" customWidth="1"/>
    <col min="14040" max="14040" width="0.7109375" style="899" customWidth="1"/>
    <col min="14041" max="14041" width="3.140625" style="899" customWidth="1"/>
    <col min="14042" max="14042" width="1.140625" style="899" customWidth="1"/>
    <col min="14043" max="14043" width="18" style="899" customWidth="1"/>
    <col min="14044" max="14044" width="9.42578125" style="899" customWidth="1"/>
    <col min="14045" max="14045" width="8.7109375" style="899" customWidth="1"/>
    <col min="14046" max="14046" width="9.28515625" style="899" customWidth="1"/>
    <col min="14047" max="14047" width="10.140625" style="899" customWidth="1"/>
    <col min="14048" max="14048" width="5.140625" style="899" customWidth="1"/>
    <col min="14049" max="14049" width="10.140625" style="899" customWidth="1"/>
    <col min="14050" max="14050" width="6.42578125" style="899" customWidth="1"/>
    <col min="14051" max="14051" width="11.42578125" style="899"/>
    <col min="14052" max="14052" width="1.28515625" style="899" customWidth="1"/>
    <col min="14053" max="14053" width="1.42578125" style="899" customWidth="1"/>
    <col min="14054" max="14054" width="8.28515625" style="899" customWidth="1"/>
    <col min="14055" max="14055" width="11.42578125" style="899"/>
    <col min="14056" max="14057" width="10.7109375" style="899" customWidth="1"/>
    <col min="14058" max="14058" width="10.28515625" style="899" customWidth="1"/>
    <col min="14059" max="14059" width="11.28515625" style="899" customWidth="1"/>
    <col min="14060" max="14060" width="7.7109375" style="899" customWidth="1"/>
    <col min="14061" max="14061" width="10.140625" style="899" customWidth="1"/>
    <col min="14062" max="14062" width="6.5703125" style="899" customWidth="1"/>
    <col min="14063" max="14063" width="1.140625" style="899" customWidth="1"/>
    <col min="14064" max="14064" width="24.5703125" style="899" customWidth="1"/>
    <col min="14065" max="14065" width="9.85546875" style="899" customWidth="1"/>
    <col min="14066" max="14066" width="10.7109375" style="899" customWidth="1"/>
    <col min="14067" max="14067" width="10.85546875" style="899" customWidth="1"/>
    <col min="14068" max="14068" width="11.140625" style="899" customWidth="1"/>
    <col min="14069" max="14069" width="9.85546875" style="899" customWidth="1"/>
    <col min="14070" max="14070" width="1" style="899" customWidth="1"/>
    <col min="14071" max="14071" width="16.5703125" style="899" customWidth="1"/>
    <col min="14072" max="14072" width="0.5703125" style="899" customWidth="1"/>
    <col min="14073" max="14073" width="0.7109375" style="899" customWidth="1"/>
    <col min="14074" max="14074" width="27.85546875" style="899" customWidth="1"/>
    <col min="14075" max="14075" width="0.85546875" style="899" customWidth="1"/>
    <col min="14076" max="14076" width="27.42578125" style="899" customWidth="1"/>
    <col min="14077" max="14077" width="14.7109375" style="899" customWidth="1"/>
    <col min="14078" max="14078" width="0.42578125" style="899" customWidth="1"/>
    <col min="14079" max="14079" width="0.7109375" style="899" customWidth="1"/>
    <col min="14080" max="14080" width="21.7109375" style="899" customWidth="1"/>
    <col min="14081" max="14081" width="1.28515625" style="899" customWidth="1"/>
    <col min="14082" max="14082" width="21.140625" style="899" customWidth="1"/>
    <col min="14083" max="14287" width="11.42578125" style="899"/>
    <col min="14288" max="14288" width="0.7109375" style="899" customWidth="1"/>
    <col min="14289" max="14290" width="1.5703125" style="899" customWidth="1"/>
    <col min="14291" max="14291" width="16.42578125" style="899" customWidth="1"/>
    <col min="14292" max="14294" width="10.42578125" style="899" customWidth="1"/>
    <col min="14295" max="14295" width="8.7109375" style="899" customWidth="1"/>
    <col min="14296" max="14296" width="0.7109375" style="899" customWidth="1"/>
    <col min="14297" max="14297" width="3.140625" style="899" customWidth="1"/>
    <col min="14298" max="14298" width="1.140625" style="899" customWidth="1"/>
    <col min="14299" max="14299" width="18" style="899" customWidth="1"/>
    <col min="14300" max="14300" width="9.42578125" style="899" customWidth="1"/>
    <col min="14301" max="14301" width="8.7109375" style="899" customWidth="1"/>
    <col min="14302" max="14302" width="9.28515625" style="899" customWidth="1"/>
    <col min="14303" max="14303" width="10.140625" style="899" customWidth="1"/>
    <col min="14304" max="14304" width="5.140625" style="899" customWidth="1"/>
    <col min="14305" max="14305" width="10.140625" style="899" customWidth="1"/>
    <col min="14306" max="14306" width="6.42578125" style="899" customWidth="1"/>
    <col min="14307" max="14307" width="11.42578125" style="899"/>
    <col min="14308" max="14308" width="1.28515625" style="899" customWidth="1"/>
    <col min="14309" max="14309" width="1.42578125" style="899" customWidth="1"/>
    <col min="14310" max="14310" width="8.28515625" style="899" customWidth="1"/>
    <col min="14311" max="14311" width="11.42578125" style="899"/>
    <col min="14312" max="14313" width="10.7109375" style="899" customWidth="1"/>
    <col min="14314" max="14314" width="10.28515625" style="899" customWidth="1"/>
    <col min="14315" max="14315" width="11.28515625" style="899" customWidth="1"/>
    <col min="14316" max="14316" width="7.7109375" style="899" customWidth="1"/>
    <col min="14317" max="14317" width="10.140625" style="899" customWidth="1"/>
    <col min="14318" max="14318" width="6.5703125" style="899" customWidth="1"/>
    <col min="14319" max="14319" width="1.140625" style="899" customWidth="1"/>
    <col min="14320" max="14320" width="24.5703125" style="899" customWidth="1"/>
    <col min="14321" max="14321" width="9.85546875" style="899" customWidth="1"/>
    <col min="14322" max="14322" width="10.7109375" style="899" customWidth="1"/>
    <col min="14323" max="14323" width="10.85546875" style="899" customWidth="1"/>
    <col min="14324" max="14324" width="11.140625" style="899" customWidth="1"/>
    <col min="14325" max="14325" width="9.85546875" style="899" customWidth="1"/>
    <col min="14326" max="14326" width="1" style="899" customWidth="1"/>
    <col min="14327" max="14327" width="16.5703125" style="899" customWidth="1"/>
    <col min="14328" max="14328" width="0.5703125" style="899" customWidth="1"/>
    <col min="14329" max="14329" width="0.7109375" style="899" customWidth="1"/>
    <col min="14330" max="14330" width="27.85546875" style="899" customWidth="1"/>
    <col min="14331" max="14331" width="0.85546875" style="899" customWidth="1"/>
    <col min="14332" max="14332" width="27.42578125" style="899" customWidth="1"/>
    <col min="14333" max="14333" width="14.7109375" style="899" customWidth="1"/>
    <col min="14334" max="14334" width="0.42578125" style="899" customWidth="1"/>
    <col min="14335" max="14335" width="0.7109375" style="899" customWidth="1"/>
    <col min="14336" max="14336" width="21.7109375" style="899" customWidth="1"/>
    <col min="14337" max="14337" width="1.28515625" style="899" customWidth="1"/>
    <col min="14338" max="14338" width="21.140625" style="899" customWidth="1"/>
    <col min="14339" max="14543" width="11.42578125" style="899"/>
    <col min="14544" max="14544" width="0.7109375" style="899" customWidth="1"/>
    <col min="14545" max="14546" width="1.5703125" style="899" customWidth="1"/>
    <col min="14547" max="14547" width="16.42578125" style="899" customWidth="1"/>
    <col min="14548" max="14550" width="10.42578125" style="899" customWidth="1"/>
    <col min="14551" max="14551" width="8.7109375" style="899" customWidth="1"/>
    <col min="14552" max="14552" width="0.7109375" style="899" customWidth="1"/>
    <col min="14553" max="14553" width="3.140625" style="899" customWidth="1"/>
    <col min="14554" max="14554" width="1.140625" style="899" customWidth="1"/>
    <col min="14555" max="14555" width="18" style="899" customWidth="1"/>
    <col min="14556" max="14556" width="9.42578125" style="899" customWidth="1"/>
    <col min="14557" max="14557" width="8.7109375" style="899" customWidth="1"/>
    <col min="14558" max="14558" width="9.28515625" style="899" customWidth="1"/>
    <col min="14559" max="14559" width="10.140625" style="899" customWidth="1"/>
    <col min="14560" max="14560" width="5.140625" style="899" customWidth="1"/>
    <col min="14561" max="14561" width="10.140625" style="899" customWidth="1"/>
    <col min="14562" max="14562" width="6.42578125" style="899" customWidth="1"/>
    <col min="14563" max="14563" width="11.42578125" style="899"/>
    <col min="14564" max="14564" width="1.28515625" style="899" customWidth="1"/>
    <col min="14565" max="14565" width="1.42578125" style="899" customWidth="1"/>
    <col min="14566" max="14566" width="8.28515625" style="899" customWidth="1"/>
    <col min="14567" max="14567" width="11.42578125" style="899"/>
    <col min="14568" max="14569" width="10.7109375" style="899" customWidth="1"/>
    <col min="14570" max="14570" width="10.28515625" style="899" customWidth="1"/>
    <col min="14571" max="14571" width="11.28515625" style="899" customWidth="1"/>
    <col min="14572" max="14572" width="7.7109375" style="899" customWidth="1"/>
    <col min="14573" max="14573" width="10.140625" style="899" customWidth="1"/>
    <col min="14574" max="14574" width="6.5703125" style="899" customWidth="1"/>
    <col min="14575" max="14575" width="1.140625" style="899" customWidth="1"/>
    <col min="14576" max="14576" width="24.5703125" style="899" customWidth="1"/>
    <col min="14577" max="14577" width="9.85546875" style="899" customWidth="1"/>
    <col min="14578" max="14578" width="10.7109375" style="899" customWidth="1"/>
    <col min="14579" max="14579" width="10.85546875" style="899" customWidth="1"/>
    <col min="14580" max="14580" width="11.140625" style="899" customWidth="1"/>
    <col min="14581" max="14581" width="9.85546875" style="899" customWidth="1"/>
    <col min="14582" max="14582" width="1" style="899" customWidth="1"/>
    <col min="14583" max="14583" width="16.5703125" style="899" customWidth="1"/>
    <col min="14584" max="14584" width="0.5703125" style="899" customWidth="1"/>
    <col min="14585" max="14585" width="0.7109375" style="899" customWidth="1"/>
    <col min="14586" max="14586" width="27.85546875" style="899" customWidth="1"/>
    <col min="14587" max="14587" width="0.85546875" style="899" customWidth="1"/>
    <col min="14588" max="14588" width="27.42578125" style="899" customWidth="1"/>
    <col min="14589" max="14589" width="14.7109375" style="899" customWidth="1"/>
    <col min="14590" max="14590" width="0.42578125" style="899" customWidth="1"/>
    <col min="14591" max="14591" width="0.7109375" style="899" customWidth="1"/>
    <col min="14592" max="14592" width="21.7109375" style="899" customWidth="1"/>
    <col min="14593" max="14593" width="1.28515625" style="899" customWidth="1"/>
    <col min="14594" max="14594" width="21.140625" style="899" customWidth="1"/>
    <col min="14595" max="14799" width="11.42578125" style="899"/>
    <col min="14800" max="14800" width="0.7109375" style="899" customWidth="1"/>
    <col min="14801" max="14802" width="1.5703125" style="899" customWidth="1"/>
    <col min="14803" max="14803" width="16.42578125" style="899" customWidth="1"/>
    <col min="14804" max="14806" width="10.42578125" style="899" customWidth="1"/>
    <col min="14807" max="14807" width="8.7109375" style="899" customWidth="1"/>
    <col min="14808" max="14808" width="0.7109375" style="899" customWidth="1"/>
    <col min="14809" max="14809" width="3.140625" style="899" customWidth="1"/>
    <col min="14810" max="14810" width="1.140625" style="899" customWidth="1"/>
    <col min="14811" max="14811" width="18" style="899" customWidth="1"/>
    <col min="14812" max="14812" width="9.42578125" style="899" customWidth="1"/>
    <col min="14813" max="14813" width="8.7109375" style="899" customWidth="1"/>
    <col min="14814" max="14814" width="9.28515625" style="899" customWidth="1"/>
    <col min="14815" max="14815" width="10.140625" style="899" customWidth="1"/>
    <col min="14816" max="14816" width="5.140625" style="899" customWidth="1"/>
    <col min="14817" max="14817" width="10.140625" style="899" customWidth="1"/>
    <col min="14818" max="14818" width="6.42578125" style="899" customWidth="1"/>
    <col min="14819" max="14819" width="11.42578125" style="899"/>
    <col min="14820" max="14820" width="1.28515625" style="899" customWidth="1"/>
    <col min="14821" max="14821" width="1.42578125" style="899" customWidth="1"/>
    <col min="14822" max="14822" width="8.28515625" style="899" customWidth="1"/>
    <col min="14823" max="14823" width="11.42578125" style="899"/>
    <col min="14824" max="14825" width="10.7109375" style="899" customWidth="1"/>
    <col min="14826" max="14826" width="10.28515625" style="899" customWidth="1"/>
    <col min="14827" max="14827" width="11.28515625" style="899" customWidth="1"/>
    <col min="14828" max="14828" width="7.7109375" style="899" customWidth="1"/>
    <col min="14829" max="14829" width="10.140625" style="899" customWidth="1"/>
    <col min="14830" max="14830" width="6.5703125" style="899" customWidth="1"/>
    <col min="14831" max="14831" width="1.140625" style="899" customWidth="1"/>
    <col min="14832" max="14832" width="24.5703125" style="899" customWidth="1"/>
    <col min="14833" max="14833" width="9.85546875" style="899" customWidth="1"/>
    <col min="14834" max="14834" width="10.7109375" style="899" customWidth="1"/>
    <col min="14835" max="14835" width="10.85546875" style="899" customWidth="1"/>
    <col min="14836" max="14836" width="11.140625" style="899" customWidth="1"/>
    <col min="14837" max="14837" width="9.85546875" style="899" customWidth="1"/>
    <col min="14838" max="14838" width="1" style="899" customWidth="1"/>
    <col min="14839" max="14839" width="16.5703125" style="899" customWidth="1"/>
    <col min="14840" max="14840" width="0.5703125" style="899" customWidth="1"/>
    <col min="14841" max="14841" width="0.7109375" style="899" customWidth="1"/>
    <col min="14842" max="14842" width="27.85546875" style="899" customWidth="1"/>
    <col min="14843" max="14843" width="0.85546875" style="899" customWidth="1"/>
    <col min="14844" max="14844" width="27.42578125" style="899" customWidth="1"/>
    <col min="14845" max="14845" width="14.7109375" style="899" customWidth="1"/>
    <col min="14846" max="14846" width="0.42578125" style="899" customWidth="1"/>
    <col min="14847" max="14847" width="0.7109375" style="899" customWidth="1"/>
    <col min="14848" max="14848" width="21.7109375" style="899" customWidth="1"/>
    <col min="14849" max="14849" width="1.28515625" style="899" customWidth="1"/>
    <col min="14850" max="14850" width="21.140625" style="899" customWidth="1"/>
    <col min="14851" max="15055" width="11.42578125" style="899"/>
    <col min="15056" max="15056" width="0.7109375" style="899" customWidth="1"/>
    <col min="15057" max="15058" width="1.5703125" style="899" customWidth="1"/>
    <col min="15059" max="15059" width="16.42578125" style="899" customWidth="1"/>
    <col min="15060" max="15062" width="10.42578125" style="899" customWidth="1"/>
    <col min="15063" max="15063" width="8.7109375" style="899" customWidth="1"/>
    <col min="15064" max="15064" width="0.7109375" style="899" customWidth="1"/>
    <col min="15065" max="15065" width="3.140625" style="899" customWidth="1"/>
    <col min="15066" max="15066" width="1.140625" style="899" customWidth="1"/>
    <col min="15067" max="15067" width="18" style="899" customWidth="1"/>
    <col min="15068" max="15068" width="9.42578125" style="899" customWidth="1"/>
    <col min="15069" max="15069" width="8.7109375" style="899" customWidth="1"/>
    <col min="15070" max="15070" width="9.28515625" style="899" customWidth="1"/>
    <col min="15071" max="15071" width="10.140625" style="899" customWidth="1"/>
    <col min="15072" max="15072" width="5.140625" style="899" customWidth="1"/>
    <col min="15073" max="15073" width="10.140625" style="899" customWidth="1"/>
    <col min="15074" max="15074" width="6.42578125" style="899" customWidth="1"/>
    <col min="15075" max="15075" width="11.42578125" style="899"/>
    <col min="15076" max="15076" width="1.28515625" style="899" customWidth="1"/>
    <col min="15077" max="15077" width="1.42578125" style="899" customWidth="1"/>
    <col min="15078" max="15078" width="8.28515625" style="899" customWidth="1"/>
    <col min="15079" max="15079" width="11.42578125" style="899"/>
    <col min="15080" max="15081" width="10.7109375" style="899" customWidth="1"/>
    <col min="15082" max="15082" width="10.28515625" style="899" customWidth="1"/>
    <col min="15083" max="15083" width="11.28515625" style="899" customWidth="1"/>
    <col min="15084" max="15084" width="7.7109375" style="899" customWidth="1"/>
    <col min="15085" max="15085" width="10.140625" style="899" customWidth="1"/>
    <col min="15086" max="15086" width="6.5703125" style="899" customWidth="1"/>
    <col min="15087" max="15087" width="1.140625" style="899" customWidth="1"/>
    <col min="15088" max="15088" width="24.5703125" style="899" customWidth="1"/>
    <col min="15089" max="15089" width="9.85546875" style="899" customWidth="1"/>
    <col min="15090" max="15090" width="10.7109375" style="899" customWidth="1"/>
    <col min="15091" max="15091" width="10.85546875" style="899" customWidth="1"/>
    <col min="15092" max="15092" width="11.140625" style="899" customWidth="1"/>
    <col min="15093" max="15093" width="9.85546875" style="899" customWidth="1"/>
    <col min="15094" max="15094" width="1" style="899" customWidth="1"/>
    <col min="15095" max="15095" width="16.5703125" style="899" customWidth="1"/>
    <col min="15096" max="15096" width="0.5703125" style="899" customWidth="1"/>
    <col min="15097" max="15097" width="0.7109375" style="899" customWidth="1"/>
    <col min="15098" max="15098" width="27.85546875" style="899" customWidth="1"/>
    <col min="15099" max="15099" width="0.85546875" style="899" customWidth="1"/>
    <col min="15100" max="15100" width="27.42578125" style="899" customWidth="1"/>
    <col min="15101" max="15101" width="14.7109375" style="899" customWidth="1"/>
    <col min="15102" max="15102" width="0.42578125" style="899" customWidth="1"/>
    <col min="15103" max="15103" width="0.7109375" style="899" customWidth="1"/>
    <col min="15104" max="15104" width="21.7109375" style="899" customWidth="1"/>
    <col min="15105" max="15105" width="1.28515625" style="899" customWidth="1"/>
    <col min="15106" max="15106" width="21.140625" style="899" customWidth="1"/>
    <col min="15107" max="15311" width="11.42578125" style="899"/>
    <col min="15312" max="15312" width="0.7109375" style="899" customWidth="1"/>
    <col min="15313" max="15314" width="1.5703125" style="899" customWidth="1"/>
    <col min="15315" max="15315" width="16.42578125" style="899" customWidth="1"/>
    <col min="15316" max="15318" width="10.42578125" style="899" customWidth="1"/>
    <col min="15319" max="15319" width="8.7109375" style="899" customWidth="1"/>
    <col min="15320" max="15320" width="0.7109375" style="899" customWidth="1"/>
    <col min="15321" max="15321" width="3.140625" style="899" customWidth="1"/>
    <col min="15322" max="15322" width="1.140625" style="899" customWidth="1"/>
    <col min="15323" max="15323" width="18" style="899" customWidth="1"/>
    <col min="15324" max="15324" width="9.42578125" style="899" customWidth="1"/>
    <col min="15325" max="15325" width="8.7109375" style="899" customWidth="1"/>
    <col min="15326" max="15326" width="9.28515625" style="899" customWidth="1"/>
    <col min="15327" max="15327" width="10.140625" style="899" customWidth="1"/>
    <col min="15328" max="15328" width="5.140625" style="899" customWidth="1"/>
    <col min="15329" max="15329" width="10.140625" style="899" customWidth="1"/>
    <col min="15330" max="15330" width="6.42578125" style="899" customWidth="1"/>
    <col min="15331" max="15331" width="11.42578125" style="899"/>
    <col min="15332" max="15332" width="1.28515625" style="899" customWidth="1"/>
    <col min="15333" max="15333" width="1.42578125" style="899" customWidth="1"/>
    <col min="15334" max="15334" width="8.28515625" style="899" customWidth="1"/>
    <col min="15335" max="15335" width="11.42578125" style="899"/>
    <col min="15336" max="15337" width="10.7109375" style="899" customWidth="1"/>
    <col min="15338" max="15338" width="10.28515625" style="899" customWidth="1"/>
    <col min="15339" max="15339" width="11.28515625" style="899" customWidth="1"/>
    <col min="15340" max="15340" width="7.7109375" style="899" customWidth="1"/>
    <col min="15341" max="15341" width="10.140625" style="899" customWidth="1"/>
    <col min="15342" max="15342" width="6.5703125" style="899" customWidth="1"/>
    <col min="15343" max="15343" width="1.140625" style="899" customWidth="1"/>
    <col min="15344" max="15344" width="24.5703125" style="899" customWidth="1"/>
    <col min="15345" max="15345" width="9.85546875" style="899" customWidth="1"/>
    <col min="15346" max="15346" width="10.7109375" style="899" customWidth="1"/>
    <col min="15347" max="15347" width="10.85546875" style="899" customWidth="1"/>
    <col min="15348" max="15348" width="11.140625" style="899" customWidth="1"/>
    <col min="15349" max="15349" width="9.85546875" style="899" customWidth="1"/>
    <col min="15350" max="15350" width="1" style="899" customWidth="1"/>
    <col min="15351" max="15351" width="16.5703125" style="899" customWidth="1"/>
    <col min="15352" max="15352" width="0.5703125" style="899" customWidth="1"/>
    <col min="15353" max="15353" width="0.7109375" style="899" customWidth="1"/>
    <col min="15354" max="15354" width="27.85546875" style="899" customWidth="1"/>
    <col min="15355" max="15355" width="0.85546875" style="899" customWidth="1"/>
    <col min="15356" max="15356" width="27.42578125" style="899" customWidth="1"/>
    <col min="15357" max="15357" width="14.7109375" style="899" customWidth="1"/>
    <col min="15358" max="15358" width="0.42578125" style="899" customWidth="1"/>
    <col min="15359" max="15359" width="0.7109375" style="899" customWidth="1"/>
    <col min="15360" max="15360" width="21.7109375" style="899" customWidth="1"/>
    <col min="15361" max="15361" width="1.28515625" style="899" customWidth="1"/>
    <col min="15362" max="15362" width="21.140625" style="899" customWidth="1"/>
    <col min="15363" max="15567" width="11.42578125" style="899"/>
    <col min="15568" max="15568" width="0.7109375" style="899" customWidth="1"/>
    <col min="15569" max="15570" width="1.5703125" style="899" customWidth="1"/>
    <col min="15571" max="15571" width="16.42578125" style="899" customWidth="1"/>
    <col min="15572" max="15574" width="10.42578125" style="899" customWidth="1"/>
    <col min="15575" max="15575" width="8.7109375" style="899" customWidth="1"/>
    <col min="15576" max="15576" width="0.7109375" style="899" customWidth="1"/>
    <col min="15577" max="15577" width="3.140625" style="899" customWidth="1"/>
    <col min="15578" max="15578" width="1.140625" style="899" customWidth="1"/>
    <col min="15579" max="15579" width="18" style="899" customWidth="1"/>
    <col min="15580" max="15580" width="9.42578125" style="899" customWidth="1"/>
    <col min="15581" max="15581" width="8.7109375" style="899" customWidth="1"/>
    <col min="15582" max="15582" width="9.28515625" style="899" customWidth="1"/>
    <col min="15583" max="15583" width="10.140625" style="899" customWidth="1"/>
    <col min="15584" max="15584" width="5.140625" style="899" customWidth="1"/>
    <col min="15585" max="15585" width="10.140625" style="899" customWidth="1"/>
    <col min="15586" max="15586" width="6.42578125" style="899" customWidth="1"/>
    <col min="15587" max="15587" width="11.42578125" style="899"/>
    <col min="15588" max="15588" width="1.28515625" style="899" customWidth="1"/>
    <col min="15589" max="15589" width="1.42578125" style="899" customWidth="1"/>
    <col min="15590" max="15590" width="8.28515625" style="899" customWidth="1"/>
    <col min="15591" max="15591" width="11.42578125" style="899"/>
    <col min="15592" max="15593" width="10.7109375" style="899" customWidth="1"/>
    <col min="15594" max="15594" width="10.28515625" style="899" customWidth="1"/>
    <col min="15595" max="15595" width="11.28515625" style="899" customWidth="1"/>
    <col min="15596" max="15596" width="7.7109375" style="899" customWidth="1"/>
    <col min="15597" max="15597" width="10.140625" style="899" customWidth="1"/>
    <col min="15598" max="15598" width="6.5703125" style="899" customWidth="1"/>
    <col min="15599" max="15599" width="1.140625" style="899" customWidth="1"/>
    <col min="15600" max="15600" width="24.5703125" style="899" customWidth="1"/>
    <col min="15601" max="15601" width="9.85546875" style="899" customWidth="1"/>
    <col min="15602" max="15602" width="10.7109375" style="899" customWidth="1"/>
    <col min="15603" max="15603" width="10.85546875" style="899" customWidth="1"/>
    <col min="15604" max="15604" width="11.140625" style="899" customWidth="1"/>
    <col min="15605" max="15605" width="9.85546875" style="899" customWidth="1"/>
    <col min="15606" max="15606" width="1" style="899" customWidth="1"/>
    <col min="15607" max="15607" width="16.5703125" style="899" customWidth="1"/>
    <col min="15608" max="15608" width="0.5703125" style="899" customWidth="1"/>
    <col min="15609" max="15609" width="0.7109375" style="899" customWidth="1"/>
    <col min="15610" max="15610" width="27.85546875" style="899" customWidth="1"/>
    <col min="15611" max="15611" width="0.85546875" style="899" customWidth="1"/>
    <col min="15612" max="15612" width="27.42578125" style="899" customWidth="1"/>
    <col min="15613" max="15613" width="14.7109375" style="899" customWidth="1"/>
    <col min="15614" max="15614" width="0.42578125" style="899" customWidth="1"/>
    <col min="15615" max="15615" width="0.7109375" style="899" customWidth="1"/>
    <col min="15616" max="15616" width="21.7109375" style="899" customWidth="1"/>
    <col min="15617" max="15617" width="1.28515625" style="899" customWidth="1"/>
    <col min="15618" max="15618" width="21.140625" style="899" customWidth="1"/>
    <col min="15619" max="15823" width="11.42578125" style="899"/>
    <col min="15824" max="15824" width="0.7109375" style="899" customWidth="1"/>
    <col min="15825" max="15826" width="1.5703125" style="899" customWidth="1"/>
    <col min="15827" max="15827" width="16.42578125" style="899" customWidth="1"/>
    <col min="15828" max="15830" width="10.42578125" style="899" customWidth="1"/>
    <col min="15831" max="15831" width="8.7109375" style="899" customWidth="1"/>
    <col min="15832" max="15832" width="0.7109375" style="899" customWidth="1"/>
    <col min="15833" max="15833" width="3.140625" style="899" customWidth="1"/>
    <col min="15834" max="15834" width="1.140625" style="899" customWidth="1"/>
    <col min="15835" max="15835" width="18" style="899" customWidth="1"/>
    <col min="15836" max="15836" width="9.42578125" style="899" customWidth="1"/>
    <col min="15837" max="15837" width="8.7109375" style="899" customWidth="1"/>
    <col min="15838" max="15838" width="9.28515625" style="899" customWidth="1"/>
    <col min="15839" max="15839" width="10.140625" style="899" customWidth="1"/>
    <col min="15840" max="15840" width="5.140625" style="899" customWidth="1"/>
    <col min="15841" max="15841" width="10.140625" style="899" customWidth="1"/>
    <col min="15842" max="15842" width="6.42578125" style="899" customWidth="1"/>
    <col min="15843" max="15843" width="11.42578125" style="899"/>
    <col min="15844" max="15844" width="1.28515625" style="899" customWidth="1"/>
    <col min="15845" max="15845" width="1.42578125" style="899" customWidth="1"/>
    <col min="15846" max="15846" width="8.28515625" style="899" customWidth="1"/>
    <col min="15847" max="15847" width="11.42578125" style="899"/>
    <col min="15848" max="15849" width="10.7109375" style="899" customWidth="1"/>
    <col min="15850" max="15850" width="10.28515625" style="899" customWidth="1"/>
    <col min="15851" max="15851" width="11.28515625" style="899" customWidth="1"/>
    <col min="15852" max="15852" width="7.7109375" style="899" customWidth="1"/>
    <col min="15853" max="15853" width="10.140625" style="899" customWidth="1"/>
    <col min="15854" max="15854" width="6.5703125" style="899" customWidth="1"/>
    <col min="15855" max="15855" width="1.140625" style="899" customWidth="1"/>
    <col min="15856" max="15856" width="24.5703125" style="899" customWidth="1"/>
    <col min="15857" max="15857" width="9.85546875" style="899" customWidth="1"/>
    <col min="15858" max="15858" width="10.7109375" style="899" customWidth="1"/>
    <col min="15859" max="15859" width="10.85546875" style="899" customWidth="1"/>
    <col min="15860" max="15860" width="11.140625" style="899" customWidth="1"/>
    <col min="15861" max="15861" width="9.85546875" style="899" customWidth="1"/>
    <col min="15862" max="15862" width="1" style="899" customWidth="1"/>
    <col min="15863" max="15863" width="16.5703125" style="899" customWidth="1"/>
    <col min="15864" max="15864" width="0.5703125" style="899" customWidth="1"/>
    <col min="15865" max="15865" width="0.7109375" style="899" customWidth="1"/>
    <col min="15866" max="15866" width="27.85546875" style="899" customWidth="1"/>
    <col min="15867" max="15867" width="0.85546875" style="899" customWidth="1"/>
    <col min="15868" max="15868" width="27.42578125" style="899" customWidth="1"/>
    <col min="15869" max="15869" width="14.7109375" style="899" customWidth="1"/>
    <col min="15870" max="15870" width="0.42578125" style="899" customWidth="1"/>
    <col min="15871" max="15871" width="0.7109375" style="899" customWidth="1"/>
    <col min="15872" max="15872" width="21.7109375" style="899" customWidth="1"/>
    <col min="15873" max="15873" width="1.28515625" style="899" customWidth="1"/>
    <col min="15874" max="15874" width="21.140625" style="899" customWidth="1"/>
    <col min="15875" max="16079" width="11.42578125" style="899"/>
    <col min="16080" max="16080" width="0.7109375" style="899" customWidth="1"/>
    <col min="16081" max="16082" width="1.5703125" style="899" customWidth="1"/>
    <col min="16083" max="16083" width="16.42578125" style="899" customWidth="1"/>
    <col min="16084" max="16086" width="10.42578125" style="899" customWidth="1"/>
    <col min="16087" max="16087" width="8.7109375" style="899" customWidth="1"/>
    <col min="16088" max="16088" width="0.7109375" style="899" customWidth="1"/>
    <col min="16089" max="16089" width="3.140625" style="899" customWidth="1"/>
    <col min="16090" max="16090" width="1.140625" style="899" customWidth="1"/>
    <col min="16091" max="16091" width="18" style="899" customWidth="1"/>
    <col min="16092" max="16092" width="9.42578125" style="899" customWidth="1"/>
    <col min="16093" max="16093" width="8.7109375" style="899" customWidth="1"/>
    <col min="16094" max="16094" width="9.28515625" style="899" customWidth="1"/>
    <col min="16095" max="16095" width="10.140625" style="899" customWidth="1"/>
    <col min="16096" max="16096" width="5.140625" style="899" customWidth="1"/>
    <col min="16097" max="16097" width="10.140625" style="899" customWidth="1"/>
    <col min="16098" max="16098" width="6.42578125" style="899" customWidth="1"/>
    <col min="16099" max="16099" width="11.42578125" style="899"/>
    <col min="16100" max="16100" width="1.28515625" style="899" customWidth="1"/>
    <col min="16101" max="16101" width="1.42578125" style="899" customWidth="1"/>
    <col min="16102" max="16102" width="8.28515625" style="899" customWidth="1"/>
    <col min="16103" max="16103" width="11.42578125" style="899"/>
    <col min="16104" max="16105" width="10.7109375" style="899" customWidth="1"/>
    <col min="16106" max="16106" width="10.28515625" style="899" customWidth="1"/>
    <col min="16107" max="16107" width="11.28515625" style="899" customWidth="1"/>
    <col min="16108" max="16108" width="7.7109375" style="899" customWidth="1"/>
    <col min="16109" max="16109" width="10.140625" style="899" customWidth="1"/>
    <col min="16110" max="16110" width="6.5703125" style="899" customWidth="1"/>
    <col min="16111" max="16111" width="1.140625" style="899" customWidth="1"/>
    <col min="16112" max="16112" width="24.5703125" style="899" customWidth="1"/>
    <col min="16113" max="16113" width="9.85546875" style="899" customWidth="1"/>
    <col min="16114" max="16114" width="10.7109375" style="899" customWidth="1"/>
    <col min="16115" max="16115" width="10.85546875" style="899" customWidth="1"/>
    <col min="16116" max="16116" width="11.140625" style="899" customWidth="1"/>
    <col min="16117" max="16117" width="9.85546875" style="899" customWidth="1"/>
    <col min="16118" max="16118" width="1" style="899" customWidth="1"/>
    <col min="16119" max="16119" width="16.5703125" style="899" customWidth="1"/>
    <col min="16120" max="16120" width="0.5703125" style="899" customWidth="1"/>
    <col min="16121" max="16121" width="0.7109375" style="899" customWidth="1"/>
    <col min="16122" max="16122" width="27.85546875" style="899" customWidth="1"/>
    <col min="16123" max="16123" width="0.85546875" style="899" customWidth="1"/>
    <col min="16124" max="16124" width="27.42578125" style="899" customWidth="1"/>
    <col min="16125" max="16125" width="14.7109375" style="899" customWidth="1"/>
    <col min="16126" max="16126" width="0.42578125" style="899" customWidth="1"/>
    <col min="16127" max="16127" width="0.7109375" style="899" customWidth="1"/>
    <col min="16128" max="16128" width="21.7109375" style="899" customWidth="1"/>
    <col min="16129" max="16129" width="1.28515625" style="899" customWidth="1"/>
    <col min="16130" max="16130" width="21.140625" style="899" customWidth="1"/>
    <col min="16131" max="16384" width="11.42578125" style="899"/>
  </cols>
  <sheetData>
    <row r="3" spans="1:17" ht="15.75">
      <c r="A3" s="832"/>
    </row>
    <row r="9" spans="1:17" s="901" customFormat="1">
      <c r="Q9" s="902"/>
    </row>
    <row r="10" spans="1:17" s="901" customFormat="1">
      <c r="Q10" s="902"/>
    </row>
    <row r="11" spans="1:17" s="901" customFormat="1" ht="14.45" customHeight="1">
      <c r="B11" s="1219" t="s">
        <v>879</v>
      </c>
      <c r="C11" s="1219"/>
      <c r="D11" s="1219"/>
      <c r="E11" s="1219"/>
      <c r="F11" s="1219"/>
      <c r="G11" s="1219"/>
      <c r="H11" s="1219"/>
      <c r="I11" s="1219"/>
      <c r="J11" s="1219"/>
      <c r="K11" s="1219"/>
      <c r="L11" s="1219"/>
      <c r="M11" s="1219"/>
      <c r="N11" s="1219"/>
      <c r="O11" s="1219"/>
      <c r="P11" s="1219"/>
      <c r="Q11" s="903"/>
    </row>
    <row r="12" spans="1:17" s="901" customFormat="1" ht="15.75" thickBot="1">
      <c r="B12" s="1220" t="s">
        <v>816</v>
      </c>
      <c r="C12" s="1220"/>
      <c r="D12" s="1220"/>
      <c r="E12" s="1220"/>
      <c r="F12" s="1220"/>
      <c r="G12" s="1220"/>
      <c r="H12" s="1220"/>
      <c r="I12" s="1220"/>
      <c r="J12" s="1220"/>
      <c r="K12" s="1220"/>
      <c r="L12" s="1220"/>
      <c r="M12" s="1220"/>
      <c r="N12" s="1220"/>
      <c r="O12" s="1220"/>
      <c r="P12" s="1220"/>
      <c r="Q12" s="904"/>
    </row>
    <row r="13" spans="1:17" s="901" customFormat="1" ht="6" customHeight="1">
      <c r="B13" s="905"/>
      <c r="C13" s="905"/>
      <c r="D13" s="905"/>
      <c r="E13" s="905"/>
      <c r="F13" s="905"/>
      <c r="G13" s="905"/>
      <c r="H13" s="905"/>
      <c r="I13" s="905"/>
      <c r="J13" s="905"/>
      <c r="K13" s="905"/>
      <c r="L13" s="905"/>
      <c r="M13" s="905"/>
      <c r="N13" s="905"/>
      <c r="O13" s="905"/>
      <c r="P13" s="905"/>
      <c r="Q13" s="904"/>
    </row>
    <row r="14" spans="1:17" ht="14.45" customHeight="1">
      <c r="B14" s="1221" t="s">
        <v>3</v>
      </c>
      <c r="C14" s="1221"/>
      <c r="D14" s="1221"/>
      <c r="E14" s="1221"/>
      <c r="F14" s="906">
        <v>2014</v>
      </c>
      <c r="G14" s="907"/>
      <c r="H14" s="1222">
        <v>2015</v>
      </c>
      <c r="I14" s="1222"/>
      <c r="J14" s="1222"/>
      <c r="K14" s="907"/>
      <c r="L14" s="1223" t="s">
        <v>862</v>
      </c>
      <c r="M14" s="1223"/>
      <c r="N14" s="1223"/>
      <c r="O14" s="1223"/>
      <c r="P14" s="1223"/>
      <c r="Q14" s="908"/>
    </row>
    <row r="15" spans="1:17" ht="15.75">
      <c r="B15" s="1221"/>
      <c r="C15" s="1221"/>
      <c r="D15" s="1221"/>
      <c r="E15" s="1221"/>
      <c r="F15" s="1222" t="s">
        <v>880</v>
      </c>
      <c r="G15" s="1222"/>
      <c r="H15" s="1222"/>
      <c r="I15" s="1222"/>
      <c r="J15" s="1222"/>
      <c r="K15" s="907"/>
      <c r="L15" s="1223">
        <v>2014</v>
      </c>
      <c r="M15" s="1223"/>
      <c r="N15" s="909"/>
      <c r="O15" s="1223" t="s">
        <v>449</v>
      </c>
      <c r="P15" s="1223"/>
      <c r="Q15" s="908"/>
    </row>
    <row r="16" spans="1:17" s="901" customFormat="1" ht="15.75">
      <c r="B16" s="1221"/>
      <c r="C16" s="1221"/>
      <c r="D16" s="1221"/>
      <c r="E16" s="1221"/>
      <c r="F16" s="910" t="s">
        <v>863</v>
      </c>
      <c r="G16" s="910"/>
      <c r="H16" s="910" t="s">
        <v>449</v>
      </c>
      <c r="I16" s="910"/>
      <c r="J16" s="910" t="s">
        <v>863</v>
      </c>
      <c r="K16" s="910"/>
      <c r="L16" s="911" t="s">
        <v>820</v>
      </c>
      <c r="M16" s="911" t="s">
        <v>881</v>
      </c>
      <c r="N16" s="911"/>
      <c r="O16" s="911" t="s">
        <v>820</v>
      </c>
      <c r="P16" s="911" t="s">
        <v>12</v>
      </c>
      <c r="Q16" s="912"/>
    </row>
    <row r="17" spans="2:17" s="901" customFormat="1" ht="6" customHeight="1" thickBot="1">
      <c r="B17" s="913"/>
      <c r="C17" s="913"/>
      <c r="D17" s="913"/>
      <c r="E17" s="913"/>
      <c r="F17" s="914"/>
      <c r="G17" s="914"/>
      <c r="H17" s="914"/>
      <c r="I17" s="914"/>
      <c r="J17" s="914"/>
      <c r="K17" s="914"/>
      <c r="L17" s="915"/>
      <c r="M17" s="915"/>
      <c r="N17" s="915"/>
      <c r="O17" s="915"/>
      <c r="P17" s="915"/>
      <c r="Q17" s="912"/>
    </row>
    <row r="18" spans="2:17" s="901" customFormat="1" ht="13.9" customHeight="1">
      <c r="B18" s="916"/>
      <c r="C18" s="916"/>
      <c r="D18" s="916"/>
      <c r="E18" s="917" t="s">
        <v>882</v>
      </c>
      <c r="F18" s="918">
        <f>F21+F27</f>
        <v>406659285.23000002</v>
      </c>
      <c r="G18" s="918"/>
      <c r="H18" s="918">
        <f>H21+H27</f>
        <v>408867170</v>
      </c>
      <c r="I18" s="918"/>
      <c r="J18" s="918">
        <f>J21+J27</f>
        <v>433140048.91099989</v>
      </c>
      <c r="K18" s="919"/>
      <c r="L18" s="918">
        <f>J18-F18</f>
        <v>26480763.680999875</v>
      </c>
      <c r="M18" s="920">
        <f>J18/1.0221/F18*100-100</f>
        <v>4.208767631416066</v>
      </c>
      <c r="N18" s="920"/>
      <c r="O18" s="918">
        <f>J18-H18</f>
        <v>24272878.910999894</v>
      </c>
      <c r="P18" s="921">
        <f>O18*100/H18</f>
        <v>5.9366172419761396</v>
      </c>
      <c r="Q18" s="912"/>
    </row>
    <row r="19" spans="2:17" s="901" customFormat="1" ht="12" customHeight="1" thickBot="1">
      <c r="B19" s="922"/>
      <c r="C19" s="922"/>
      <c r="D19" s="922"/>
      <c r="E19" s="922"/>
      <c r="F19" s="923" t="s">
        <v>866</v>
      </c>
      <c r="G19" s="924"/>
      <c r="H19" s="923" t="s">
        <v>866</v>
      </c>
      <c r="I19" s="923"/>
      <c r="J19" s="923" t="s">
        <v>866</v>
      </c>
      <c r="K19" s="925"/>
      <c r="L19" s="924"/>
      <c r="M19" s="926"/>
      <c r="N19" s="926"/>
      <c r="O19" s="924"/>
      <c r="P19" s="922"/>
      <c r="Q19" s="927"/>
    </row>
    <row r="20" spans="2:17" s="901" customFormat="1" ht="6" customHeight="1">
      <c r="B20" s="916"/>
      <c r="C20" s="916"/>
      <c r="D20" s="916"/>
      <c r="E20" s="917"/>
      <c r="F20" s="918"/>
      <c r="G20" s="918"/>
      <c r="H20" s="918"/>
      <c r="I20" s="918"/>
      <c r="J20" s="918"/>
      <c r="K20" s="919"/>
      <c r="L20" s="918"/>
      <c r="M20" s="920"/>
      <c r="N20" s="920"/>
      <c r="O20" s="918"/>
      <c r="P20" s="921"/>
      <c r="Q20" s="927"/>
    </row>
    <row r="21" spans="2:17" s="936" customFormat="1" ht="16.5" thickBot="1">
      <c r="B21" s="928" t="s">
        <v>867</v>
      </c>
      <c r="C21" s="929"/>
      <c r="D21" s="929"/>
      <c r="E21" s="929"/>
      <c r="F21" s="930">
        <f>SUM(F22:F25)</f>
        <v>406659285.23000002</v>
      </c>
      <c r="G21" s="930"/>
      <c r="H21" s="930">
        <f>SUM(H22:H25)</f>
        <v>408867170</v>
      </c>
      <c r="I21" s="930"/>
      <c r="J21" s="930">
        <f>SUM(J22:J25)</f>
        <v>433140048.91099989</v>
      </c>
      <c r="K21" s="931"/>
      <c r="L21" s="932">
        <f>SUM(L22:L25)</f>
        <v>0</v>
      </c>
      <c r="M21" s="933">
        <f>J21/1.0221/F21*100-100</f>
        <v>4.208767631416066</v>
      </c>
      <c r="N21" s="933"/>
      <c r="O21" s="930">
        <f>J21-H21</f>
        <v>24272878.910999894</v>
      </c>
      <c r="P21" s="934">
        <f>O21*100/H21</f>
        <v>5.9366172419761396</v>
      </c>
      <c r="Q21" s="935"/>
    </row>
    <row r="22" spans="2:17" s="901" customFormat="1" ht="18.75" customHeight="1">
      <c r="B22" s="937"/>
      <c r="C22" s="937" t="s">
        <v>883</v>
      </c>
      <c r="D22" s="937"/>
      <c r="E22" s="937"/>
      <c r="F22" s="938">
        <v>320386273.32999998</v>
      </c>
      <c r="G22" s="938"/>
      <c r="H22" s="939">
        <v>344615465</v>
      </c>
      <c r="I22" s="939"/>
      <c r="J22" s="938">
        <v>335069095.1509999</v>
      </c>
      <c r="K22" s="940"/>
      <c r="L22" s="941">
        <f>E22-A22</f>
        <v>0</v>
      </c>
      <c r="M22" s="942">
        <f>J22/1.0221/F22*100-100</f>
        <v>2.3215437256342426</v>
      </c>
      <c r="N22" s="942"/>
      <c r="O22" s="943">
        <f>J22-H22</f>
        <v>-9546369.8490000963</v>
      </c>
      <c r="P22" s="944">
        <f>O22*100/H22</f>
        <v>-2.7701513189491065</v>
      </c>
      <c r="Q22" s="945"/>
    </row>
    <row r="23" spans="2:17" s="901" customFormat="1" ht="18.75" customHeight="1">
      <c r="B23" s="937"/>
      <c r="C23" s="937" t="s">
        <v>884</v>
      </c>
      <c r="D23" s="946"/>
      <c r="E23" s="946"/>
      <c r="F23" s="941">
        <v>0</v>
      </c>
      <c r="G23" s="941"/>
      <c r="H23" s="943">
        <v>0</v>
      </c>
      <c r="I23" s="943"/>
      <c r="J23" s="941">
        <v>11600000</v>
      </c>
      <c r="K23" s="947"/>
      <c r="L23" s="941">
        <f>E23-A23</f>
        <v>0</v>
      </c>
      <c r="M23" s="942" t="s">
        <v>18</v>
      </c>
      <c r="N23" s="942"/>
      <c r="O23" s="943">
        <f t="shared" ref="O23:O25" si="0">J23-H23</f>
        <v>11600000</v>
      </c>
      <c r="P23" s="944" t="s">
        <v>18</v>
      </c>
      <c r="Q23" s="945"/>
    </row>
    <row r="24" spans="2:17" s="901" customFormat="1" ht="18.75" customHeight="1">
      <c r="B24" s="937"/>
      <c r="C24" s="937" t="s">
        <v>885</v>
      </c>
      <c r="D24" s="937"/>
      <c r="E24" s="937"/>
      <c r="F24" s="941">
        <f>38458196.03</f>
        <v>38458196.030000001</v>
      </c>
      <c r="G24" s="941"/>
      <c r="H24" s="943">
        <v>15688439</v>
      </c>
      <c r="I24" s="943"/>
      <c r="J24" s="941">
        <v>37325304.57</v>
      </c>
      <c r="K24" s="947"/>
      <c r="L24" s="941">
        <f t="shared" ref="L24:L25" si="1">E24-A24</f>
        <v>0</v>
      </c>
      <c r="M24" s="942">
        <f>J24/1.0221/F24*100-100</f>
        <v>-5.0442948764582951</v>
      </c>
      <c r="N24" s="942"/>
      <c r="O24" s="943">
        <f t="shared" si="0"/>
        <v>21636865.57</v>
      </c>
      <c r="P24" s="944">
        <f t="shared" ref="P24:P25" si="2">O24*100/H24</f>
        <v>137.91598749881999</v>
      </c>
      <c r="Q24" s="945"/>
    </row>
    <row r="25" spans="2:17" s="901" customFormat="1" ht="18.75" customHeight="1">
      <c r="B25" s="937"/>
      <c r="C25" s="937" t="s">
        <v>886</v>
      </c>
      <c r="D25" s="937"/>
      <c r="E25" s="937"/>
      <c r="F25" s="941">
        <f>47814815.87</f>
        <v>47814815.869999997</v>
      </c>
      <c r="G25" s="941"/>
      <c r="H25" s="941">
        <v>48563266</v>
      </c>
      <c r="I25" s="941"/>
      <c r="J25" s="941">
        <v>49145649.189999998</v>
      </c>
      <c r="K25" s="947"/>
      <c r="L25" s="941">
        <f t="shared" si="1"/>
        <v>0</v>
      </c>
      <c r="M25" s="942">
        <f>J25/1.0221/F25*100-100</f>
        <v>0.56091128485229547</v>
      </c>
      <c r="N25" s="942"/>
      <c r="O25" s="943">
        <f t="shared" si="0"/>
        <v>582383.18999999762</v>
      </c>
      <c r="P25" s="944">
        <f t="shared" si="2"/>
        <v>1.1992257481199835</v>
      </c>
      <c r="Q25" s="945"/>
    </row>
    <row r="26" spans="2:17" s="901" customFormat="1" ht="6" customHeight="1">
      <c r="B26" s="937"/>
      <c r="C26" s="937"/>
      <c r="D26" s="937"/>
      <c r="E26" s="937"/>
      <c r="F26" s="941"/>
      <c r="G26" s="941"/>
      <c r="H26" s="941"/>
      <c r="I26" s="941"/>
      <c r="J26" s="941"/>
      <c r="K26" s="941"/>
      <c r="L26" s="941"/>
      <c r="M26" s="948"/>
      <c r="N26" s="948"/>
      <c r="O26" s="943"/>
      <c r="P26" s="944"/>
      <c r="Q26" s="945"/>
    </row>
    <row r="27" spans="2:17" s="936" customFormat="1" ht="16.5" thickBot="1">
      <c r="B27" s="928" t="s">
        <v>887</v>
      </c>
      <c r="C27" s="928"/>
      <c r="D27" s="928"/>
      <c r="E27" s="928"/>
      <c r="F27" s="930">
        <v>0</v>
      </c>
      <c r="G27" s="930"/>
      <c r="H27" s="930">
        <v>0</v>
      </c>
      <c r="I27" s="930"/>
      <c r="J27" s="930">
        <v>0</v>
      </c>
      <c r="K27" s="930"/>
      <c r="L27" s="949">
        <v>0</v>
      </c>
      <c r="M27" s="950"/>
      <c r="N27" s="950"/>
      <c r="O27" s="930">
        <v>0</v>
      </c>
      <c r="P27" s="951"/>
      <c r="Q27" s="952"/>
    </row>
    <row r="28" spans="2:17" s="901" customFormat="1" ht="10.15" customHeight="1">
      <c r="B28" s="916"/>
      <c r="C28" s="916" t="s">
        <v>883</v>
      </c>
      <c r="D28" s="916"/>
      <c r="E28" s="916"/>
      <c r="F28" s="953"/>
      <c r="G28" s="953"/>
      <c r="H28" s="954"/>
      <c r="I28" s="954"/>
      <c r="J28" s="953"/>
      <c r="K28" s="953"/>
      <c r="L28" s="955"/>
      <c r="M28" s="956"/>
      <c r="N28" s="956"/>
      <c r="O28" s="957"/>
      <c r="P28" s="958"/>
      <c r="Q28" s="945"/>
    </row>
    <row r="29" spans="2:17" ht="4.9000000000000004" customHeight="1" thickBot="1">
      <c r="B29" s="959"/>
      <c r="C29" s="959"/>
      <c r="D29" s="1218"/>
      <c r="E29" s="1218"/>
      <c r="F29" s="949"/>
      <c r="G29" s="949"/>
      <c r="H29" s="930"/>
      <c r="I29" s="930"/>
      <c r="J29" s="949"/>
      <c r="K29" s="949"/>
      <c r="L29" s="949"/>
      <c r="M29" s="960"/>
      <c r="N29" s="960"/>
      <c r="O29" s="949"/>
      <c r="P29" s="961"/>
      <c r="Q29" s="952"/>
    </row>
    <row r="30" spans="2:17">
      <c r="B30" s="899" t="s">
        <v>830</v>
      </c>
    </row>
    <row r="33" ht="4.9000000000000004" customHeight="1"/>
    <row r="34" ht="13.9" customHeight="1"/>
    <row r="35" ht="15" customHeight="1"/>
    <row r="36" ht="6.6" customHeight="1"/>
    <row r="37" ht="23.45" customHeight="1"/>
    <row r="38" ht="3.6" customHeight="1"/>
    <row r="44" ht="3.6" customHeight="1"/>
    <row r="45" ht="13.9" customHeight="1"/>
    <row r="48" ht="22.15" customHeight="1"/>
    <row r="49" spans="17:17" ht="4.9000000000000004" customHeight="1"/>
    <row r="51" spans="17:17" s="901" customFormat="1" ht="3.6" customHeight="1">
      <c r="Q51" s="902"/>
    </row>
    <row r="52" spans="17:17" s="901" customFormat="1" ht="12" customHeight="1">
      <c r="Q52" s="902"/>
    </row>
    <row r="53" spans="17:17" s="901" customFormat="1">
      <c r="Q53" s="902"/>
    </row>
    <row r="54" spans="17:17" s="901" customFormat="1">
      <c r="Q54" s="902"/>
    </row>
    <row r="55" spans="17:17" s="901" customFormat="1">
      <c r="Q55" s="902"/>
    </row>
    <row r="56" spans="17:17" s="901" customFormat="1">
      <c r="Q56" s="902"/>
    </row>
    <row r="57" spans="17:17" s="901" customFormat="1">
      <c r="Q57" s="902"/>
    </row>
    <row r="58" spans="17:17" s="901" customFormat="1">
      <c r="Q58" s="902"/>
    </row>
    <row r="59" spans="17:17" s="901" customFormat="1">
      <c r="Q59" s="902"/>
    </row>
    <row r="60" spans="17:17" s="901" customFormat="1" ht="18.600000000000001" customHeight="1">
      <c r="Q60" s="902"/>
    </row>
    <row r="61" spans="17:17" s="901" customFormat="1">
      <c r="Q61" s="902"/>
    </row>
    <row r="62" spans="17:17" s="901" customFormat="1" ht="35.450000000000003" customHeight="1">
      <c r="Q62" s="902"/>
    </row>
    <row r="63" spans="17:17" s="901" customFormat="1">
      <c r="Q63" s="902"/>
    </row>
    <row r="64" spans="17:17" s="902" customFormat="1" ht="14.45" customHeight="1"/>
    <row r="65" s="902" customFormat="1" ht="4.1500000000000004" customHeight="1"/>
    <row r="66" s="902" customFormat="1" ht="23.45" customHeight="1"/>
    <row r="67" ht="3" customHeight="1"/>
    <row r="68" ht="7.9" customHeight="1"/>
    <row r="77" ht="21.6" customHeight="1"/>
    <row r="80" ht="11.45" customHeight="1"/>
    <row r="81" ht="5.45" customHeight="1"/>
    <row r="82" ht="11.45" customHeight="1"/>
    <row r="83" ht="28.15" customHeight="1"/>
    <row r="84" ht="5.45" customHeight="1"/>
    <row r="85" ht="23.45" customHeight="1"/>
    <row r="86" ht="6" customHeight="1"/>
    <row r="92" ht="5.45" customHeight="1"/>
    <row r="93" ht="27.6" customHeight="1"/>
    <row r="94" ht="22.15" customHeight="1"/>
    <row r="95" ht="5.45" customHeight="1"/>
    <row r="96" ht="15" customHeight="1"/>
    <row r="98" ht="5.45" customHeight="1"/>
    <row r="99" ht="12.6" customHeight="1"/>
    <row r="100" ht="11.45" customHeight="1"/>
    <row r="101" ht="24.6" customHeight="1"/>
    <row r="107" ht="6.6" customHeight="1"/>
    <row r="109" ht="4.9000000000000004" customHeight="1"/>
    <row r="110" ht="16.149999999999999" customHeight="1"/>
    <row r="111" ht="12" customHeight="1"/>
    <row r="112" ht="15" customHeight="1"/>
    <row r="113" ht="4.9000000000000004" customHeight="1"/>
    <row r="114" ht="13.9" customHeight="1"/>
    <row r="115" ht="12" customHeight="1"/>
    <row r="116" ht="12" customHeight="1"/>
    <row r="117" ht="12.6" customHeight="1"/>
    <row r="118" ht="2.4500000000000002" customHeight="1"/>
    <row r="120" ht="3.6" customHeight="1"/>
    <row r="121" hidden="1"/>
  </sheetData>
  <mergeCells count="9">
    <mergeCell ref="D29:E29"/>
    <mergeCell ref="B11:P11"/>
    <mergeCell ref="B12:P12"/>
    <mergeCell ref="B14:E16"/>
    <mergeCell ref="H14:J14"/>
    <mergeCell ref="L14:P14"/>
    <mergeCell ref="F15:J15"/>
    <mergeCell ref="L15:M15"/>
    <mergeCell ref="O15:P15"/>
  </mergeCells>
  <printOptions horizontalCentered="1"/>
  <pageMargins left="0.70866141732283472" right="0.70866141732283472" top="0.74803149606299213" bottom="0.74803149606299213" header="0.31496062992125984" footer="0.31496062992125984"/>
  <pageSetup scale="5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B1:D74"/>
  <sheetViews>
    <sheetView showGridLines="0" zoomScale="71" zoomScaleNormal="71" workbookViewId="0"/>
  </sheetViews>
  <sheetFormatPr baseColWidth="10" defaultRowHeight="14.25"/>
  <cols>
    <col min="1" max="1" width="1" style="746" customWidth="1"/>
    <col min="2" max="2" width="22.5703125" style="746" customWidth="1"/>
    <col min="3" max="3" width="1.85546875" style="827" customWidth="1"/>
    <col min="4" max="4" width="38.7109375" style="746" customWidth="1"/>
    <col min="5" max="174" width="11.42578125" style="746"/>
    <col min="175" max="175" width="0.7109375" style="746" customWidth="1"/>
    <col min="176" max="177" width="1.5703125" style="746" customWidth="1"/>
    <col min="178" max="178" width="16.42578125" style="746" customWidth="1"/>
    <col min="179" max="181" width="10.42578125" style="746" customWidth="1"/>
    <col min="182" max="182" width="8.7109375" style="746" customWidth="1"/>
    <col min="183" max="183" width="0.7109375" style="746" customWidth="1"/>
    <col min="184" max="184" width="3.140625" style="746" customWidth="1"/>
    <col min="185" max="185" width="1.140625" style="746" customWidth="1"/>
    <col min="186" max="186" width="18" style="746" customWidth="1"/>
    <col min="187" max="187" width="9.42578125" style="746" customWidth="1"/>
    <col min="188" max="188" width="8.7109375" style="746" customWidth="1"/>
    <col min="189" max="189" width="9.28515625" style="746" customWidth="1"/>
    <col min="190" max="190" width="10.140625" style="746" customWidth="1"/>
    <col min="191" max="191" width="5.140625" style="746" customWidth="1"/>
    <col min="192" max="192" width="10.140625" style="746" customWidth="1"/>
    <col min="193" max="193" width="6.42578125" style="746" customWidth="1"/>
    <col min="194" max="194" width="11.42578125" style="746"/>
    <col min="195" max="195" width="1.28515625" style="746" customWidth="1"/>
    <col min="196" max="196" width="1.42578125" style="746" customWidth="1"/>
    <col min="197" max="197" width="8.28515625" style="746" customWidth="1"/>
    <col min="198" max="198" width="11.42578125" style="746"/>
    <col min="199" max="200" width="10.7109375" style="746" customWidth="1"/>
    <col min="201" max="201" width="10.28515625" style="746" customWidth="1"/>
    <col min="202" max="202" width="11.28515625" style="746" customWidth="1"/>
    <col min="203" max="203" width="7.7109375" style="746" customWidth="1"/>
    <col min="204" max="204" width="10.140625" style="746" customWidth="1"/>
    <col min="205" max="205" width="6.5703125" style="746" customWidth="1"/>
    <col min="206" max="206" width="1.140625" style="746" customWidth="1"/>
    <col min="207" max="207" width="24.5703125" style="746" customWidth="1"/>
    <col min="208" max="208" width="9.85546875" style="746" customWidth="1"/>
    <col min="209" max="209" width="10.7109375" style="746" customWidth="1"/>
    <col min="210" max="210" width="10.85546875" style="746" customWidth="1"/>
    <col min="211" max="211" width="11.140625" style="746" customWidth="1"/>
    <col min="212" max="212" width="9.85546875" style="746" customWidth="1"/>
    <col min="213" max="213" width="1" style="746" customWidth="1"/>
    <col min="214" max="214" width="16.5703125" style="746" customWidth="1"/>
    <col min="215" max="215" width="0.5703125" style="746" customWidth="1"/>
    <col min="216" max="216" width="0.7109375" style="746" customWidth="1"/>
    <col min="217" max="217" width="27.85546875" style="746" customWidth="1"/>
    <col min="218" max="218" width="0.85546875" style="746" customWidth="1"/>
    <col min="219" max="219" width="27.42578125" style="746" customWidth="1"/>
    <col min="220" max="220" width="14.7109375" style="746" customWidth="1"/>
    <col min="221" max="221" width="0.42578125" style="746" customWidth="1"/>
    <col min="222" max="222" width="0.7109375" style="746" customWidth="1"/>
    <col min="223" max="223" width="21.7109375" style="746" customWidth="1"/>
    <col min="224" max="224" width="1.28515625" style="746" customWidth="1"/>
    <col min="225" max="225" width="21.140625" style="746" customWidth="1"/>
    <col min="226" max="430" width="11.42578125" style="746"/>
    <col min="431" max="431" width="0.7109375" style="746" customWidth="1"/>
    <col min="432" max="433" width="1.5703125" style="746" customWidth="1"/>
    <col min="434" max="434" width="16.42578125" style="746" customWidth="1"/>
    <col min="435" max="437" width="10.42578125" style="746" customWidth="1"/>
    <col min="438" max="438" width="8.7109375" style="746" customWidth="1"/>
    <col min="439" max="439" width="0.7109375" style="746" customWidth="1"/>
    <col min="440" max="440" width="3.140625" style="746" customWidth="1"/>
    <col min="441" max="441" width="1.140625" style="746" customWidth="1"/>
    <col min="442" max="442" width="18" style="746" customWidth="1"/>
    <col min="443" max="443" width="9.42578125" style="746" customWidth="1"/>
    <col min="444" max="444" width="8.7109375" style="746" customWidth="1"/>
    <col min="445" max="445" width="9.28515625" style="746" customWidth="1"/>
    <col min="446" max="446" width="10.140625" style="746" customWidth="1"/>
    <col min="447" max="447" width="5.140625" style="746" customWidth="1"/>
    <col min="448" max="448" width="10.140625" style="746" customWidth="1"/>
    <col min="449" max="449" width="6.42578125" style="746" customWidth="1"/>
    <col min="450" max="450" width="11.42578125" style="746"/>
    <col min="451" max="451" width="1.28515625" style="746" customWidth="1"/>
    <col min="452" max="452" width="1.42578125" style="746" customWidth="1"/>
    <col min="453" max="453" width="8.28515625" style="746" customWidth="1"/>
    <col min="454" max="454" width="11.42578125" style="746"/>
    <col min="455" max="456" width="10.7109375" style="746" customWidth="1"/>
    <col min="457" max="457" width="10.28515625" style="746" customWidth="1"/>
    <col min="458" max="458" width="11.28515625" style="746" customWidth="1"/>
    <col min="459" max="459" width="7.7109375" style="746" customWidth="1"/>
    <col min="460" max="460" width="10.140625" style="746" customWidth="1"/>
    <col min="461" max="461" width="6.5703125" style="746" customWidth="1"/>
    <col min="462" max="462" width="1.140625" style="746" customWidth="1"/>
    <col min="463" max="463" width="24.5703125" style="746" customWidth="1"/>
    <col min="464" max="464" width="9.85546875" style="746" customWidth="1"/>
    <col min="465" max="465" width="10.7109375" style="746" customWidth="1"/>
    <col min="466" max="466" width="10.85546875" style="746" customWidth="1"/>
    <col min="467" max="467" width="11.140625" style="746" customWidth="1"/>
    <col min="468" max="468" width="9.85546875" style="746" customWidth="1"/>
    <col min="469" max="469" width="1" style="746" customWidth="1"/>
    <col min="470" max="470" width="16.5703125" style="746" customWidth="1"/>
    <col min="471" max="471" width="0.5703125" style="746" customWidth="1"/>
    <col min="472" max="472" width="0.7109375" style="746" customWidth="1"/>
    <col min="473" max="473" width="27.85546875" style="746" customWidth="1"/>
    <col min="474" max="474" width="0.85546875" style="746" customWidth="1"/>
    <col min="475" max="475" width="27.42578125" style="746" customWidth="1"/>
    <col min="476" max="476" width="14.7109375" style="746" customWidth="1"/>
    <col min="477" max="477" width="0.42578125" style="746" customWidth="1"/>
    <col min="478" max="478" width="0.7109375" style="746" customWidth="1"/>
    <col min="479" max="479" width="21.7109375" style="746" customWidth="1"/>
    <col min="480" max="480" width="1.28515625" style="746" customWidth="1"/>
    <col min="481" max="481" width="21.140625" style="746" customWidth="1"/>
    <col min="482" max="686" width="11.42578125" style="746"/>
    <col min="687" max="687" width="0.7109375" style="746" customWidth="1"/>
    <col min="688" max="689" width="1.5703125" style="746" customWidth="1"/>
    <col min="690" max="690" width="16.42578125" style="746" customWidth="1"/>
    <col min="691" max="693" width="10.42578125" style="746" customWidth="1"/>
    <col min="694" max="694" width="8.7109375" style="746" customWidth="1"/>
    <col min="695" max="695" width="0.7109375" style="746" customWidth="1"/>
    <col min="696" max="696" width="3.140625" style="746" customWidth="1"/>
    <col min="697" max="697" width="1.140625" style="746" customWidth="1"/>
    <col min="698" max="698" width="18" style="746" customWidth="1"/>
    <col min="699" max="699" width="9.42578125" style="746" customWidth="1"/>
    <col min="700" max="700" width="8.7109375" style="746" customWidth="1"/>
    <col min="701" max="701" width="9.28515625" style="746" customWidth="1"/>
    <col min="702" max="702" width="10.140625" style="746" customWidth="1"/>
    <col min="703" max="703" width="5.140625" style="746" customWidth="1"/>
    <col min="704" max="704" width="10.140625" style="746" customWidth="1"/>
    <col min="705" max="705" width="6.42578125" style="746" customWidth="1"/>
    <col min="706" max="706" width="11.42578125" style="746"/>
    <col min="707" max="707" width="1.28515625" style="746" customWidth="1"/>
    <col min="708" max="708" width="1.42578125" style="746" customWidth="1"/>
    <col min="709" max="709" width="8.28515625" style="746" customWidth="1"/>
    <col min="710" max="710" width="11.42578125" style="746"/>
    <col min="711" max="712" width="10.7109375" style="746" customWidth="1"/>
    <col min="713" max="713" width="10.28515625" style="746" customWidth="1"/>
    <col min="714" max="714" width="11.28515625" style="746" customWidth="1"/>
    <col min="715" max="715" width="7.7109375" style="746" customWidth="1"/>
    <col min="716" max="716" width="10.140625" style="746" customWidth="1"/>
    <col min="717" max="717" width="6.5703125" style="746" customWidth="1"/>
    <col min="718" max="718" width="1.140625" style="746" customWidth="1"/>
    <col min="719" max="719" width="24.5703125" style="746" customWidth="1"/>
    <col min="720" max="720" width="9.85546875" style="746" customWidth="1"/>
    <col min="721" max="721" width="10.7109375" style="746" customWidth="1"/>
    <col min="722" max="722" width="10.85546875" style="746" customWidth="1"/>
    <col min="723" max="723" width="11.140625" style="746" customWidth="1"/>
    <col min="724" max="724" width="9.85546875" style="746" customWidth="1"/>
    <col min="725" max="725" width="1" style="746" customWidth="1"/>
    <col min="726" max="726" width="16.5703125" style="746" customWidth="1"/>
    <col min="727" max="727" width="0.5703125" style="746" customWidth="1"/>
    <col min="728" max="728" width="0.7109375" style="746" customWidth="1"/>
    <col min="729" max="729" width="27.85546875" style="746" customWidth="1"/>
    <col min="730" max="730" width="0.85546875" style="746" customWidth="1"/>
    <col min="731" max="731" width="27.42578125" style="746" customWidth="1"/>
    <col min="732" max="732" width="14.7109375" style="746" customWidth="1"/>
    <col min="733" max="733" width="0.42578125" style="746" customWidth="1"/>
    <col min="734" max="734" width="0.7109375" style="746" customWidth="1"/>
    <col min="735" max="735" width="21.7109375" style="746" customWidth="1"/>
    <col min="736" max="736" width="1.28515625" style="746" customWidth="1"/>
    <col min="737" max="737" width="21.140625" style="746" customWidth="1"/>
    <col min="738" max="942" width="11.42578125" style="746"/>
    <col min="943" max="943" width="0.7109375" style="746" customWidth="1"/>
    <col min="944" max="945" width="1.5703125" style="746" customWidth="1"/>
    <col min="946" max="946" width="16.42578125" style="746" customWidth="1"/>
    <col min="947" max="949" width="10.42578125" style="746" customWidth="1"/>
    <col min="950" max="950" width="8.7109375" style="746" customWidth="1"/>
    <col min="951" max="951" width="0.7109375" style="746" customWidth="1"/>
    <col min="952" max="952" width="3.140625" style="746" customWidth="1"/>
    <col min="953" max="953" width="1.140625" style="746" customWidth="1"/>
    <col min="954" max="954" width="18" style="746" customWidth="1"/>
    <col min="955" max="955" width="9.42578125" style="746" customWidth="1"/>
    <col min="956" max="956" width="8.7109375" style="746" customWidth="1"/>
    <col min="957" max="957" width="9.28515625" style="746" customWidth="1"/>
    <col min="958" max="958" width="10.140625" style="746" customWidth="1"/>
    <col min="959" max="959" width="5.140625" style="746" customWidth="1"/>
    <col min="960" max="960" width="10.140625" style="746" customWidth="1"/>
    <col min="961" max="961" width="6.42578125" style="746" customWidth="1"/>
    <col min="962" max="962" width="11.42578125" style="746"/>
    <col min="963" max="963" width="1.28515625" style="746" customWidth="1"/>
    <col min="964" max="964" width="1.42578125" style="746" customWidth="1"/>
    <col min="965" max="965" width="8.28515625" style="746" customWidth="1"/>
    <col min="966" max="966" width="11.42578125" style="746"/>
    <col min="967" max="968" width="10.7109375" style="746" customWidth="1"/>
    <col min="969" max="969" width="10.28515625" style="746" customWidth="1"/>
    <col min="970" max="970" width="11.28515625" style="746" customWidth="1"/>
    <col min="971" max="971" width="7.7109375" style="746" customWidth="1"/>
    <col min="972" max="972" width="10.140625" style="746" customWidth="1"/>
    <col min="973" max="973" width="6.5703125" style="746" customWidth="1"/>
    <col min="974" max="974" width="1.140625" style="746" customWidth="1"/>
    <col min="975" max="975" width="24.5703125" style="746" customWidth="1"/>
    <col min="976" max="976" width="9.85546875" style="746" customWidth="1"/>
    <col min="977" max="977" width="10.7109375" style="746" customWidth="1"/>
    <col min="978" max="978" width="10.85546875" style="746" customWidth="1"/>
    <col min="979" max="979" width="11.140625" style="746" customWidth="1"/>
    <col min="980" max="980" width="9.85546875" style="746" customWidth="1"/>
    <col min="981" max="981" width="1" style="746" customWidth="1"/>
    <col min="982" max="982" width="16.5703125" style="746" customWidth="1"/>
    <col min="983" max="983" width="0.5703125" style="746" customWidth="1"/>
    <col min="984" max="984" width="0.7109375" style="746" customWidth="1"/>
    <col min="985" max="985" width="27.85546875" style="746" customWidth="1"/>
    <col min="986" max="986" width="0.85546875" style="746" customWidth="1"/>
    <col min="987" max="987" width="27.42578125" style="746" customWidth="1"/>
    <col min="988" max="988" width="14.7109375" style="746" customWidth="1"/>
    <col min="989" max="989" width="0.42578125" style="746" customWidth="1"/>
    <col min="990" max="990" width="0.7109375" style="746" customWidth="1"/>
    <col min="991" max="991" width="21.7109375" style="746" customWidth="1"/>
    <col min="992" max="992" width="1.28515625" style="746" customWidth="1"/>
    <col min="993" max="993" width="21.140625" style="746" customWidth="1"/>
    <col min="994" max="1198" width="11.42578125" style="746"/>
    <col min="1199" max="1199" width="0.7109375" style="746" customWidth="1"/>
    <col min="1200" max="1201" width="1.5703125" style="746" customWidth="1"/>
    <col min="1202" max="1202" width="16.42578125" style="746" customWidth="1"/>
    <col min="1203" max="1205" width="10.42578125" style="746" customWidth="1"/>
    <col min="1206" max="1206" width="8.7109375" style="746" customWidth="1"/>
    <col min="1207" max="1207" width="0.7109375" style="746" customWidth="1"/>
    <col min="1208" max="1208" width="3.140625" style="746" customWidth="1"/>
    <col min="1209" max="1209" width="1.140625" style="746" customWidth="1"/>
    <col min="1210" max="1210" width="18" style="746" customWidth="1"/>
    <col min="1211" max="1211" width="9.42578125" style="746" customWidth="1"/>
    <col min="1212" max="1212" width="8.7109375" style="746" customWidth="1"/>
    <col min="1213" max="1213" width="9.28515625" style="746" customWidth="1"/>
    <col min="1214" max="1214" width="10.140625" style="746" customWidth="1"/>
    <col min="1215" max="1215" width="5.140625" style="746" customWidth="1"/>
    <col min="1216" max="1216" width="10.140625" style="746" customWidth="1"/>
    <col min="1217" max="1217" width="6.42578125" style="746" customWidth="1"/>
    <col min="1218" max="1218" width="11.42578125" style="746"/>
    <col min="1219" max="1219" width="1.28515625" style="746" customWidth="1"/>
    <col min="1220" max="1220" width="1.42578125" style="746" customWidth="1"/>
    <col min="1221" max="1221" width="8.28515625" style="746" customWidth="1"/>
    <col min="1222" max="1222" width="11.42578125" style="746"/>
    <col min="1223" max="1224" width="10.7109375" style="746" customWidth="1"/>
    <col min="1225" max="1225" width="10.28515625" style="746" customWidth="1"/>
    <col min="1226" max="1226" width="11.28515625" style="746" customWidth="1"/>
    <col min="1227" max="1227" width="7.7109375" style="746" customWidth="1"/>
    <col min="1228" max="1228" width="10.140625" style="746" customWidth="1"/>
    <col min="1229" max="1229" width="6.5703125" style="746" customWidth="1"/>
    <col min="1230" max="1230" width="1.140625" style="746" customWidth="1"/>
    <col min="1231" max="1231" width="24.5703125" style="746" customWidth="1"/>
    <col min="1232" max="1232" width="9.85546875" style="746" customWidth="1"/>
    <col min="1233" max="1233" width="10.7109375" style="746" customWidth="1"/>
    <col min="1234" max="1234" width="10.85546875" style="746" customWidth="1"/>
    <col min="1235" max="1235" width="11.140625" style="746" customWidth="1"/>
    <col min="1236" max="1236" width="9.85546875" style="746" customWidth="1"/>
    <col min="1237" max="1237" width="1" style="746" customWidth="1"/>
    <col min="1238" max="1238" width="16.5703125" style="746" customWidth="1"/>
    <col min="1239" max="1239" width="0.5703125" style="746" customWidth="1"/>
    <col min="1240" max="1240" width="0.7109375" style="746" customWidth="1"/>
    <col min="1241" max="1241" width="27.85546875" style="746" customWidth="1"/>
    <col min="1242" max="1242" width="0.85546875" style="746" customWidth="1"/>
    <col min="1243" max="1243" width="27.42578125" style="746" customWidth="1"/>
    <col min="1244" max="1244" width="14.7109375" style="746" customWidth="1"/>
    <col min="1245" max="1245" width="0.42578125" style="746" customWidth="1"/>
    <col min="1246" max="1246" width="0.7109375" style="746" customWidth="1"/>
    <col min="1247" max="1247" width="21.7109375" style="746" customWidth="1"/>
    <col min="1248" max="1248" width="1.28515625" style="746" customWidth="1"/>
    <col min="1249" max="1249" width="21.140625" style="746" customWidth="1"/>
    <col min="1250" max="1454" width="11.42578125" style="746"/>
    <col min="1455" max="1455" width="0.7109375" style="746" customWidth="1"/>
    <col min="1456" max="1457" width="1.5703125" style="746" customWidth="1"/>
    <col min="1458" max="1458" width="16.42578125" style="746" customWidth="1"/>
    <col min="1459" max="1461" width="10.42578125" style="746" customWidth="1"/>
    <col min="1462" max="1462" width="8.7109375" style="746" customWidth="1"/>
    <col min="1463" max="1463" width="0.7109375" style="746" customWidth="1"/>
    <col min="1464" max="1464" width="3.140625" style="746" customWidth="1"/>
    <col min="1465" max="1465" width="1.140625" style="746" customWidth="1"/>
    <col min="1466" max="1466" width="18" style="746" customWidth="1"/>
    <col min="1467" max="1467" width="9.42578125" style="746" customWidth="1"/>
    <col min="1468" max="1468" width="8.7109375" style="746" customWidth="1"/>
    <col min="1469" max="1469" width="9.28515625" style="746" customWidth="1"/>
    <col min="1470" max="1470" width="10.140625" style="746" customWidth="1"/>
    <col min="1471" max="1471" width="5.140625" style="746" customWidth="1"/>
    <col min="1472" max="1472" width="10.140625" style="746" customWidth="1"/>
    <col min="1473" max="1473" width="6.42578125" style="746" customWidth="1"/>
    <col min="1474" max="1474" width="11.42578125" style="746"/>
    <col min="1475" max="1475" width="1.28515625" style="746" customWidth="1"/>
    <col min="1476" max="1476" width="1.42578125" style="746" customWidth="1"/>
    <col min="1477" max="1477" width="8.28515625" style="746" customWidth="1"/>
    <col min="1478" max="1478" width="11.42578125" style="746"/>
    <col min="1479" max="1480" width="10.7109375" style="746" customWidth="1"/>
    <col min="1481" max="1481" width="10.28515625" style="746" customWidth="1"/>
    <col min="1482" max="1482" width="11.28515625" style="746" customWidth="1"/>
    <col min="1483" max="1483" width="7.7109375" style="746" customWidth="1"/>
    <col min="1484" max="1484" width="10.140625" style="746" customWidth="1"/>
    <col min="1485" max="1485" width="6.5703125" style="746" customWidth="1"/>
    <col min="1486" max="1486" width="1.140625" style="746" customWidth="1"/>
    <col min="1487" max="1487" width="24.5703125" style="746" customWidth="1"/>
    <col min="1488" max="1488" width="9.85546875" style="746" customWidth="1"/>
    <col min="1489" max="1489" width="10.7109375" style="746" customWidth="1"/>
    <col min="1490" max="1490" width="10.85546875" style="746" customWidth="1"/>
    <col min="1491" max="1491" width="11.140625" style="746" customWidth="1"/>
    <col min="1492" max="1492" width="9.85546875" style="746" customWidth="1"/>
    <col min="1493" max="1493" width="1" style="746" customWidth="1"/>
    <col min="1494" max="1494" width="16.5703125" style="746" customWidth="1"/>
    <col min="1495" max="1495" width="0.5703125" style="746" customWidth="1"/>
    <col min="1496" max="1496" width="0.7109375" style="746" customWidth="1"/>
    <col min="1497" max="1497" width="27.85546875" style="746" customWidth="1"/>
    <col min="1498" max="1498" width="0.85546875" style="746" customWidth="1"/>
    <col min="1499" max="1499" width="27.42578125" style="746" customWidth="1"/>
    <col min="1500" max="1500" width="14.7109375" style="746" customWidth="1"/>
    <col min="1501" max="1501" width="0.42578125" style="746" customWidth="1"/>
    <col min="1502" max="1502" width="0.7109375" style="746" customWidth="1"/>
    <col min="1503" max="1503" width="21.7109375" style="746" customWidth="1"/>
    <col min="1504" max="1504" width="1.28515625" style="746" customWidth="1"/>
    <col min="1505" max="1505" width="21.140625" style="746" customWidth="1"/>
    <col min="1506" max="1710" width="11.42578125" style="746"/>
    <col min="1711" max="1711" width="0.7109375" style="746" customWidth="1"/>
    <col min="1712" max="1713" width="1.5703125" style="746" customWidth="1"/>
    <col min="1714" max="1714" width="16.42578125" style="746" customWidth="1"/>
    <col min="1715" max="1717" width="10.42578125" style="746" customWidth="1"/>
    <col min="1718" max="1718" width="8.7109375" style="746" customWidth="1"/>
    <col min="1719" max="1719" width="0.7109375" style="746" customWidth="1"/>
    <col min="1720" max="1720" width="3.140625" style="746" customWidth="1"/>
    <col min="1721" max="1721" width="1.140625" style="746" customWidth="1"/>
    <col min="1722" max="1722" width="18" style="746" customWidth="1"/>
    <col min="1723" max="1723" width="9.42578125" style="746" customWidth="1"/>
    <col min="1724" max="1724" width="8.7109375" style="746" customWidth="1"/>
    <col min="1725" max="1725" width="9.28515625" style="746" customWidth="1"/>
    <col min="1726" max="1726" width="10.140625" style="746" customWidth="1"/>
    <col min="1727" max="1727" width="5.140625" style="746" customWidth="1"/>
    <col min="1728" max="1728" width="10.140625" style="746" customWidth="1"/>
    <col min="1729" max="1729" width="6.42578125" style="746" customWidth="1"/>
    <col min="1730" max="1730" width="11.42578125" style="746"/>
    <col min="1731" max="1731" width="1.28515625" style="746" customWidth="1"/>
    <col min="1732" max="1732" width="1.42578125" style="746" customWidth="1"/>
    <col min="1733" max="1733" width="8.28515625" style="746" customWidth="1"/>
    <col min="1734" max="1734" width="11.42578125" style="746"/>
    <col min="1735" max="1736" width="10.7109375" style="746" customWidth="1"/>
    <col min="1737" max="1737" width="10.28515625" style="746" customWidth="1"/>
    <col min="1738" max="1738" width="11.28515625" style="746" customWidth="1"/>
    <col min="1739" max="1739" width="7.7109375" style="746" customWidth="1"/>
    <col min="1740" max="1740" width="10.140625" style="746" customWidth="1"/>
    <col min="1741" max="1741" width="6.5703125" style="746" customWidth="1"/>
    <col min="1742" max="1742" width="1.140625" style="746" customWidth="1"/>
    <col min="1743" max="1743" width="24.5703125" style="746" customWidth="1"/>
    <col min="1744" max="1744" width="9.85546875" style="746" customWidth="1"/>
    <col min="1745" max="1745" width="10.7109375" style="746" customWidth="1"/>
    <col min="1746" max="1746" width="10.85546875" style="746" customWidth="1"/>
    <col min="1747" max="1747" width="11.140625" style="746" customWidth="1"/>
    <col min="1748" max="1748" width="9.85546875" style="746" customWidth="1"/>
    <col min="1749" max="1749" width="1" style="746" customWidth="1"/>
    <col min="1750" max="1750" width="16.5703125" style="746" customWidth="1"/>
    <col min="1751" max="1751" width="0.5703125" style="746" customWidth="1"/>
    <col min="1752" max="1752" width="0.7109375" style="746" customWidth="1"/>
    <col min="1753" max="1753" width="27.85546875" style="746" customWidth="1"/>
    <col min="1754" max="1754" width="0.85546875" style="746" customWidth="1"/>
    <col min="1755" max="1755" width="27.42578125" style="746" customWidth="1"/>
    <col min="1756" max="1756" width="14.7109375" style="746" customWidth="1"/>
    <col min="1757" max="1757" width="0.42578125" style="746" customWidth="1"/>
    <col min="1758" max="1758" width="0.7109375" style="746" customWidth="1"/>
    <col min="1759" max="1759" width="21.7109375" style="746" customWidth="1"/>
    <col min="1760" max="1760" width="1.28515625" style="746" customWidth="1"/>
    <col min="1761" max="1761" width="21.140625" style="746" customWidth="1"/>
    <col min="1762" max="1966" width="11.42578125" style="746"/>
    <col min="1967" max="1967" width="0.7109375" style="746" customWidth="1"/>
    <col min="1968" max="1969" width="1.5703125" style="746" customWidth="1"/>
    <col min="1970" max="1970" width="16.42578125" style="746" customWidth="1"/>
    <col min="1971" max="1973" width="10.42578125" style="746" customWidth="1"/>
    <col min="1974" max="1974" width="8.7109375" style="746" customWidth="1"/>
    <col min="1975" max="1975" width="0.7109375" style="746" customWidth="1"/>
    <col min="1976" max="1976" width="3.140625" style="746" customWidth="1"/>
    <col min="1977" max="1977" width="1.140625" style="746" customWidth="1"/>
    <col min="1978" max="1978" width="18" style="746" customWidth="1"/>
    <col min="1979" max="1979" width="9.42578125" style="746" customWidth="1"/>
    <col min="1980" max="1980" width="8.7109375" style="746" customWidth="1"/>
    <col min="1981" max="1981" width="9.28515625" style="746" customWidth="1"/>
    <col min="1982" max="1982" width="10.140625" style="746" customWidth="1"/>
    <col min="1983" max="1983" width="5.140625" style="746" customWidth="1"/>
    <col min="1984" max="1984" width="10.140625" style="746" customWidth="1"/>
    <col min="1985" max="1985" width="6.42578125" style="746" customWidth="1"/>
    <col min="1986" max="1986" width="11.42578125" style="746"/>
    <col min="1987" max="1987" width="1.28515625" style="746" customWidth="1"/>
    <col min="1988" max="1988" width="1.42578125" style="746" customWidth="1"/>
    <col min="1989" max="1989" width="8.28515625" style="746" customWidth="1"/>
    <col min="1990" max="1990" width="11.42578125" style="746"/>
    <col min="1991" max="1992" width="10.7109375" style="746" customWidth="1"/>
    <col min="1993" max="1993" width="10.28515625" style="746" customWidth="1"/>
    <col min="1994" max="1994" width="11.28515625" style="746" customWidth="1"/>
    <col min="1995" max="1995" width="7.7109375" style="746" customWidth="1"/>
    <col min="1996" max="1996" width="10.140625" style="746" customWidth="1"/>
    <col min="1997" max="1997" width="6.5703125" style="746" customWidth="1"/>
    <col min="1998" max="1998" width="1.140625" style="746" customWidth="1"/>
    <col min="1999" max="1999" width="24.5703125" style="746" customWidth="1"/>
    <col min="2000" max="2000" width="9.85546875" style="746" customWidth="1"/>
    <col min="2001" max="2001" width="10.7109375" style="746" customWidth="1"/>
    <col min="2002" max="2002" width="10.85546875" style="746" customWidth="1"/>
    <col min="2003" max="2003" width="11.140625" style="746" customWidth="1"/>
    <col min="2004" max="2004" width="9.85546875" style="746" customWidth="1"/>
    <col min="2005" max="2005" width="1" style="746" customWidth="1"/>
    <col min="2006" max="2006" width="16.5703125" style="746" customWidth="1"/>
    <col min="2007" max="2007" width="0.5703125" style="746" customWidth="1"/>
    <col min="2008" max="2008" width="0.7109375" style="746" customWidth="1"/>
    <col min="2009" max="2009" width="27.85546875" style="746" customWidth="1"/>
    <col min="2010" max="2010" width="0.85546875" style="746" customWidth="1"/>
    <col min="2011" max="2011" width="27.42578125" style="746" customWidth="1"/>
    <col min="2012" max="2012" width="14.7109375" style="746" customWidth="1"/>
    <col min="2013" max="2013" width="0.42578125" style="746" customWidth="1"/>
    <col min="2014" max="2014" width="0.7109375" style="746" customWidth="1"/>
    <col min="2015" max="2015" width="21.7109375" style="746" customWidth="1"/>
    <col min="2016" max="2016" width="1.28515625" style="746" customWidth="1"/>
    <col min="2017" max="2017" width="21.140625" style="746" customWidth="1"/>
    <col min="2018" max="2222" width="11.42578125" style="746"/>
    <col min="2223" max="2223" width="0.7109375" style="746" customWidth="1"/>
    <col min="2224" max="2225" width="1.5703125" style="746" customWidth="1"/>
    <col min="2226" max="2226" width="16.42578125" style="746" customWidth="1"/>
    <col min="2227" max="2229" width="10.42578125" style="746" customWidth="1"/>
    <col min="2230" max="2230" width="8.7109375" style="746" customWidth="1"/>
    <col min="2231" max="2231" width="0.7109375" style="746" customWidth="1"/>
    <col min="2232" max="2232" width="3.140625" style="746" customWidth="1"/>
    <col min="2233" max="2233" width="1.140625" style="746" customWidth="1"/>
    <col min="2234" max="2234" width="18" style="746" customWidth="1"/>
    <col min="2235" max="2235" width="9.42578125" style="746" customWidth="1"/>
    <col min="2236" max="2236" width="8.7109375" style="746" customWidth="1"/>
    <col min="2237" max="2237" width="9.28515625" style="746" customWidth="1"/>
    <col min="2238" max="2238" width="10.140625" style="746" customWidth="1"/>
    <col min="2239" max="2239" width="5.140625" style="746" customWidth="1"/>
    <col min="2240" max="2240" width="10.140625" style="746" customWidth="1"/>
    <col min="2241" max="2241" width="6.42578125" style="746" customWidth="1"/>
    <col min="2242" max="2242" width="11.42578125" style="746"/>
    <col min="2243" max="2243" width="1.28515625" style="746" customWidth="1"/>
    <col min="2244" max="2244" width="1.42578125" style="746" customWidth="1"/>
    <col min="2245" max="2245" width="8.28515625" style="746" customWidth="1"/>
    <col min="2246" max="2246" width="11.42578125" style="746"/>
    <col min="2247" max="2248" width="10.7109375" style="746" customWidth="1"/>
    <col min="2249" max="2249" width="10.28515625" style="746" customWidth="1"/>
    <col min="2250" max="2250" width="11.28515625" style="746" customWidth="1"/>
    <col min="2251" max="2251" width="7.7109375" style="746" customWidth="1"/>
    <col min="2252" max="2252" width="10.140625" style="746" customWidth="1"/>
    <col min="2253" max="2253" width="6.5703125" style="746" customWidth="1"/>
    <col min="2254" max="2254" width="1.140625" style="746" customWidth="1"/>
    <col min="2255" max="2255" width="24.5703125" style="746" customWidth="1"/>
    <col min="2256" max="2256" width="9.85546875" style="746" customWidth="1"/>
    <col min="2257" max="2257" width="10.7109375" style="746" customWidth="1"/>
    <col min="2258" max="2258" width="10.85546875" style="746" customWidth="1"/>
    <col min="2259" max="2259" width="11.140625" style="746" customWidth="1"/>
    <col min="2260" max="2260" width="9.85546875" style="746" customWidth="1"/>
    <col min="2261" max="2261" width="1" style="746" customWidth="1"/>
    <col min="2262" max="2262" width="16.5703125" style="746" customWidth="1"/>
    <col min="2263" max="2263" width="0.5703125" style="746" customWidth="1"/>
    <col min="2264" max="2264" width="0.7109375" style="746" customWidth="1"/>
    <col min="2265" max="2265" width="27.85546875" style="746" customWidth="1"/>
    <col min="2266" max="2266" width="0.85546875" style="746" customWidth="1"/>
    <col min="2267" max="2267" width="27.42578125" style="746" customWidth="1"/>
    <col min="2268" max="2268" width="14.7109375" style="746" customWidth="1"/>
    <col min="2269" max="2269" width="0.42578125" style="746" customWidth="1"/>
    <col min="2270" max="2270" width="0.7109375" style="746" customWidth="1"/>
    <col min="2271" max="2271" width="21.7109375" style="746" customWidth="1"/>
    <col min="2272" max="2272" width="1.28515625" style="746" customWidth="1"/>
    <col min="2273" max="2273" width="21.140625" style="746" customWidth="1"/>
    <col min="2274" max="2478" width="11.42578125" style="746"/>
    <col min="2479" max="2479" width="0.7109375" style="746" customWidth="1"/>
    <col min="2480" max="2481" width="1.5703125" style="746" customWidth="1"/>
    <col min="2482" max="2482" width="16.42578125" style="746" customWidth="1"/>
    <col min="2483" max="2485" width="10.42578125" style="746" customWidth="1"/>
    <col min="2486" max="2486" width="8.7109375" style="746" customWidth="1"/>
    <col min="2487" max="2487" width="0.7109375" style="746" customWidth="1"/>
    <col min="2488" max="2488" width="3.140625" style="746" customWidth="1"/>
    <col min="2489" max="2489" width="1.140625" style="746" customWidth="1"/>
    <col min="2490" max="2490" width="18" style="746" customWidth="1"/>
    <col min="2491" max="2491" width="9.42578125" style="746" customWidth="1"/>
    <col min="2492" max="2492" width="8.7109375" style="746" customWidth="1"/>
    <col min="2493" max="2493" width="9.28515625" style="746" customWidth="1"/>
    <col min="2494" max="2494" width="10.140625" style="746" customWidth="1"/>
    <col min="2495" max="2495" width="5.140625" style="746" customWidth="1"/>
    <col min="2496" max="2496" width="10.140625" style="746" customWidth="1"/>
    <col min="2497" max="2497" width="6.42578125" style="746" customWidth="1"/>
    <col min="2498" max="2498" width="11.42578125" style="746"/>
    <col min="2499" max="2499" width="1.28515625" style="746" customWidth="1"/>
    <col min="2500" max="2500" width="1.42578125" style="746" customWidth="1"/>
    <col min="2501" max="2501" width="8.28515625" style="746" customWidth="1"/>
    <col min="2502" max="2502" width="11.42578125" style="746"/>
    <col min="2503" max="2504" width="10.7109375" style="746" customWidth="1"/>
    <col min="2505" max="2505" width="10.28515625" style="746" customWidth="1"/>
    <col min="2506" max="2506" width="11.28515625" style="746" customWidth="1"/>
    <col min="2507" max="2507" width="7.7109375" style="746" customWidth="1"/>
    <col min="2508" max="2508" width="10.140625" style="746" customWidth="1"/>
    <col min="2509" max="2509" width="6.5703125" style="746" customWidth="1"/>
    <col min="2510" max="2510" width="1.140625" style="746" customWidth="1"/>
    <col min="2511" max="2511" width="24.5703125" style="746" customWidth="1"/>
    <col min="2512" max="2512" width="9.85546875" style="746" customWidth="1"/>
    <col min="2513" max="2513" width="10.7109375" style="746" customWidth="1"/>
    <col min="2514" max="2514" width="10.85546875" style="746" customWidth="1"/>
    <col min="2515" max="2515" width="11.140625" style="746" customWidth="1"/>
    <col min="2516" max="2516" width="9.85546875" style="746" customWidth="1"/>
    <col min="2517" max="2517" width="1" style="746" customWidth="1"/>
    <col min="2518" max="2518" width="16.5703125" style="746" customWidth="1"/>
    <col min="2519" max="2519" width="0.5703125" style="746" customWidth="1"/>
    <col min="2520" max="2520" width="0.7109375" style="746" customWidth="1"/>
    <col min="2521" max="2521" width="27.85546875" style="746" customWidth="1"/>
    <col min="2522" max="2522" width="0.85546875" style="746" customWidth="1"/>
    <col min="2523" max="2523" width="27.42578125" style="746" customWidth="1"/>
    <col min="2524" max="2524" width="14.7109375" style="746" customWidth="1"/>
    <col min="2525" max="2525" width="0.42578125" style="746" customWidth="1"/>
    <col min="2526" max="2526" width="0.7109375" style="746" customWidth="1"/>
    <col min="2527" max="2527" width="21.7109375" style="746" customWidth="1"/>
    <col min="2528" max="2528" width="1.28515625" style="746" customWidth="1"/>
    <col min="2529" max="2529" width="21.140625" style="746" customWidth="1"/>
    <col min="2530" max="2734" width="11.42578125" style="746"/>
    <col min="2735" max="2735" width="0.7109375" style="746" customWidth="1"/>
    <col min="2736" max="2737" width="1.5703125" style="746" customWidth="1"/>
    <col min="2738" max="2738" width="16.42578125" style="746" customWidth="1"/>
    <col min="2739" max="2741" width="10.42578125" style="746" customWidth="1"/>
    <col min="2742" max="2742" width="8.7109375" style="746" customWidth="1"/>
    <col min="2743" max="2743" width="0.7109375" style="746" customWidth="1"/>
    <col min="2744" max="2744" width="3.140625" style="746" customWidth="1"/>
    <col min="2745" max="2745" width="1.140625" style="746" customWidth="1"/>
    <col min="2746" max="2746" width="18" style="746" customWidth="1"/>
    <col min="2747" max="2747" width="9.42578125" style="746" customWidth="1"/>
    <col min="2748" max="2748" width="8.7109375" style="746" customWidth="1"/>
    <col min="2749" max="2749" width="9.28515625" style="746" customWidth="1"/>
    <col min="2750" max="2750" width="10.140625" style="746" customWidth="1"/>
    <col min="2751" max="2751" width="5.140625" style="746" customWidth="1"/>
    <col min="2752" max="2752" width="10.140625" style="746" customWidth="1"/>
    <col min="2753" max="2753" width="6.42578125" style="746" customWidth="1"/>
    <col min="2754" max="2754" width="11.42578125" style="746"/>
    <col min="2755" max="2755" width="1.28515625" style="746" customWidth="1"/>
    <col min="2756" max="2756" width="1.42578125" style="746" customWidth="1"/>
    <col min="2757" max="2757" width="8.28515625" style="746" customWidth="1"/>
    <col min="2758" max="2758" width="11.42578125" style="746"/>
    <col min="2759" max="2760" width="10.7109375" style="746" customWidth="1"/>
    <col min="2761" max="2761" width="10.28515625" style="746" customWidth="1"/>
    <col min="2762" max="2762" width="11.28515625" style="746" customWidth="1"/>
    <col min="2763" max="2763" width="7.7109375" style="746" customWidth="1"/>
    <col min="2764" max="2764" width="10.140625" style="746" customWidth="1"/>
    <col min="2765" max="2765" width="6.5703125" style="746" customWidth="1"/>
    <col min="2766" max="2766" width="1.140625" style="746" customWidth="1"/>
    <col min="2767" max="2767" width="24.5703125" style="746" customWidth="1"/>
    <col min="2768" max="2768" width="9.85546875" style="746" customWidth="1"/>
    <col min="2769" max="2769" width="10.7109375" style="746" customWidth="1"/>
    <col min="2770" max="2770" width="10.85546875" style="746" customWidth="1"/>
    <col min="2771" max="2771" width="11.140625" style="746" customWidth="1"/>
    <col min="2772" max="2772" width="9.85546875" style="746" customWidth="1"/>
    <col min="2773" max="2773" width="1" style="746" customWidth="1"/>
    <col min="2774" max="2774" width="16.5703125" style="746" customWidth="1"/>
    <col min="2775" max="2775" width="0.5703125" style="746" customWidth="1"/>
    <col min="2776" max="2776" width="0.7109375" style="746" customWidth="1"/>
    <col min="2777" max="2777" width="27.85546875" style="746" customWidth="1"/>
    <col min="2778" max="2778" width="0.85546875" style="746" customWidth="1"/>
    <col min="2779" max="2779" width="27.42578125" style="746" customWidth="1"/>
    <col min="2780" max="2780" width="14.7109375" style="746" customWidth="1"/>
    <col min="2781" max="2781" width="0.42578125" style="746" customWidth="1"/>
    <col min="2782" max="2782" width="0.7109375" style="746" customWidth="1"/>
    <col min="2783" max="2783" width="21.7109375" style="746" customWidth="1"/>
    <col min="2784" max="2784" width="1.28515625" style="746" customWidth="1"/>
    <col min="2785" max="2785" width="21.140625" style="746" customWidth="1"/>
    <col min="2786" max="2990" width="11.42578125" style="746"/>
    <col min="2991" max="2991" width="0.7109375" style="746" customWidth="1"/>
    <col min="2992" max="2993" width="1.5703125" style="746" customWidth="1"/>
    <col min="2994" max="2994" width="16.42578125" style="746" customWidth="1"/>
    <col min="2995" max="2997" width="10.42578125" style="746" customWidth="1"/>
    <col min="2998" max="2998" width="8.7109375" style="746" customWidth="1"/>
    <col min="2999" max="2999" width="0.7109375" style="746" customWidth="1"/>
    <col min="3000" max="3000" width="3.140625" style="746" customWidth="1"/>
    <col min="3001" max="3001" width="1.140625" style="746" customWidth="1"/>
    <col min="3002" max="3002" width="18" style="746" customWidth="1"/>
    <col min="3003" max="3003" width="9.42578125" style="746" customWidth="1"/>
    <col min="3004" max="3004" width="8.7109375" style="746" customWidth="1"/>
    <col min="3005" max="3005" width="9.28515625" style="746" customWidth="1"/>
    <col min="3006" max="3006" width="10.140625" style="746" customWidth="1"/>
    <col min="3007" max="3007" width="5.140625" style="746" customWidth="1"/>
    <col min="3008" max="3008" width="10.140625" style="746" customWidth="1"/>
    <col min="3009" max="3009" width="6.42578125" style="746" customWidth="1"/>
    <col min="3010" max="3010" width="11.42578125" style="746"/>
    <col min="3011" max="3011" width="1.28515625" style="746" customWidth="1"/>
    <col min="3012" max="3012" width="1.42578125" style="746" customWidth="1"/>
    <col min="3013" max="3013" width="8.28515625" style="746" customWidth="1"/>
    <col min="3014" max="3014" width="11.42578125" style="746"/>
    <col min="3015" max="3016" width="10.7109375" style="746" customWidth="1"/>
    <col min="3017" max="3017" width="10.28515625" style="746" customWidth="1"/>
    <col min="3018" max="3018" width="11.28515625" style="746" customWidth="1"/>
    <col min="3019" max="3019" width="7.7109375" style="746" customWidth="1"/>
    <col min="3020" max="3020" width="10.140625" style="746" customWidth="1"/>
    <col min="3021" max="3021" width="6.5703125" style="746" customWidth="1"/>
    <col min="3022" max="3022" width="1.140625" style="746" customWidth="1"/>
    <col min="3023" max="3023" width="24.5703125" style="746" customWidth="1"/>
    <col min="3024" max="3024" width="9.85546875" style="746" customWidth="1"/>
    <col min="3025" max="3025" width="10.7109375" style="746" customWidth="1"/>
    <col min="3026" max="3026" width="10.85546875" style="746" customWidth="1"/>
    <col min="3027" max="3027" width="11.140625" style="746" customWidth="1"/>
    <col min="3028" max="3028" width="9.85546875" style="746" customWidth="1"/>
    <col min="3029" max="3029" width="1" style="746" customWidth="1"/>
    <col min="3030" max="3030" width="16.5703125" style="746" customWidth="1"/>
    <col min="3031" max="3031" width="0.5703125" style="746" customWidth="1"/>
    <col min="3032" max="3032" width="0.7109375" style="746" customWidth="1"/>
    <col min="3033" max="3033" width="27.85546875" style="746" customWidth="1"/>
    <col min="3034" max="3034" width="0.85546875" style="746" customWidth="1"/>
    <col min="3035" max="3035" width="27.42578125" style="746" customWidth="1"/>
    <col min="3036" max="3036" width="14.7109375" style="746" customWidth="1"/>
    <col min="3037" max="3037" width="0.42578125" style="746" customWidth="1"/>
    <col min="3038" max="3038" width="0.7109375" style="746" customWidth="1"/>
    <col min="3039" max="3039" width="21.7109375" style="746" customWidth="1"/>
    <col min="3040" max="3040" width="1.28515625" style="746" customWidth="1"/>
    <col min="3041" max="3041" width="21.140625" style="746" customWidth="1"/>
    <col min="3042" max="3246" width="11.42578125" style="746"/>
    <col min="3247" max="3247" width="0.7109375" style="746" customWidth="1"/>
    <col min="3248" max="3249" width="1.5703125" style="746" customWidth="1"/>
    <col min="3250" max="3250" width="16.42578125" style="746" customWidth="1"/>
    <col min="3251" max="3253" width="10.42578125" style="746" customWidth="1"/>
    <col min="3254" max="3254" width="8.7109375" style="746" customWidth="1"/>
    <col min="3255" max="3255" width="0.7109375" style="746" customWidth="1"/>
    <col min="3256" max="3256" width="3.140625" style="746" customWidth="1"/>
    <col min="3257" max="3257" width="1.140625" style="746" customWidth="1"/>
    <col min="3258" max="3258" width="18" style="746" customWidth="1"/>
    <col min="3259" max="3259" width="9.42578125" style="746" customWidth="1"/>
    <col min="3260" max="3260" width="8.7109375" style="746" customWidth="1"/>
    <col min="3261" max="3261" width="9.28515625" style="746" customWidth="1"/>
    <col min="3262" max="3262" width="10.140625" style="746" customWidth="1"/>
    <col min="3263" max="3263" width="5.140625" style="746" customWidth="1"/>
    <col min="3264" max="3264" width="10.140625" style="746" customWidth="1"/>
    <col min="3265" max="3265" width="6.42578125" style="746" customWidth="1"/>
    <col min="3266" max="3266" width="11.42578125" style="746"/>
    <col min="3267" max="3267" width="1.28515625" style="746" customWidth="1"/>
    <col min="3268" max="3268" width="1.42578125" style="746" customWidth="1"/>
    <col min="3269" max="3269" width="8.28515625" style="746" customWidth="1"/>
    <col min="3270" max="3270" width="11.42578125" style="746"/>
    <col min="3271" max="3272" width="10.7109375" style="746" customWidth="1"/>
    <col min="3273" max="3273" width="10.28515625" style="746" customWidth="1"/>
    <col min="3274" max="3274" width="11.28515625" style="746" customWidth="1"/>
    <col min="3275" max="3275" width="7.7109375" style="746" customWidth="1"/>
    <col min="3276" max="3276" width="10.140625" style="746" customWidth="1"/>
    <col min="3277" max="3277" width="6.5703125" style="746" customWidth="1"/>
    <col min="3278" max="3278" width="1.140625" style="746" customWidth="1"/>
    <col min="3279" max="3279" width="24.5703125" style="746" customWidth="1"/>
    <col min="3280" max="3280" width="9.85546875" style="746" customWidth="1"/>
    <col min="3281" max="3281" width="10.7109375" style="746" customWidth="1"/>
    <col min="3282" max="3282" width="10.85546875" style="746" customWidth="1"/>
    <col min="3283" max="3283" width="11.140625" style="746" customWidth="1"/>
    <col min="3284" max="3284" width="9.85546875" style="746" customWidth="1"/>
    <col min="3285" max="3285" width="1" style="746" customWidth="1"/>
    <col min="3286" max="3286" width="16.5703125" style="746" customWidth="1"/>
    <col min="3287" max="3287" width="0.5703125" style="746" customWidth="1"/>
    <col min="3288" max="3288" width="0.7109375" style="746" customWidth="1"/>
    <col min="3289" max="3289" width="27.85546875" style="746" customWidth="1"/>
    <col min="3290" max="3290" width="0.85546875" style="746" customWidth="1"/>
    <col min="3291" max="3291" width="27.42578125" style="746" customWidth="1"/>
    <col min="3292" max="3292" width="14.7109375" style="746" customWidth="1"/>
    <col min="3293" max="3293" width="0.42578125" style="746" customWidth="1"/>
    <col min="3294" max="3294" width="0.7109375" style="746" customWidth="1"/>
    <col min="3295" max="3295" width="21.7109375" style="746" customWidth="1"/>
    <col min="3296" max="3296" width="1.28515625" style="746" customWidth="1"/>
    <col min="3297" max="3297" width="21.140625" style="746" customWidth="1"/>
    <col min="3298" max="3502" width="11.42578125" style="746"/>
    <col min="3503" max="3503" width="0.7109375" style="746" customWidth="1"/>
    <col min="3504" max="3505" width="1.5703125" style="746" customWidth="1"/>
    <col min="3506" max="3506" width="16.42578125" style="746" customWidth="1"/>
    <col min="3507" max="3509" width="10.42578125" style="746" customWidth="1"/>
    <col min="3510" max="3510" width="8.7109375" style="746" customWidth="1"/>
    <col min="3511" max="3511" width="0.7109375" style="746" customWidth="1"/>
    <col min="3512" max="3512" width="3.140625" style="746" customWidth="1"/>
    <col min="3513" max="3513" width="1.140625" style="746" customWidth="1"/>
    <col min="3514" max="3514" width="18" style="746" customWidth="1"/>
    <col min="3515" max="3515" width="9.42578125" style="746" customWidth="1"/>
    <col min="3516" max="3516" width="8.7109375" style="746" customWidth="1"/>
    <col min="3517" max="3517" width="9.28515625" style="746" customWidth="1"/>
    <col min="3518" max="3518" width="10.140625" style="746" customWidth="1"/>
    <col min="3519" max="3519" width="5.140625" style="746" customWidth="1"/>
    <col min="3520" max="3520" width="10.140625" style="746" customWidth="1"/>
    <col min="3521" max="3521" width="6.42578125" style="746" customWidth="1"/>
    <col min="3522" max="3522" width="11.42578125" style="746"/>
    <col min="3523" max="3523" width="1.28515625" style="746" customWidth="1"/>
    <col min="3524" max="3524" width="1.42578125" style="746" customWidth="1"/>
    <col min="3525" max="3525" width="8.28515625" style="746" customWidth="1"/>
    <col min="3526" max="3526" width="11.42578125" style="746"/>
    <col min="3527" max="3528" width="10.7109375" style="746" customWidth="1"/>
    <col min="3529" max="3529" width="10.28515625" style="746" customWidth="1"/>
    <col min="3530" max="3530" width="11.28515625" style="746" customWidth="1"/>
    <col min="3531" max="3531" width="7.7109375" style="746" customWidth="1"/>
    <col min="3532" max="3532" width="10.140625" style="746" customWidth="1"/>
    <col min="3533" max="3533" width="6.5703125" style="746" customWidth="1"/>
    <col min="3534" max="3534" width="1.140625" style="746" customWidth="1"/>
    <col min="3535" max="3535" width="24.5703125" style="746" customWidth="1"/>
    <col min="3536" max="3536" width="9.85546875" style="746" customWidth="1"/>
    <col min="3537" max="3537" width="10.7109375" style="746" customWidth="1"/>
    <col min="3538" max="3538" width="10.85546875" style="746" customWidth="1"/>
    <col min="3539" max="3539" width="11.140625" style="746" customWidth="1"/>
    <col min="3540" max="3540" width="9.85546875" style="746" customWidth="1"/>
    <col min="3541" max="3541" width="1" style="746" customWidth="1"/>
    <col min="3542" max="3542" width="16.5703125" style="746" customWidth="1"/>
    <col min="3543" max="3543" width="0.5703125" style="746" customWidth="1"/>
    <col min="3544" max="3544" width="0.7109375" style="746" customWidth="1"/>
    <col min="3545" max="3545" width="27.85546875" style="746" customWidth="1"/>
    <col min="3546" max="3546" width="0.85546875" style="746" customWidth="1"/>
    <col min="3547" max="3547" width="27.42578125" style="746" customWidth="1"/>
    <col min="3548" max="3548" width="14.7109375" style="746" customWidth="1"/>
    <col min="3549" max="3549" width="0.42578125" style="746" customWidth="1"/>
    <col min="3550" max="3550" width="0.7109375" style="746" customWidth="1"/>
    <col min="3551" max="3551" width="21.7109375" style="746" customWidth="1"/>
    <col min="3552" max="3552" width="1.28515625" style="746" customWidth="1"/>
    <col min="3553" max="3553" width="21.140625" style="746" customWidth="1"/>
    <col min="3554" max="3758" width="11.42578125" style="746"/>
    <col min="3759" max="3759" width="0.7109375" style="746" customWidth="1"/>
    <col min="3760" max="3761" width="1.5703125" style="746" customWidth="1"/>
    <col min="3762" max="3762" width="16.42578125" style="746" customWidth="1"/>
    <col min="3763" max="3765" width="10.42578125" style="746" customWidth="1"/>
    <col min="3766" max="3766" width="8.7109375" style="746" customWidth="1"/>
    <col min="3767" max="3767" width="0.7109375" style="746" customWidth="1"/>
    <col min="3768" max="3768" width="3.140625" style="746" customWidth="1"/>
    <col min="3769" max="3769" width="1.140625" style="746" customWidth="1"/>
    <col min="3770" max="3770" width="18" style="746" customWidth="1"/>
    <col min="3771" max="3771" width="9.42578125" style="746" customWidth="1"/>
    <col min="3772" max="3772" width="8.7109375" style="746" customWidth="1"/>
    <col min="3773" max="3773" width="9.28515625" style="746" customWidth="1"/>
    <col min="3774" max="3774" width="10.140625" style="746" customWidth="1"/>
    <col min="3775" max="3775" width="5.140625" style="746" customWidth="1"/>
    <col min="3776" max="3776" width="10.140625" style="746" customWidth="1"/>
    <col min="3777" max="3777" width="6.42578125" style="746" customWidth="1"/>
    <col min="3778" max="3778" width="11.42578125" style="746"/>
    <col min="3779" max="3779" width="1.28515625" style="746" customWidth="1"/>
    <col min="3780" max="3780" width="1.42578125" style="746" customWidth="1"/>
    <col min="3781" max="3781" width="8.28515625" style="746" customWidth="1"/>
    <col min="3782" max="3782" width="11.42578125" style="746"/>
    <col min="3783" max="3784" width="10.7109375" style="746" customWidth="1"/>
    <col min="3785" max="3785" width="10.28515625" style="746" customWidth="1"/>
    <col min="3786" max="3786" width="11.28515625" style="746" customWidth="1"/>
    <col min="3787" max="3787" width="7.7109375" style="746" customWidth="1"/>
    <col min="3788" max="3788" width="10.140625" style="746" customWidth="1"/>
    <col min="3789" max="3789" width="6.5703125" style="746" customWidth="1"/>
    <col min="3790" max="3790" width="1.140625" style="746" customWidth="1"/>
    <col min="3791" max="3791" width="24.5703125" style="746" customWidth="1"/>
    <col min="3792" max="3792" width="9.85546875" style="746" customWidth="1"/>
    <col min="3793" max="3793" width="10.7109375" style="746" customWidth="1"/>
    <col min="3794" max="3794" width="10.85546875" style="746" customWidth="1"/>
    <col min="3795" max="3795" width="11.140625" style="746" customWidth="1"/>
    <col min="3796" max="3796" width="9.85546875" style="746" customWidth="1"/>
    <col min="3797" max="3797" width="1" style="746" customWidth="1"/>
    <col min="3798" max="3798" width="16.5703125" style="746" customWidth="1"/>
    <col min="3799" max="3799" width="0.5703125" style="746" customWidth="1"/>
    <col min="3800" max="3800" width="0.7109375" style="746" customWidth="1"/>
    <col min="3801" max="3801" width="27.85546875" style="746" customWidth="1"/>
    <col min="3802" max="3802" width="0.85546875" style="746" customWidth="1"/>
    <col min="3803" max="3803" width="27.42578125" style="746" customWidth="1"/>
    <col min="3804" max="3804" width="14.7109375" style="746" customWidth="1"/>
    <col min="3805" max="3805" width="0.42578125" style="746" customWidth="1"/>
    <col min="3806" max="3806" width="0.7109375" style="746" customWidth="1"/>
    <col min="3807" max="3807" width="21.7109375" style="746" customWidth="1"/>
    <col min="3808" max="3808" width="1.28515625" style="746" customWidth="1"/>
    <col min="3809" max="3809" width="21.140625" style="746" customWidth="1"/>
    <col min="3810" max="4014" width="11.42578125" style="746"/>
    <col min="4015" max="4015" width="0.7109375" style="746" customWidth="1"/>
    <col min="4016" max="4017" width="1.5703125" style="746" customWidth="1"/>
    <col min="4018" max="4018" width="16.42578125" style="746" customWidth="1"/>
    <col min="4019" max="4021" width="10.42578125" style="746" customWidth="1"/>
    <col min="4022" max="4022" width="8.7109375" style="746" customWidth="1"/>
    <col min="4023" max="4023" width="0.7109375" style="746" customWidth="1"/>
    <col min="4024" max="4024" width="3.140625" style="746" customWidth="1"/>
    <col min="4025" max="4025" width="1.140625" style="746" customWidth="1"/>
    <col min="4026" max="4026" width="18" style="746" customWidth="1"/>
    <col min="4027" max="4027" width="9.42578125" style="746" customWidth="1"/>
    <col min="4028" max="4028" width="8.7109375" style="746" customWidth="1"/>
    <col min="4029" max="4029" width="9.28515625" style="746" customWidth="1"/>
    <col min="4030" max="4030" width="10.140625" style="746" customWidth="1"/>
    <col min="4031" max="4031" width="5.140625" style="746" customWidth="1"/>
    <col min="4032" max="4032" width="10.140625" style="746" customWidth="1"/>
    <col min="4033" max="4033" width="6.42578125" style="746" customWidth="1"/>
    <col min="4034" max="4034" width="11.42578125" style="746"/>
    <col min="4035" max="4035" width="1.28515625" style="746" customWidth="1"/>
    <col min="4036" max="4036" width="1.42578125" style="746" customWidth="1"/>
    <col min="4037" max="4037" width="8.28515625" style="746" customWidth="1"/>
    <col min="4038" max="4038" width="11.42578125" style="746"/>
    <col min="4039" max="4040" width="10.7109375" style="746" customWidth="1"/>
    <col min="4041" max="4041" width="10.28515625" style="746" customWidth="1"/>
    <col min="4042" max="4042" width="11.28515625" style="746" customWidth="1"/>
    <col min="4043" max="4043" width="7.7109375" style="746" customWidth="1"/>
    <col min="4044" max="4044" width="10.140625" style="746" customWidth="1"/>
    <col min="4045" max="4045" width="6.5703125" style="746" customWidth="1"/>
    <col min="4046" max="4046" width="1.140625" style="746" customWidth="1"/>
    <col min="4047" max="4047" width="24.5703125" style="746" customWidth="1"/>
    <col min="4048" max="4048" width="9.85546875" style="746" customWidth="1"/>
    <col min="4049" max="4049" width="10.7109375" style="746" customWidth="1"/>
    <col min="4050" max="4050" width="10.85546875" style="746" customWidth="1"/>
    <col min="4051" max="4051" width="11.140625" style="746" customWidth="1"/>
    <col min="4052" max="4052" width="9.85546875" style="746" customWidth="1"/>
    <col min="4053" max="4053" width="1" style="746" customWidth="1"/>
    <col min="4054" max="4054" width="16.5703125" style="746" customWidth="1"/>
    <col min="4055" max="4055" width="0.5703125" style="746" customWidth="1"/>
    <col min="4056" max="4056" width="0.7109375" style="746" customWidth="1"/>
    <col min="4057" max="4057" width="27.85546875" style="746" customWidth="1"/>
    <col min="4058" max="4058" width="0.85546875" style="746" customWidth="1"/>
    <col min="4059" max="4059" width="27.42578125" style="746" customWidth="1"/>
    <col min="4060" max="4060" width="14.7109375" style="746" customWidth="1"/>
    <col min="4061" max="4061" width="0.42578125" style="746" customWidth="1"/>
    <col min="4062" max="4062" width="0.7109375" style="746" customWidth="1"/>
    <col min="4063" max="4063" width="21.7109375" style="746" customWidth="1"/>
    <col min="4064" max="4064" width="1.28515625" style="746" customWidth="1"/>
    <col min="4065" max="4065" width="21.140625" style="746" customWidth="1"/>
    <col min="4066" max="4270" width="11.42578125" style="746"/>
    <col min="4271" max="4271" width="0.7109375" style="746" customWidth="1"/>
    <col min="4272" max="4273" width="1.5703125" style="746" customWidth="1"/>
    <col min="4274" max="4274" width="16.42578125" style="746" customWidth="1"/>
    <col min="4275" max="4277" width="10.42578125" style="746" customWidth="1"/>
    <col min="4278" max="4278" width="8.7109375" style="746" customWidth="1"/>
    <col min="4279" max="4279" width="0.7109375" style="746" customWidth="1"/>
    <col min="4280" max="4280" width="3.140625" style="746" customWidth="1"/>
    <col min="4281" max="4281" width="1.140625" style="746" customWidth="1"/>
    <col min="4282" max="4282" width="18" style="746" customWidth="1"/>
    <col min="4283" max="4283" width="9.42578125" style="746" customWidth="1"/>
    <col min="4284" max="4284" width="8.7109375" style="746" customWidth="1"/>
    <col min="4285" max="4285" width="9.28515625" style="746" customWidth="1"/>
    <col min="4286" max="4286" width="10.140625" style="746" customWidth="1"/>
    <col min="4287" max="4287" width="5.140625" style="746" customWidth="1"/>
    <col min="4288" max="4288" width="10.140625" style="746" customWidth="1"/>
    <col min="4289" max="4289" width="6.42578125" style="746" customWidth="1"/>
    <col min="4290" max="4290" width="11.42578125" style="746"/>
    <col min="4291" max="4291" width="1.28515625" style="746" customWidth="1"/>
    <col min="4292" max="4292" width="1.42578125" style="746" customWidth="1"/>
    <col min="4293" max="4293" width="8.28515625" style="746" customWidth="1"/>
    <col min="4294" max="4294" width="11.42578125" style="746"/>
    <col min="4295" max="4296" width="10.7109375" style="746" customWidth="1"/>
    <col min="4297" max="4297" width="10.28515625" style="746" customWidth="1"/>
    <col min="4298" max="4298" width="11.28515625" style="746" customWidth="1"/>
    <col min="4299" max="4299" width="7.7109375" style="746" customWidth="1"/>
    <col min="4300" max="4300" width="10.140625" style="746" customWidth="1"/>
    <col min="4301" max="4301" width="6.5703125" style="746" customWidth="1"/>
    <col min="4302" max="4302" width="1.140625" style="746" customWidth="1"/>
    <col min="4303" max="4303" width="24.5703125" style="746" customWidth="1"/>
    <col min="4304" max="4304" width="9.85546875" style="746" customWidth="1"/>
    <col min="4305" max="4305" width="10.7109375" style="746" customWidth="1"/>
    <col min="4306" max="4306" width="10.85546875" style="746" customWidth="1"/>
    <col min="4307" max="4307" width="11.140625" style="746" customWidth="1"/>
    <col min="4308" max="4308" width="9.85546875" style="746" customWidth="1"/>
    <col min="4309" max="4309" width="1" style="746" customWidth="1"/>
    <col min="4310" max="4310" width="16.5703125" style="746" customWidth="1"/>
    <col min="4311" max="4311" width="0.5703125" style="746" customWidth="1"/>
    <col min="4312" max="4312" width="0.7109375" style="746" customWidth="1"/>
    <col min="4313" max="4313" width="27.85546875" style="746" customWidth="1"/>
    <col min="4314" max="4314" width="0.85546875" style="746" customWidth="1"/>
    <col min="4315" max="4315" width="27.42578125" style="746" customWidth="1"/>
    <col min="4316" max="4316" width="14.7109375" style="746" customWidth="1"/>
    <col min="4317" max="4317" width="0.42578125" style="746" customWidth="1"/>
    <col min="4318" max="4318" width="0.7109375" style="746" customWidth="1"/>
    <col min="4319" max="4319" width="21.7109375" style="746" customWidth="1"/>
    <col min="4320" max="4320" width="1.28515625" style="746" customWidth="1"/>
    <col min="4321" max="4321" width="21.140625" style="746" customWidth="1"/>
    <col min="4322" max="4526" width="11.42578125" style="746"/>
    <col min="4527" max="4527" width="0.7109375" style="746" customWidth="1"/>
    <col min="4528" max="4529" width="1.5703125" style="746" customWidth="1"/>
    <col min="4530" max="4530" width="16.42578125" style="746" customWidth="1"/>
    <col min="4531" max="4533" width="10.42578125" style="746" customWidth="1"/>
    <col min="4534" max="4534" width="8.7109375" style="746" customWidth="1"/>
    <col min="4535" max="4535" width="0.7109375" style="746" customWidth="1"/>
    <col min="4536" max="4536" width="3.140625" style="746" customWidth="1"/>
    <col min="4537" max="4537" width="1.140625" style="746" customWidth="1"/>
    <col min="4538" max="4538" width="18" style="746" customWidth="1"/>
    <col min="4539" max="4539" width="9.42578125" style="746" customWidth="1"/>
    <col min="4540" max="4540" width="8.7109375" style="746" customWidth="1"/>
    <col min="4541" max="4541" width="9.28515625" style="746" customWidth="1"/>
    <col min="4542" max="4542" width="10.140625" style="746" customWidth="1"/>
    <col min="4543" max="4543" width="5.140625" style="746" customWidth="1"/>
    <col min="4544" max="4544" width="10.140625" style="746" customWidth="1"/>
    <col min="4545" max="4545" width="6.42578125" style="746" customWidth="1"/>
    <col min="4546" max="4546" width="11.42578125" style="746"/>
    <col min="4547" max="4547" width="1.28515625" style="746" customWidth="1"/>
    <col min="4548" max="4548" width="1.42578125" style="746" customWidth="1"/>
    <col min="4549" max="4549" width="8.28515625" style="746" customWidth="1"/>
    <col min="4550" max="4550" width="11.42578125" style="746"/>
    <col min="4551" max="4552" width="10.7109375" style="746" customWidth="1"/>
    <col min="4553" max="4553" width="10.28515625" style="746" customWidth="1"/>
    <col min="4554" max="4554" width="11.28515625" style="746" customWidth="1"/>
    <col min="4555" max="4555" width="7.7109375" style="746" customWidth="1"/>
    <col min="4556" max="4556" width="10.140625" style="746" customWidth="1"/>
    <col min="4557" max="4557" width="6.5703125" style="746" customWidth="1"/>
    <col min="4558" max="4558" width="1.140625" style="746" customWidth="1"/>
    <col min="4559" max="4559" width="24.5703125" style="746" customWidth="1"/>
    <col min="4560" max="4560" width="9.85546875" style="746" customWidth="1"/>
    <col min="4561" max="4561" width="10.7109375" style="746" customWidth="1"/>
    <col min="4562" max="4562" width="10.85546875" style="746" customWidth="1"/>
    <col min="4563" max="4563" width="11.140625" style="746" customWidth="1"/>
    <col min="4564" max="4564" width="9.85546875" style="746" customWidth="1"/>
    <col min="4565" max="4565" width="1" style="746" customWidth="1"/>
    <col min="4566" max="4566" width="16.5703125" style="746" customWidth="1"/>
    <col min="4567" max="4567" width="0.5703125" style="746" customWidth="1"/>
    <col min="4568" max="4568" width="0.7109375" style="746" customWidth="1"/>
    <col min="4569" max="4569" width="27.85546875" style="746" customWidth="1"/>
    <col min="4570" max="4570" width="0.85546875" style="746" customWidth="1"/>
    <col min="4571" max="4571" width="27.42578125" style="746" customWidth="1"/>
    <col min="4572" max="4572" width="14.7109375" style="746" customWidth="1"/>
    <col min="4573" max="4573" width="0.42578125" style="746" customWidth="1"/>
    <col min="4574" max="4574" width="0.7109375" style="746" customWidth="1"/>
    <col min="4575" max="4575" width="21.7109375" style="746" customWidth="1"/>
    <col min="4576" max="4576" width="1.28515625" style="746" customWidth="1"/>
    <col min="4577" max="4577" width="21.140625" style="746" customWidth="1"/>
    <col min="4578" max="4782" width="11.42578125" style="746"/>
    <col min="4783" max="4783" width="0.7109375" style="746" customWidth="1"/>
    <col min="4784" max="4785" width="1.5703125" style="746" customWidth="1"/>
    <col min="4786" max="4786" width="16.42578125" style="746" customWidth="1"/>
    <col min="4787" max="4789" width="10.42578125" style="746" customWidth="1"/>
    <col min="4790" max="4790" width="8.7109375" style="746" customWidth="1"/>
    <col min="4791" max="4791" width="0.7109375" style="746" customWidth="1"/>
    <col min="4792" max="4792" width="3.140625" style="746" customWidth="1"/>
    <col min="4793" max="4793" width="1.140625" style="746" customWidth="1"/>
    <col min="4794" max="4794" width="18" style="746" customWidth="1"/>
    <col min="4795" max="4795" width="9.42578125" style="746" customWidth="1"/>
    <col min="4796" max="4796" width="8.7109375" style="746" customWidth="1"/>
    <col min="4797" max="4797" width="9.28515625" style="746" customWidth="1"/>
    <col min="4798" max="4798" width="10.140625" style="746" customWidth="1"/>
    <col min="4799" max="4799" width="5.140625" style="746" customWidth="1"/>
    <col min="4800" max="4800" width="10.140625" style="746" customWidth="1"/>
    <col min="4801" max="4801" width="6.42578125" style="746" customWidth="1"/>
    <col min="4802" max="4802" width="11.42578125" style="746"/>
    <col min="4803" max="4803" width="1.28515625" style="746" customWidth="1"/>
    <col min="4804" max="4804" width="1.42578125" style="746" customWidth="1"/>
    <col min="4805" max="4805" width="8.28515625" style="746" customWidth="1"/>
    <col min="4806" max="4806" width="11.42578125" style="746"/>
    <col min="4807" max="4808" width="10.7109375" style="746" customWidth="1"/>
    <col min="4809" max="4809" width="10.28515625" style="746" customWidth="1"/>
    <col min="4810" max="4810" width="11.28515625" style="746" customWidth="1"/>
    <col min="4811" max="4811" width="7.7109375" style="746" customWidth="1"/>
    <col min="4812" max="4812" width="10.140625" style="746" customWidth="1"/>
    <col min="4813" max="4813" width="6.5703125" style="746" customWidth="1"/>
    <col min="4814" max="4814" width="1.140625" style="746" customWidth="1"/>
    <col min="4815" max="4815" width="24.5703125" style="746" customWidth="1"/>
    <col min="4816" max="4816" width="9.85546875" style="746" customWidth="1"/>
    <col min="4817" max="4817" width="10.7109375" style="746" customWidth="1"/>
    <col min="4818" max="4818" width="10.85546875" style="746" customWidth="1"/>
    <col min="4819" max="4819" width="11.140625" style="746" customWidth="1"/>
    <col min="4820" max="4820" width="9.85546875" style="746" customWidth="1"/>
    <col min="4821" max="4821" width="1" style="746" customWidth="1"/>
    <col min="4822" max="4822" width="16.5703125" style="746" customWidth="1"/>
    <col min="4823" max="4823" width="0.5703125" style="746" customWidth="1"/>
    <col min="4824" max="4824" width="0.7109375" style="746" customWidth="1"/>
    <col min="4825" max="4825" width="27.85546875" style="746" customWidth="1"/>
    <col min="4826" max="4826" width="0.85546875" style="746" customWidth="1"/>
    <col min="4827" max="4827" width="27.42578125" style="746" customWidth="1"/>
    <col min="4828" max="4828" width="14.7109375" style="746" customWidth="1"/>
    <col min="4829" max="4829" width="0.42578125" style="746" customWidth="1"/>
    <col min="4830" max="4830" width="0.7109375" style="746" customWidth="1"/>
    <col min="4831" max="4831" width="21.7109375" style="746" customWidth="1"/>
    <col min="4832" max="4832" width="1.28515625" style="746" customWidth="1"/>
    <col min="4833" max="4833" width="21.140625" style="746" customWidth="1"/>
    <col min="4834" max="5038" width="11.42578125" style="746"/>
    <col min="5039" max="5039" width="0.7109375" style="746" customWidth="1"/>
    <col min="5040" max="5041" width="1.5703125" style="746" customWidth="1"/>
    <col min="5042" max="5042" width="16.42578125" style="746" customWidth="1"/>
    <col min="5043" max="5045" width="10.42578125" style="746" customWidth="1"/>
    <col min="5046" max="5046" width="8.7109375" style="746" customWidth="1"/>
    <col min="5047" max="5047" width="0.7109375" style="746" customWidth="1"/>
    <col min="5048" max="5048" width="3.140625" style="746" customWidth="1"/>
    <col min="5049" max="5049" width="1.140625" style="746" customWidth="1"/>
    <col min="5050" max="5050" width="18" style="746" customWidth="1"/>
    <col min="5051" max="5051" width="9.42578125" style="746" customWidth="1"/>
    <col min="5052" max="5052" width="8.7109375" style="746" customWidth="1"/>
    <col min="5053" max="5053" width="9.28515625" style="746" customWidth="1"/>
    <col min="5054" max="5054" width="10.140625" style="746" customWidth="1"/>
    <col min="5055" max="5055" width="5.140625" style="746" customWidth="1"/>
    <col min="5056" max="5056" width="10.140625" style="746" customWidth="1"/>
    <col min="5057" max="5057" width="6.42578125" style="746" customWidth="1"/>
    <col min="5058" max="5058" width="11.42578125" style="746"/>
    <col min="5059" max="5059" width="1.28515625" style="746" customWidth="1"/>
    <col min="5060" max="5060" width="1.42578125" style="746" customWidth="1"/>
    <col min="5061" max="5061" width="8.28515625" style="746" customWidth="1"/>
    <col min="5062" max="5062" width="11.42578125" style="746"/>
    <col min="5063" max="5064" width="10.7109375" style="746" customWidth="1"/>
    <col min="5065" max="5065" width="10.28515625" style="746" customWidth="1"/>
    <col min="5066" max="5066" width="11.28515625" style="746" customWidth="1"/>
    <col min="5067" max="5067" width="7.7109375" style="746" customWidth="1"/>
    <col min="5068" max="5068" width="10.140625" style="746" customWidth="1"/>
    <col min="5069" max="5069" width="6.5703125" style="746" customWidth="1"/>
    <col min="5070" max="5070" width="1.140625" style="746" customWidth="1"/>
    <col min="5071" max="5071" width="24.5703125" style="746" customWidth="1"/>
    <col min="5072" max="5072" width="9.85546875" style="746" customWidth="1"/>
    <col min="5073" max="5073" width="10.7109375" style="746" customWidth="1"/>
    <col min="5074" max="5074" width="10.85546875" style="746" customWidth="1"/>
    <col min="5075" max="5075" width="11.140625" style="746" customWidth="1"/>
    <col min="5076" max="5076" width="9.85546875" style="746" customWidth="1"/>
    <col min="5077" max="5077" width="1" style="746" customWidth="1"/>
    <col min="5078" max="5078" width="16.5703125" style="746" customWidth="1"/>
    <col min="5079" max="5079" width="0.5703125" style="746" customWidth="1"/>
    <col min="5080" max="5080" width="0.7109375" style="746" customWidth="1"/>
    <col min="5081" max="5081" width="27.85546875" style="746" customWidth="1"/>
    <col min="5082" max="5082" width="0.85546875" style="746" customWidth="1"/>
    <col min="5083" max="5083" width="27.42578125" style="746" customWidth="1"/>
    <col min="5084" max="5084" width="14.7109375" style="746" customWidth="1"/>
    <col min="5085" max="5085" width="0.42578125" style="746" customWidth="1"/>
    <col min="5086" max="5086" width="0.7109375" style="746" customWidth="1"/>
    <col min="5087" max="5087" width="21.7109375" style="746" customWidth="1"/>
    <col min="5088" max="5088" width="1.28515625" style="746" customWidth="1"/>
    <col min="5089" max="5089" width="21.140625" style="746" customWidth="1"/>
    <col min="5090" max="5294" width="11.42578125" style="746"/>
    <col min="5295" max="5295" width="0.7109375" style="746" customWidth="1"/>
    <col min="5296" max="5297" width="1.5703125" style="746" customWidth="1"/>
    <col min="5298" max="5298" width="16.42578125" style="746" customWidth="1"/>
    <col min="5299" max="5301" width="10.42578125" style="746" customWidth="1"/>
    <col min="5302" max="5302" width="8.7109375" style="746" customWidth="1"/>
    <col min="5303" max="5303" width="0.7109375" style="746" customWidth="1"/>
    <col min="5304" max="5304" width="3.140625" style="746" customWidth="1"/>
    <col min="5305" max="5305" width="1.140625" style="746" customWidth="1"/>
    <col min="5306" max="5306" width="18" style="746" customWidth="1"/>
    <col min="5307" max="5307" width="9.42578125" style="746" customWidth="1"/>
    <col min="5308" max="5308" width="8.7109375" style="746" customWidth="1"/>
    <col min="5309" max="5309" width="9.28515625" style="746" customWidth="1"/>
    <col min="5310" max="5310" width="10.140625" style="746" customWidth="1"/>
    <col min="5311" max="5311" width="5.140625" style="746" customWidth="1"/>
    <col min="5312" max="5312" width="10.140625" style="746" customWidth="1"/>
    <col min="5313" max="5313" width="6.42578125" style="746" customWidth="1"/>
    <col min="5314" max="5314" width="11.42578125" style="746"/>
    <col min="5315" max="5315" width="1.28515625" style="746" customWidth="1"/>
    <col min="5316" max="5316" width="1.42578125" style="746" customWidth="1"/>
    <col min="5317" max="5317" width="8.28515625" style="746" customWidth="1"/>
    <col min="5318" max="5318" width="11.42578125" style="746"/>
    <col min="5319" max="5320" width="10.7109375" style="746" customWidth="1"/>
    <col min="5321" max="5321" width="10.28515625" style="746" customWidth="1"/>
    <col min="5322" max="5322" width="11.28515625" style="746" customWidth="1"/>
    <col min="5323" max="5323" width="7.7109375" style="746" customWidth="1"/>
    <col min="5324" max="5324" width="10.140625" style="746" customWidth="1"/>
    <col min="5325" max="5325" width="6.5703125" style="746" customWidth="1"/>
    <col min="5326" max="5326" width="1.140625" style="746" customWidth="1"/>
    <col min="5327" max="5327" width="24.5703125" style="746" customWidth="1"/>
    <col min="5328" max="5328" width="9.85546875" style="746" customWidth="1"/>
    <col min="5329" max="5329" width="10.7109375" style="746" customWidth="1"/>
    <col min="5330" max="5330" width="10.85546875" style="746" customWidth="1"/>
    <col min="5331" max="5331" width="11.140625" style="746" customWidth="1"/>
    <col min="5332" max="5332" width="9.85546875" style="746" customWidth="1"/>
    <col min="5333" max="5333" width="1" style="746" customWidth="1"/>
    <col min="5334" max="5334" width="16.5703125" style="746" customWidth="1"/>
    <col min="5335" max="5335" width="0.5703125" style="746" customWidth="1"/>
    <col min="5336" max="5336" width="0.7109375" style="746" customWidth="1"/>
    <col min="5337" max="5337" width="27.85546875" style="746" customWidth="1"/>
    <col min="5338" max="5338" width="0.85546875" style="746" customWidth="1"/>
    <col min="5339" max="5339" width="27.42578125" style="746" customWidth="1"/>
    <col min="5340" max="5340" width="14.7109375" style="746" customWidth="1"/>
    <col min="5341" max="5341" width="0.42578125" style="746" customWidth="1"/>
    <col min="5342" max="5342" width="0.7109375" style="746" customWidth="1"/>
    <col min="5343" max="5343" width="21.7109375" style="746" customWidth="1"/>
    <col min="5344" max="5344" width="1.28515625" style="746" customWidth="1"/>
    <col min="5345" max="5345" width="21.140625" style="746" customWidth="1"/>
    <col min="5346" max="5550" width="11.42578125" style="746"/>
    <col min="5551" max="5551" width="0.7109375" style="746" customWidth="1"/>
    <col min="5552" max="5553" width="1.5703125" style="746" customWidth="1"/>
    <col min="5554" max="5554" width="16.42578125" style="746" customWidth="1"/>
    <col min="5555" max="5557" width="10.42578125" style="746" customWidth="1"/>
    <col min="5558" max="5558" width="8.7109375" style="746" customWidth="1"/>
    <col min="5559" max="5559" width="0.7109375" style="746" customWidth="1"/>
    <col min="5560" max="5560" width="3.140625" style="746" customWidth="1"/>
    <col min="5561" max="5561" width="1.140625" style="746" customWidth="1"/>
    <col min="5562" max="5562" width="18" style="746" customWidth="1"/>
    <col min="5563" max="5563" width="9.42578125" style="746" customWidth="1"/>
    <col min="5564" max="5564" width="8.7109375" style="746" customWidth="1"/>
    <col min="5565" max="5565" width="9.28515625" style="746" customWidth="1"/>
    <col min="5566" max="5566" width="10.140625" style="746" customWidth="1"/>
    <col min="5567" max="5567" width="5.140625" style="746" customWidth="1"/>
    <col min="5568" max="5568" width="10.140625" style="746" customWidth="1"/>
    <col min="5569" max="5569" width="6.42578125" style="746" customWidth="1"/>
    <col min="5570" max="5570" width="11.42578125" style="746"/>
    <col min="5571" max="5571" width="1.28515625" style="746" customWidth="1"/>
    <col min="5572" max="5572" width="1.42578125" style="746" customWidth="1"/>
    <col min="5573" max="5573" width="8.28515625" style="746" customWidth="1"/>
    <col min="5574" max="5574" width="11.42578125" style="746"/>
    <col min="5575" max="5576" width="10.7109375" style="746" customWidth="1"/>
    <col min="5577" max="5577" width="10.28515625" style="746" customWidth="1"/>
    <col min="5578" max="5578" width="11.28515625" style="746" customWidth="1"/>
    <col min="5579" max="5579" width="7.7109375" style="746" customWidth="1"/>
    <col min="5580" max="5580" width="10.140625" style="746" customWidth="1"/>
    <col min="5581" max="5581" width="6.5703125" style="746" customWidth="1"/>
    <col min="5582" max="5582" width="1.140625" style="746" customWidth="1"/>
    <col min="5583" max="5583" width="24.5703125" style="746" customWidth="1"/>
    <col min="5584" max="5584" width="9.85546875" style="746" customWidth="1"/>
    <col min="5585" max="5585" width="10.7109375" style="746" customWidth="1"/>
    <col min="5586" max="5586" width="10.85546875" style="746" customWidth="1"/>
    <col min="5587" max="5587" width="11.140625" style="746" customWidth="1"/>
    <col min="5588" max="5588" width="9.85546875" style="746" customWidth="1"/>
    <col min="5589" max="5589" width="1" style="746" customWidth="1"/>
    <col min="5590" max="5590" width="16.5703125" style="746" customWidth="1"/>
    <col min="5591" max="5591" width="0.5703125" style="746" customWidth="1"/>
    <col min="5592" max="5592" width="0.7109375" style="746" customWidth="1"/>
    <col min="5593" max="5593" width="27.85546875" style="746" customWidth="1"/>
    <col min="5594" max="5594" width="0.85546875" style="746" customWidth="1"/>
    <col min="5595" max="5595" width="27.42578125" style="746" customWidth="1"/>
    <col min="5596" max="5596" width="14.7109375" style="746" customWidth="1"/>
    <col min="5597" max="5597" width="0.42578125" style="746" customWidth="1"/>
    <col min="5598" max="5598" width="0.7109375" style="746" customWidth="1"/>
    <col min="5599" max="5599" width="21.7109375" style="746" customWidth="1"/>
    <col min="5600" max="5600" width="1.28515625" style="746" customWidth="1"/>
    <col min="5601" max="5601" width="21.140625" style="746" customWidth="1"/>
    <col min="5602" max="5806" width="11.42578125" style="746"/>
    <col min="5807" max="5807" width="0.7109375" style="746" customWidth="1"/>
    <col min="5808" max="5809" width="1.5703125" style="746" customWidth="1"/>
    <col min="5810" max="5810" width="16.42578125" style="746" customWidth="1"/>
    <col min="5811" max="5813" width="10.42578125" style="746" customWidth="1"/>
    <col min="5814" max="5814" width="8.7109375" style="746" customWidth="1"/>
    <col min="5815" max="5815" width="0.7109375" style="746" customWidth="1"/>
    <col min="5816" max="5816" width="3.140625" style="746" customWidth="1"/>
    <col min="5817" max="5817" width="1.140625" style="746" customWidth="1"/>
    <col min="5818" max="5818" width="18" style="746" customWidth="1"/>
    <col min="5819" max="5819" width="9.42578125" style="746" customWidth="1"/>
    <col min="5820" max="5820" width="8.7109375" style="746" customWidth="1"/>
    <col min="5821" max="5821" width="9.28515625" style="746" customWidth="1"/>
    <col min="5822" max="5822" width="10.140625" style="746" customWidth="1"/>
    <col min="5823" max="5823" width="5.140625" style="746" customWidth="1"/>
    <col min="5824" max="5824" width="10.140625" style="746" customWidth="1"/>
    <col min="5825" max="5825" width="6.42578125" style="746" customWidth="1"/>
    <col min="5826" max="5826" width="11.42578125" style="746"/>
    <col min="5827" max="5827" width="1.28515625" style="746" customWidth="1"/>
    <col min="5828" max="5828" width="1.42578125" style="746" customWidth="1"/>
    <col min="5829" max="5829" width="8.28515625" style="746" customWidth="1"/>
    <col min="5830" max="5830" width="11.42578125" style="746"/>
    <col min="5831" max="5832" width="10.7109375" style="746" customWidth="1"/>
    <col min="5833" max="5833" width="10.28515625" style="746" customWidth="1"/>
    <col min="5834" max="5834" width="11.28515625" style="746" customWidth="1"/>
    <col min="5835" max="5835" width="7.7109375" style="746" customWidth="1"/>
    <col min="5836" max="5836" width="10.140625" style="746" customWidth="1"/>
    <col min="5837" max="5837" width="6.5703125" style="746" customWidth="1"/>
    <col min="5838" max="5838" width="1.140625" style="746" customWidth="1"/>
    <col min="5839" max="5839" width="24.5703125" style="746" customWidth="1"/>
    <col min="5840" max="5840" width="9.85546875" style="746" customWidth="1"/>
    <col min="5841" max="5841" width="10.7109375" style="746" customWidth="1"/>
    <col min="5842" max="5842" width="10.85546875" style="746" customWidth="1"/>
    <col min="5843" max="5843" width="11.140625" style="746" customWidth="1"/>
    <col min="5844" max="5844" width="9.85546875" style="746" customWidth="1"/>
    <col min="5845" max="5845" width="1" style="746" customWidth="1"/>
    <col min="5846" max="5846" width="16.5703125" style="746" customWidth="1"/>
    <col min="5847" max="5847" width="0.5703125" style="746" customWidth="1"/>
    <col min="5848" max="5848" width="0.7109375" style="746" customWidth="1"/>
    <col min="5849" max="5849" width="27.85546875" style="746" customWidth="1"/>
    <col min="5850" max="5850" width="0.85546875" style="746" customWidth="1"/>
    <col min="5851" max="5851" width="27.42578125" style="746" customWidth="1"/>
    <col min="5852" max="5852" width="14.7109375" style="746" customWidth="1"/>
    <col min="5853" max="5853" width="0.42578125" style="746" customWidth="1"/>
    <col min="5854" max="5854" width="0.7109375" style="746" customWidth="1"/>
    <col min="5855" max="5855" width="21.7109375" style="746" customWidth="1"/>
    <col min="5856" max="5856" width="1.28515625" style="746" customWidth="1"/>
    <col min="5857" max="5857" width="21.140625" style="746" customWidth="1"/>
    <col min="5858" max="6062" width="11.42578125" style="746"/>
    <col min="6063" max="6063" width="0.7109375" style="746" customWidth="1"/>
    <col min="6064" max="6065" width="1.5703125" style="746" customWidth="1"/>
    <col min="6066" max="6066" width="16.42578125" style="746" customWidth="1"/>
    <col min="6067" max="6069" width="10.42578125" style="746" customWidth="1"/>
    <col min="6070" max="6070" width="8.7109375" style="746" customWidth="1"/>
    <col min="6071" max="6071" width="0.7109375" style="746" customWidth="1"/>
    <col min="6072" max="6072" width="3.140625" style="746" customWidth="1"/>
    <col min="6073" max="6073" width="1.140625" style="746" customWidth="1"/>
    <col min="6074" max="6074" width="18" style="746" customWidth="1"/>
    <col min="6075" max="6075" width="9.42578125" style="746" customWidth="1"/>
    <col min="6076" max="6076" width="8.7109375" style="746" customWidth="1"/>
    <col min="6077" max="6077" width="9.28515625" style="746" customWidth="1"/>
    <col min="6078" max="6078" width="10.140625" style="746" customWidth="1"/>
    <col min="6079" max="6079" width="5.140625" style="746" customWidth="1"/>
    <col min="6080" max="6080" width="10.140625" style="746" customWidth="1"/>
    <col min="6081" max="6081" width="6.42578125" style="746" customWidth="1"/>
    <col min="6082" max="6082" width="11.42578125" style="746"/>
    <col min="6083" max="6083" width="1.28515625" style="746" customWidth="1"/>
    <col min="6084" max="6084" width="1.42578125" style="746" customWidth="1"/>
    <col min="6085" max="6085" width="8.28515625" style="746" customWidth="1"/>
    <col min="6086" max="6086" width="11.42578125" style="746"/>
    <col min="6087" max="6088" width="10.7109375" style="746" customWidth="1"/>
    <col min="6089" max="6089" width="10.28515625" style="746" customWidth="1"/>
    <col min="6090" max="6090" width="11.28515625" style="746" customWidth="1"/>
    <col min="6091" max="6091" width="7.7109375" style="746" customWidth="1"/>
    <col min="6092" max="6092" width="10.140625" style="746" customWidth="1"/>
    <col min="6093" max="6093" width="6.5703125" style="746" customWidth="1"/>
    <col min="6094" max="6094" width="1.140625" style="746" customWidth="1"/>
    <col min="6095" max="6095" width="24.5703125" style="746" customWidth="1"/>
    <col min="6096" max="6096" width="9.85546875" style="746" customWidth="1"/>
    <col min="6097" max="6097" width="10.7109375" style="746" customWidth="1"/>
    <col min="6098" max="6098" width="10.85546875" style="746" customWidth="1"/>
    <col min="6099" max="6099" width="11.140625" style="746" customWidth="1"/>
    <col min="6100" max="6100" width="9.85546875" style="746" customWidth="1"/>
    <col min="6101" max="6101" width="1" style="746" customWidth="1"/>
    <col min="6102" max="6102" width="16.5703125" style="746" customWidth="1"/>
    <col min="6103" max="6103" width="0.5703125" style="746" customWidth="1"/>
    <col min="6104" max="6104" width="0.7109375" style="746" customWidth="1"/>
    <col min="6105" max="6105" width="27.85546875" style="746" customWidth="1"/>
    <col min="6106" max="6106" width="0.85546875" style="746" customWidth="1"/>
    <col min="6107" max="6107" width="27.42578125" style="746" customWidth="1"/>
    <col min="6108" max="6108" width="14.7109375" style="746" customWidth="1"/>
    <col min="6109" max="6109" width="0.42578125" style="746" customWidth="1"/>
    <col min="6110" max="6110" width="0.7109375" style="746" customWidth="1"/>
    <col min="6111" max="6111" width="21.7109375" style="746" customWidth="1"/>
    <col min="6112" max="6112" width="1.28515625" style="746" customWidth="1"/>
    <col min="6113" max="6113" width="21.140625" style="746" customWidth="1"/>
    <col min="6114" max="6318" width="11.42578125" style="746"/>
    <col min="6319" max="6319" width="0.7109375" style="746" customWidth="1"/>
    <col min="6320" max="6321" width="1.5703125" style="746" customWidth="1"/>
    <col min="6322" max="6322" width="16.42578125" style="746" customWidth="1"/>
    <col min="6323" max="6325" width="10.42578125" style="746" customWidth="1"/>
    <col min="6326" max="6326" width="8.7109375" style="746" customWidth="1"/>
    <col min="6327" max="6327" width="0.7109375" style="746" customWidth="1"/>
    <col min="6328" max="6328" width="3.140625" style="746" customWidth="1"/>
    <col min="6329" max="6329" width="1.140625" style="746" customWidth="1"/>
    <col min="6330" max="6330" width="18" style="746" customWidth="1"/>
    <col min="6331" max="6331" width="9.42578125" style="746" customWidth="1"/>
    <col min="6332" max="6332" width="8.7109375" style="746" customWidth="1"/>
    <col min="6333" max="6333" width="9.28515625" style="746" customWidth="1"/>
    <col min="6334" max="6334" width="10.140625" style="746" customWidth="1"/>
    <col min="6335" max="6335" width="5.140625" style="746" customWidth="1"/>
    <col min="6336" max="6336" width="10.140625" style="746" customWidth="1"/>
    <col min="6337" max="6337" width="6.42578125" style="746" customWidth="1"/>
    <col min="6338" max="6338" width="11.42578125" style="746"/>
    <col min="6339" max="6339" width="1.28515625" style="746" customWidth="1"/>
    <col min="6340" max="6340" width="1.42578125" style="746" customWidth="1"/>
    <col min="6341" max="6341" width="8.28515625" style="746" customWidth="1"/>
    <col min="6342" max="6342" width="11.42578125" style="746"/>
    <col min="6343" max="6344" width="10.7109375" style="746" customWidth="1"/>
    <col min="6345" max="6345" width="10.28515625" style="746" customWidth="1"/>
    <col min="6346" max="6346" width="11.28515625" style="746" customWidth="1"/>
    <col min="6347" max="6347" width="7.7109375" style="746" customWidth="1"/>
    <col min="6348" max="6348" width="10.140625" style="746" customWidth="1"/>
    <col min="6349" max="6349" width="6.5703125" style="746" customWidth="1"/>
    <col min="6350" max="6350" width="1.140625" style="746" customWidth="1"/>
    <col min="6351" max="6351" width="24.5703125" style="746" customWidth="1"/>
    <col min="6352" max="6352" width="9.85546875" style="746" customWidth="1"/>
    <col min="6353" max="6353" width="10.7109375" style="746" customWidth="1"/>
    <col min="6354" max="6354" width="10.85546875" style="746" customWidth="1"/>
    <col min="6355" max="6355" width="11.140625" style="746" customWidth="1"/>
    <col min="6356" max="6356" width="9.85546875" style="746" customWidth="1"/>
    <col min="6357" max="6357" width="1" style="746" customWidth="1"/>
    <col min="6358" max="6358" width="16.5703125" style="746" customWidth="1"/>
    <col min="6359" max="6359" width="0.5703125" style="746" customWidth="1"/>
    <col min="6360" max="6360" width="0.7109375" style="746" customWidth="1"/>
    <col min="6361" max="6361" width="27.85546875" style="746" customWidth="1"/>
    <col min="6362" max="6362" width="0.85546875" style="746" customWidth="1"/>
    <col min="6363" max="6363" width="27.42578125" style="746" customWidth="1"/>
    <col min="6364" max="6364" width="14.7109375" style="746" customWidth="1"/>
    <col min="6365" max="6365" width="0.42578125" style="746" customWidth="1"/>
    <col min="6366" max="6366" width="0.7109375" style="746" customWidth="1"/>
    <col min="6367" max="6367" width="21.7109375" style="746" customWidth="1"/>
    <col min="6368" max="6368" width="1.28515625" style="746" customWidth="1"/>
    <col min="6369" max="6369" width="21.140625" style="746" customWidth="1"/>
    <col min="6370" max="6574" width="11.42578125" style="746"/>
    <col min="6575" max="6575" width="0.7109375" style="746" customWidth="1"/>
    <col min="6576" max="6577" width="1.5703125" style="746" customWidth="1"/>
    <col min="6578" max="6578" width="16.42578125" style="746" customWidth="1"/>
    <col min="6579" max="6581" width="10.42578125" style="746" customWidth="1"/>
    <col min="6582" max="6582" width="8.7109375" style="746" customWidth="1"/>
    <col min="6583" max="6583" width="0.7109375" style="746" customWidth="1"/>
    <col min="6584" max="6584" width="3.140625" style="746" customWidth="1"/>
    <col min="6585" max="6585" width="1.140625" style="746" customWidth="1"/>
    <col min="6586" max="6586" width="18" style="746" customWidth="1"/>
    <col min="6587" max="6587" width="9.42578125" style="746" customWidth="1"/>
    <col min="6588" max="6588" width="8.7109375" style="746" customWidth="1"/>
    <col min="6589" max="6589" width="9.28515625" style="746" customWidth="1"/>
    <col min="6590" max="6590" width="10.140625" style="746" customWidth="1"/>
    <col min="6591" max="6591" width="5.140625" style="746" customWidth="1"/>
    <col min="6592" max="6592" width="10.140625" style="746" customWidth="1"/>
    <col min="6593" max="6593" width="6.42578125" style="746" customWidth="1"/>
    <col min="6594" max="6594" width="11.42578125" style="746"/>
    <col min="6595" max="6595" width="1.28515625" style="746" customWidth="1"/>
    <col min="6596" max="6596" width="1.42578125" style="746" customWidth="1"/>
    <col min="6597" max="6597" width="8.28515625" style="746" customWidth="1"/>
    <col min="6598" max="6598" width="11.42578125" style="746"/>
    <col min="6599" max="6600" width="10.7109375" style="746" customWidth="1"/>
    <col min="6601" max="6601" width="10.28515625" style="746" customWidth="1"/>
    <col min="6602" max="6602" width="11.28515625" style="746" customWidth="1"/>
    <col min="6603" max="6603" width="7.7109375" style="746" customWidth="1"/>
    <col min="6604" max="6604" width="10.140625" style="746" customWidth="1"/>
    <col min="6605" max="6605" width="6.5703125" style="746" customWidth="1"/>
    <col min="6606" max="6606" width="1.140625" style="746" customWidth="1"/>
    <col min="6607" max="6607" width="24.5703125" style="746" customWidth="1"/>
    <col min="6608" max="6608" width="9.85546875" style="746" customWidth="1"/>
    <col min="6609" max="6609" width="10.7109375" style="746" customWidth="1"/>
    <col min="6610" max="6610" width="10.85546875" style="746" customWidth="1"/>
    <col min="6611" max="6611" width="11.140625" style="746" customWidth="1"/>
    <col min="6612" max="6612" width="9.85546875" style="746" customWidth="1"/>
    <col min="6613" max="6613" width="1" style="746" customWidth="1"/>
    <col min="6614" max="6614" width="16.5703125" style="746" customWidth="1"/>
    <col min="6615" max="6615" width="0.5703125" style="746" customWidth="1"/>
    <col min="6616" max="6616" width="0.7109375" style="746" customWidth="1"/>
    <col min="6617" max="6617" width="27.85546875" style="746" customWidth="1"/>
    <col min="6618" max="6618" width="0.85546875" style="746" customWidth="1"/>
    <col min="6619" max="6619" width="27.42578125" style="746" customWidth="1"/>
    <col min="6620" max="6620" width="14.7109375" style="746" customWidth="1"/>
    <col min="6621" max="6621" width="0.42578125" style="746" customWidth="1"/>
    <col min="6622" max="6622" width="0.7109375" style="746" customWidth="1"/>
    <col min="6623" max="6623" width="21.7109375" style="746" customWidth="1"/>
    <col min="6624" max="6624" width="1.28515625" style="746" customWidth="1"/>
    <col min="6625" max="6625" width="21.140625" style="746" customWidth="1"/>
    <col min="6626" max="6830" width="11.42578125" style="746"/>
    <col min="6831" max="6831" width="0.7109375" style="746" customWidth="1"/>
    <col min="6832" max="6833" width="1.5703125" style="746" customWidth="1"/>
    <col min="6834" max="6834" width="16.42578125" style="746" customWidth="1"/>
    <col min="6835" max="6837" width="10.42578125" style="746" customWidth="1"/>
    <col min="6838" max="6838" width="8.7109375" style="746" customWidth="1"/>
    <col min="6839" max="6839" width="0.7109375" style="746" customWidth="1"/>
    <col min="6840" max="6840" width="3.140625" style="746" customWidth="1"/>
    <col min="6841" max="6841" width="1.140625" style="746" customWidth="1"/>
    <col min="6842" max="6842" width="18" style="746" customWidth="1"/>
    <col min="6843" max="6843" width="9.42578125" style="746" customWidth="1"/>
    <col min="6844" max="6844" width="8.7109375" style="746" customWidth="1"/>
    <col min="6845" max="6845" width="9.28515625" style="746" customWidth="1"/>
    <col min="6846" max="6846" width="10.140625" style="746" customWidth="1"/>
    <col min="6847" max="6847" width="5.140625" style="746" customWidth="1"/>
    <col min="6848" max="6848" width="10.140625" style="746" customWidth="1"/>
    <col min="6849" max="6849" width="6.42578125" style="746" customWidth="1"/>
    <col min="6850" max="6850" width="11.42578125" style="746"/>
    <col min="6851" max="6851" width="1.28515625" style="746" customWidth="1"/>
    <col min="6852" max="6852" width="1.42578125" style="746" customWidth="1"/>
    <col min="6853" max="6853" width="8.28515625" style="746" customWidth="1"/>
    <col min="6854" max="6854" width="11.42578125" style="746"/>
    <col min="6855" max="6856" width="10.7109375" style="746" customWidth="1"/>
    <col min="6857" max="6857" width="10.28515625" style="746" customWidth="1"/>
    <col min="6858" max="6858" width="11.28515625" style="746" customWidth="1"/>
    <col min="6859" max="6859" width="7.7109375" style="746" customWidth="1"/>
    <col min="6860" max="6860" width="10.140625" style="746" customWidth="1"/>
    <col min="6861" max="6861" width="6.5703125" style="746" customWidth="1"/>
    <col min="6862" max="6862" width="1.140625" style="746" customWidth="1"/>
    <col min="6863" max="6863" width="24.5703125" style="746" customWidth="1"/>
    <col min="6864" max="6864" width="9.85546875" style="746" customWidth="1"/>
    <col min="6865" max="6865" width="10.7109375" style="746" customWidth="1"/>
    <col min="6866" max="6866" width="10.85546875" style="746" customWidth="1"/>
    <col min="6867" max="6867" width="11.140625" style="746" customWidth="1"/>
    <col min="6868" max="6868" width="9.85546875" style="746" customWidth="1"/>
    <col min="6869" max="6869" width="1" style="746" customWidth="1"/>
    <col min="6870" max="6870" width="16.5703125" style="746" customWidth="1"/>
    <col min="6871" max="6871" width="0.5703125" style="746" customWidth="1"/>
    <col min="6872" max="6872" width="0.7109375" style="746" customWidth="1"/>
    <col min="6873" max="6873" width="27.85546875" style="746" customWidth="1"/>
    <col min="6874" max="6874" width="0.85546875" style="746" customWidth="1"/>
    <col min="6875" max="6875" width="27.42578125" style="746" customWidth="1"/>
    <col min="6876" max="6876" width="14.7109375" style="746" customWidth="1"/>
    <col min="6877" max="6877" width="0.42578125" style="746" customWidth="1"/>
    <col min="6878" max="6878" width="0.7109375" style="746" customWidth="1"/>
    <col min="6879" max="6879" width="21.7109375" style="746" customWidth="1"/>
    <col min="6880" max="6880" width="1.28515625" style="746" customWidth="1"/>
    <col min="6881" max="6881" width="21.140625" style="746" customWidth="1"/>
    <col min="6882" max="7086" width="11.42578125" style="746"/>
    <col min="7087" max="7087" width="0.7109375" style="746" customWidth="1"/>
    <col min="7088" max="7089" width="1.5703125" style="746" customWidth="1"/>
    <col min="7090" max="7090" width="16.42578125" style="746" customWidth="1"/>
    <col min="7091" max="7093" width="10.42578125" style="746" customWidth="1"/>
    <col min="7094" max="7094" width="8.7109375" style="746" customWidth="1"/>
    <col min="7095" max="7095" width="0.7109375" style="746" customWidth="1"/>
    <col min="7096" max="7096" width="3.140625" style="746" customWidth="1"/>
    <col min="7097" max="7097" width="1.140625" style="746" customWidth="1"/>
    <col min="7098" max="7098" width="18" style="746" customWidth="1"/>
    <col min="7099" max="7099" width="9.42578125" style="746" customWidth="1"/>
    <col min="7100" max="7100" width="8.7109375" style="746" customWidth="1"/>
    <col min="7101" max="7101" width="9.28515625" style="746" customWidth="1"/>
    <col min="7102" max="7102" width="10.140625" style="746" customWidth="1"/>
    <col min="7103" max="7103" width="5.140625" style="746" customWidth="1"/>
    <col min="7104" max="7104" width="10.140625" style="746" customWidth="1"/>
    <col min="7105" max="7105" width="6.42578125" style="746" customWidth="1"/>
    <col min="7106" max="7106" width="11.42578125" style="746"/>
    <col min="7107" max="7107" width="1.28515625" style="746" customWidth="1"/>
    <col min="7108" max="7108" width="1.42578125" style="746" customWidth="1"/>
    <col min="7109" max="7109" width="8.28515625" style="746" customWidth="1"/>
    <col min="7110" max="7110" width="11.42578125" style="746"/>
    <col min="7111" max="7112" width="10.7109375" style="746" customWidth="1"/>
    <col min="7113" max="7113" width="10.28515625" style="746" customWidth="1"/>
    <col min="7114" max="7114" width="11.28515625" style="746" customWidth="1"/>
    <col min="7115" max="7115" width="7.7109375" style="746" customWidth="1"/>
    <col min="7116" max="7116" width="10.140625" style="746" customWidth="1"/>
    <col min="7117" max="7117" width="6.5703125" style="746" customWidth="1"/>
    <col min="7118" max="7118" width="1.140625" style="746" customWidth="1"/>
    <col min="7119" max="7119" width="24.5703125" style="746" customWidth="1"/>
    <col min="7120" max="7120" width="9.85546875" style="746" customWidth="1"/>
    <col min="7121" max="7121" width="10.7109375" style="746" customWidth="1"/>
    <col min="7122" max="7122" width="10.85546875" style="746" customWidth="1"/>
    <col min="7123" max="7123" width="11.140625" style="746" customWidth="1"/>
    <col min="7124" max="7124" width="9.85546875" style="746" customWidth="1"/>
    <col min="7125" max="7125" width="1" style="746" customWidth="1"/>
    <col min="7126" max="7126" width="16.5703125" style="746" customWidth="1"/>
    <col min="7127" max="7127" width="0.5703125" style="746" customWidth="1"/>
    <col min="7128" max="7128" width="0.7109375" style="746" customWidth="1"/>
    <col min="7129" max="7129" width="27.85546875" style="746" customWidth="1"/>
    <col min="7130" max="7130" width="0.85546875" style="746" customWidth="1"/>
    <col min="7131" max="7131" width="27.42578125" style="746" customWidth="1"/>
    <col min="7132" max="7132" width="14.7109375" style="746" customWidth="1"/>
    <col min="7133" max="7133" width="0.42578125" style="746" customWidth="1"/>
    <col min="7134" max="7134" width="0.7109375" style="746" customWidth="1"/>
    <col min="7135" max="7135" width="21.7109375" style="746" customWidth="1"/>
    <col min="7136" max="7136" width="1.28515625" style="746" customWidth="1"/>
    <col min="7137" max="7137" width="21.140625" style="746" customWidth="1"/>
    <col min="7138" max="7342" width="11.42578125" style="746"/>
    <col min="7343" max="7343" width="0.7109375" style="746" customWidth="1"/>
    <col min="7344" max="7345" width="1.5703125" style="746" customWidth="1"/>
    <col min="7346" max="7346" width="16.42578125" style="746" customWidth="1"/>
    <col min="7347" max="7349" width="10.42578125" style="746" customWidth="1"/>
    <col min="7350" max="7350" width="8.7109375" style="746" customWidth="1"/>
    <col min="7351" max="7351" width="0.7109375" style="746" customWidth="1"/>
    <col min="7352" max="7352" width="3.140625" style="746" customWidth="1"/>
    <col min="7353" max="7353" width="1.140625" style="746" customWidth="1"/>
    <col min="7354" max="7354" width="18" style="746" customWidth="1"/>
    <col min="7355" max="7355" width="9.42578125" style="746" customWidth="1"/>
    <col min="7356" max="7356" width="8.7109375" style="746" customWidth="1"/>
    <col min="7357" max="7357" width="9.28515625" style="746" customWidth="1"/>
    <col min="7358" max="7358" width="10.140625" style="746" customWidth="1"/>
    <col min="7359" max="7359" width="5.140625" style="746" customWidth="1"/>
    <col min="7360" max="7360" width="10.140625" style="746" customWidth="1"/>
    <col min="7361" max="7361" width="6.42578125" style="746" customWidth="1"/>
    <col min="7362" max="7362" width="11.42578125" style="746"/>
    <col min="7363" max="7363" width="1.28515625" style="746" customWidth="1"/>
    <col min="7364" max="7364" width="1.42578125" style="746" customWidth="1"/>
    <col min="7365" max="7365" width="8.28515625" style="746" customWidth="1"/>
    <col min="7366" max="7366" width="11.42578125" style="746"/>
    <col min="7367" max="7368" width="10.7109375" style="746" customWidth="1"/>
    <col min="7369" max="7369" width="10.28515625" style="746" customWidth="1"/>
    <col min="7370" max="7370" width="11.28515625" style="746" customWidth="1"/>
    <col min="7371" max="7371" width="7.7109375" style="746" customWidth="1"/>
    <col min="7372" max="7372" width="10.140625" style="746" customWidth="1"/>
    <col min="7373" max="7373" width="6.5703125" style="746" customWidth="1"/>
    <col min="7374" max="7374" width="1.140625" style="746" customWidth="1"/>
    <col min="7375" max="7375" width="24.5703125" style="746" customWidth="1"/>
    <col min="7376" max="7376" width="9.85546875" style="746" customWidth="1"/>
    <col min="7377" max="7377" width="10.7109375" style="746" customWidth="1"/>
    <col min="7378" max="7378" width="10.85546875" style="746" customWidth="1"/>
    <col min="7379" max="7379" width="11.140625" style="746" customWidth="1"/>
    <col min="7380" max="7380" width="9.85546875" style="746" customWidth="1"/>
    <col min="7381" max="7381" width="1" style="746" customWidth="1"/>
    <col min="7382" max="7382" width="16.5703125" style="746" customWidth="1"/>
    <col min="7383" max="7383" width="0.5703125" style="746" customWidth="1"/>
    <col min="7384" max="7384" width="0.7109375" style="746" customWidth="1"/>
    <col min="7385" max="7385" width="27.85546875" style="746" customWidth="1"/>
    <col min="7386" max="7386" width="0.85546875" style="746" customWidth="1"/>
    <col min="7387" max="7387" width="27.42578125" style="746" customWidth="1"/>
    <col min="7388" max="7388" width="14.7109375" style="746" customWidth="1"/>
    <col min="7389" max="7389" width="0.42578125" style="746" customWidth="1"/>
    <col min="7390" max="7390" width="0.7109375" style="746" customWidth="1"/>
    <col min="7391" max="7391" width="21.7109375" style="746" customWidth="1"/>
    <col min="7392" max="7392" width="1.28515625" style="746" customWidth="1"/>
    <col min="7393" max="7393" width="21.140625" style="746" customWidth="1"/>
    <col min="7394" max="7598" width="11.42578125" style="746"/>
    <col min="7599" max="7599" width="0.7109375" style="746" customWidth="1"/>
    <col min="7600" max="7601" width="1.5703125" style="746" customWidth="1"/>
    <col min="7602" max="7602" width="16.42578125" style="746" customWidth="1"/>
    <col min="7603" max="7605" width="10.42578125" style="746" customWidth="1"/>
    <col min="7606" max="7606" width="8.7109375" style="746" customWidth="1"/>
    <col min="7607" max="7607" width="0.7109375" style="746" customWidth="1"/>
    <col min="7608" max="7608" width="3.140625" style="746" customWidth="1"/>
    <col min="7609" max="7609" width="1.140625" style="746" customWidth="1"/>
    <col min="7610" max="7610" width="18" style="746" customWidth="1"/>
    <col min="7611" max="7611" width="9.42578125" style="746" customWidth="1"/>
    <col min="7612" max="7612" width="8.7109375" style="746" customWidth="1"/>
    <col min="7613" max="7613" width="9.28515625" style="746" customWidth="1"/>
    <col min="7614" max="7614" width="10.140625" style="746" customWidth="1"/>
    <col min="7615" max="7615" width="5.140625" style="746" customWidth="1"/>
    <col min="7616" max="7616" width="10.140625" style="746" customWidth="1"/>
    <col min="7617" max="7617" width="6.42578125" style="746" customWidth="1"/>
    <col min="7618" max="7618" width="11.42578125" style="746"/>
    <col min="7619" max="7619" width="1.28515625" style="746" customWidth="1"/>
    <col min="7620" max="7620" width="1.42578125" style="746" customWidth="1"/>
    <col min="7621" max="7621" width="8.28515625" style="746" customWidth="1"/>
    <col min="7622" max="7622" width="11.42578125" style="746"/>
    <col min="7623" max="7624" width="10.7109375" style="746" customWidth="1"/>
    <col min="7625" max="7625" width="10.28515625" style="746" customWidth="1"/>
    <col min="7626" max="7626" width="11.28515625" style="746" customWidth="1"/>
    <col min="7627" max="7627" width="7.7109375" style="746" customWidth="1"/>
    <col min="7628" max="7628" width="10.140625" style="746" customWidth="1"/>
    <col min="7629" max="7629" width="6.5703125" style="746" customWidth="1"/>
    <col min="7630" max="7630" width="1.140625" style="746" customWidth="1"/>
    <col min="7631" max="7631" width="24.5703125" style="746" customWidth="1"/>
    <col min="7632" max="7632" width="9.85546875" style="746" customWidth="1"/>
    <col min="7633" max="7633" width="10.7109375" style="746" customWidth="1"/>
    <col min="7634" max="7634" width="10.85546875" style="746" customWidth="1"/>
    <col min="7635" max="7635" width="11.140625" style="746" customWidth="1"/>
    <col min="7636" max="7636" width="9.85546875" style="746" customWidth="1"/>
    <col min="7637" max="7637" width="1" style="746" customWidth="1"/>
    <col min="7638" max="7638" width="16.5703125" style="746" customWidth="1"/>
    <col min="7639" max="7639" width="0.5703125" style="746" customWidth="1"/>
    <col min="7640" max="7640" width="0.7109375" style="746" customWidth="1"/>
    <col min="7641" max="7641" width="27.85546875" style="746" customWidth="1"/>
    <col min="7642" max="7642" width="0.85546875" style="746" customWidth="1"/>
    <col min="7643" max="7643" width="27.42578125" style="746" customWidth="1"/>
    <col min="7644" max="7644" width="14.7109375" style="746" customWidth="1"/>
    <col min="7645" max="7645" width="0.42578125" style="746" customWidth="1"/>
    <col min="7646" max="7646" width="0.7109375" style="746" customWidth="1"/>
    <col min="7647" max="7647" width="21.7109375" style="746" customWidth="1"/>
    <col min="7648" max="7648" width="1.28515625" style="746" customWidth="1"/>
    <col min="7649" max="7649" width="21.140625" style="746" customWidth="1"/>
    <col min="7650" max="7854" width="11.42578125" style="746"/>
    <col min="7855" max="7855" width="0.7109375" style="746" customWidth="1"/>
    <col min="7856" max="7857" width="1.5703125" style="746" customWidth="1"/>
    <col min="7858" max="7858" width="16.42578125" style="746" customWidth="1"/>
    <col min="7859" max="7861" width="10.42578125" style="746" customWidth="1"/>
    <col min="7862" max="7862" width="8.7109375" style="746" customWidth="1"/>
    <col min="7863" max="7863" width="0.7109375" style="746" customWidth="1"/>
    <col min="7864" max="7864" width="3.140625" style="746" customWidth="1"/>
    <col min="7865" max="7865" width="1.140625" style="746" customWidth="1"/>
    <col min="7866" max="7866" width="18" style="746" customWidth="1"/>
    <col min="7867" max="7867" width="9.42578125" style="746" customWidth="1"/>
    <col min="7868" max="7868" width="8.7109375" style="746" customWidth="1"/>
    <col min="7869" max="7869" width="9.28515625" style="746" customWidth="1"/>
    <col min="7870" max="7870" width="10.140625" style="746" customWidth="1"/>
    <col min="7871" max="7871" width="5.140625" style="746" customWidth="1"/>
    <col min="7872" max="7872" width="10.140625" style="746" customWidth="1"/>
    <col min="7873" max="7873" width="6.42578125" style="746" customWidth="1"/>
    <col min="7874" max="7874" width="11.42578125" style="746"/>
    <col min="7875" max="7875" width="1.28515625" style="746" customWidth="1"/>
    <col min="7876" max="7876" width="1.42578125" style="746" customWidth="1"/>
    <col min="7877" max="7877" width="8.28515625" style="746" customWidth="1"/>
    <col min="7878" max="7878" width="11.42578125" style="746"/>
    <col min="7879" max="7880" width="10.7109375" style="746" customWidth="1"/>
    <col min="7881" max="7881" width="10.28515625" style="746" customWidth="1"/>
    <col min="7882" max="7882" width="11.28515625" style="746" customWidth="1"/>
    <col min="7883" max="7883" width="7.7109375" style="746" customWidth="1"/>
    <col min="7884" max="7884" width="10.140625" style="746" customWidth="1"/>
    <col min="7885" max="7885" width="6.5703125" style="746" customWidth="1"/>
    <col min="7886" max="7886" width="1.140625" style="746" customWidth="1"/>
    <col min="7887" max="7887" width="24.5703125" style="746" customWidth="1"/>
    <col min="7888" max="7888" width="9.85546875" style="746" customWidth="1"/>
    <col min="7889" max="7889" width="10.7109375" style="746" customWidth="1"/>
    <col min="7890" max="7890" width="10.85546875" style="746" customWidth="1"/>
    <col min="7891" max="7891" width="11.140625" style="746" customWidth="1"/>
    <col min="7892" max="7892" width="9.85546875" style="746" customWidth="1"/>
    <col min="7893" max="7893" width="1" style="746" customWidth="1"/>
    <col min="7894" max="7894" width="16.5703125" style="746" customWidth="1"/>
    <col min="7895" max="7895" width="0.5703125" style="746" customWidth="1"/>
    <col min="7896" max="7896" width="0.7109375" style="746" customWidth="1"/>
    <col min="7897" max="7897" width="27.85546875" style="746" customWidth="1"/>
    <col min="7898" max="7898" width="0.85546875" style="746" customWidth="1"/>
    <col min="7899" max="7899" width="27.42578125" style="746" customWidth="1"/>
    <col min="7900" max="7900" width="14.7109375" style="746" customWidth="1"/>
    <col min="7901" max="7901" width="0.42578125" style="746" customWidth="1"/>
    <col min="7902" max="7902" width="0.7109375" style="746" customWidth="1"/>
    <col min="7903" max="7903" width="21.7109375" style="746" customWidth="1"/>
    <col min="7904" max="7904" width="1.28515625" style="746" customWidth="1"/>
    <col min="7905" max="7905" width="21.140625" style="746" customWidth="1"/>
    <col min="7906" max="8110" width="11.42578125" style="746"/>
    <col min="8111" max="8111" width="0.7109375" style="746" customWidth="1"/>
    <col min="8112" max="8113" width="1.5703125" style="746" customWidth="1"/>
    <col min="8114" max="8114" width="16.42578125" style="746" customWidth="1"/>
    <col min="8115" max="8117" width="10.42578125" style="746" customWidth="1"/>
    <col min="8118" max="8118" width="8.7109375" style="746" customWidth="1"/>
    <col min="8119" max="8119" width="0.7109375" style="746" customWidth="1"/>
    <col min="8120" max="8120" width="3.140625" style="746" customWidth="1"/>
    <col min="8121" max="8121" width="1.140625" style="746" customWidth="1"/>
    <col min="8122" max="8122" width="18" style="746" customWidth="1"/>
    <col min="8123" max="8123" width="9.42578125" style="746" customWidth="1"/>
    <col min="8124" max="8124" width="8.7109375" style="746" customWidth="1"/>
    <col min="8125" max="8125" width="9.28515625" style="746" customWidth="1"/>
    <col min="8126" max="8126" width="10.140625" style="746" customWidth="1"/>
    <col min="8127" max="8127" width="5.140625" style="746" customWidth="1"/>
    <col min="8128" max="8128" width="10.140625" style="746" customWidth="1"/>
    <col min="8129" max="8129" width="6.42578125" style="746" customWidth="1"/>
    <col min="8130" max="8130" width="11.42578125" style="746"/>
    <col min="8131" max="8131" width="1.28515625" style="746" customWidth="1"/>
    <col min="8132" max="8132" width="1.42578125" style="746" customWidth="1"/>
    <col min="8133" max="8133" width="8.28515625" style="746" customWidth="1"/>
    <col min="8134" max="8134" width="11.42578125" style="746"/>
    <col min="8135" max="8136" width="10.7109375" style="746" customWidth="1"/>
    <col min="8137" max="8137" width="10.28515625" style="746" customWidth="1"/>
    <col min="8138" max="8138" width="11.28515625" style="746" customWidth="1"/>
    <col min="8139" max="8139" width="7.7109375" style="746" customWidth="1"/>
    <col min="8140" max="8140" width="10.140625" style="746" customWidth="1"/>
    <col min="8141" max="8141" width="6.5703125" style="746" customWidth="1"/>
    <col min="8142" max="8142" width="1.140625" style="746" customWidth="1"/>
    <col min="8143" max="8143" width="24.5703125" style="746" customWidth="1"/>
    <col min="8144" max="8144" width="9.85546875" style="746" customWidth="1"/>
    <col min="8145" max="8145" width="10.7109375" style="746" customWidth="1"/>
    <col min="8146" max="8146" width="10.85546875" style="746" customWidth="1"/>
    <col min="8147" max="8147" width="11.140625" style="746" customWidth="1"/>
    <col min="8148" max="8148" width="9.85546875" style="746" customWidth="1"/>
    <col min="8149" max="8149" width="1" style="746" customWidth="1"/>
    <col min="8150" max="8150" width="16.5703125" style="746" customWidth="1"/>
    <col min="8151" max="8151" width="0.5703125" style="746" customWidth="1"/>
    <col min="8152" max="8152" width="0.7109375" style="746" customWidth="1"/>
    <col min="8153" max="8153" width="27.85546875" style="746" customWidth="1"/>
    <col min="8154" max="8154" width="0.85546875" style="746" customWidth="1"/>
    <col min="8155" max="8155" width="27.42578125" style="746" customWidth="1"/>
    <col min="8156" max="8156" width="14.7109375" style="746" customWidth="1"/>
    <col min="8157" max="8157" width="0.42578125" style="746" customWidth="1"/>
    <col min="8158" max="8158" width="0.7109375" style="746" customWidth="1"/>
    <col min="8159" max="8159" width="21.7109375" style="746" customWidth="1"/>
    <col min="8160" max="8160" width="1.28515625" style="746" customWidth="1"/>
    <col min="8161" max="8161" width="21.140625" style="746" customWidth="1"/>
    <col min="8162" max="8366" width="11.42578125" style="746"/>
    <col min="8367" max="8367" width="0.7109375" style="746" customWidth="1"/>
    <col min="8368" max="8369" width="1.5703125" style="746" customWidth="1"/>
    <col min="8370" max="8370" width="16.42578125" style="746" customWidth="1"/>
    <col min="8371" max="8373" width="10.42578125" style="746" customWidth="1"/>
    <col min="8374" max="8374" width="8.7109375" style="746" customWidth="1"/>
    <col min="8375" max="8375" width="0.7109375" style="746" customWidth="1"/>
    <col min="8376" max="8376" width="3.140625" style="746" customWidth="1"/>
    <col min="8377" max="8377" width="1.140625" style="746" customWidth="1"/>
    <col min="8378" max="8378" width="18" style="746" customWidth="1"/>
    <col min="8379" max="8379" width="9.42578125" style="746" customWidth="1"/>
    <col min="8380" max="8380" width="8.7109375" style="746" customWidth="1"/>
    <col min="8381" max="8381" width="9.28515625" style="746" customWidth="1"/>
    <col min="8382" max="8382" width="10.140625" style="746" customWidth="1"/>
    <col min="8383" max="8383" width="5.140625" style="746" customWidth="1"/>
    <col min="8384" max="8384" width="10.140625" style="746" customWidth="1"/>
    <col min="8385" max="8385" width="6.42578125" style="746" customWidth="1"/>
    <col min="8386" max="8386" width="11.42578125" style="746"/>
    <col min="8387" max="8387" width="1.28515625" style="746" customWidth="1"/>
    <col min="8388" max="8388" width="1.42578125" style="746" customWidth="1"/>
    <col min="8389" max="8389" width="8.28515625" style="746" customWidth="1"/>
    <col min="8390" max="8390" width="11.42578125" style="746"/>
    <col min="8391" max="8392" width="10.7109375" style="746" customWidth="1"/>
    <col min="8393" max="8393" width="10.28515625" style="746" customWidth="1"/>
    <col min="8394" max="8394" width="11.28515625" style="746" customWidth="1"/>
    <col min="8395" max="8395" width="7.7109375" style="746" customWidth="1"/>
    <col min="8396" max="8396" width="10.140625" style="746" customWidth="1"/>
    <col min="8397" max="8397" width="6.5703125" style="746" customWidth="1"/>
    <col min="8398" max="8398" width="1.140625" style="746" customWidth="1"/>
    <col min="8399" max="8399" width="24.5703125" style="746" customWidth="1"/>
    <col min="8400" max="8400" width="9.85546875" style="746" customWidth="1"/>
    <col min="8401" max="8401" width="10.7109375" style="746" customWidth="1"/>
    <col min="8402" max="8402" width="10.85546875" style="746" customWidth="1"/>
    <col min="8403" max="8403" width="11.140625" style="746" customWidth="1"/>
    <col min="8404" max="8404" width="9.85546875" style="746" customWidth="1"/>
    <col min="8405" max="8405" width="1" style="746" customWidth="1"/>
    <col min="8406" max="8406" width="16.5703125" style="746" customWidth="1"/>
    <col min="8407" max="8407" width="0.5703125" style="746" customWidth="1"/>
    <col min="8408" max="8408" width="0.7109375" style="746" customWidth="1"/>
    <col min="8409" max="8409" width="27.85546875" style="746" customWidth="1"/>
    <col min="8410" max="8410" width="0.85546875" style="746" customWidth="1"/>
    <col min="8411" max="8411" width="27.42578125" style="746" customWidth="1"/>
    <col min="8412" max="8412" width="14.7109375" style="746" customWidth="1"/>
    <col min="8413" max="8413" width="0.42578125" style="746" customWidth="1"/>
    <col min="8414" max="8414" width="0.7109375" style="746" customWidth="1"/>
    <col min="8415" max="8415" width="21.7109375" style="746" customWidth="1"/>
    <col min="8416" max="8416" width="1.28515625" style="746" customWidth="1"/>
    <col min="8417" max="8417" width="21.140625" style="746" customWidth="1"/>
    <col min="8418" max="8622" width="11.42578125" style="746"/>
    <col min="8623" max="8623" width="0.7109375" style="746" customWidth="1"/>
    <col min="8624" max="8625" width="1.5703125" style="746" customWidth="1"/>
    <col min="8626" max="8626" width="16.42578125" style="746" customWidth="1"/>
    <col min="8627" max="8629" width="10.42578125" style="746" customWidth="1"/>
    <col min="8630" max="8630" width="8.7109375" style="746" customWidth="1"/>
    <col min="8631" max="8631" width="0.7109375" style="746" customWidth="1"/>
    <col min="8632" max="8632" width="3.140625" style="746" customWidth="1"/>
    <col min="8633" max="8633" width="1.140625" style="746" customWidth="1"/>
    <col min="8634" max="8634" width="18" style="746" customWidth="1"/>
    <col min="8635" max="8635" width="9.42578125" style="746" customWidth="1"/>
    <col min="8636" max="8636" width="8.7109375" style="746" customWidth="1"/>
    <col min="8637" max="8637" width="9.28515625" style="746" customWidth="1"/>
    <col min="8638" max="8638" width="10.140625" style="746" customWidth="1"/>
    <col min="8639" max="8639" width="5.140625" style="746" customWidth="1"/>
    <col min="8640" max="8640" width="10.140625" style="746" customWidth="1"/>
    <col min="8641" max="8641" width="6.42578125" style="746" customWidth="1"/>
    <col min="8642" max="8642" width="11.42578125" style="746"/>
    <col min="8643" max="8643" width="1.28515625" style="746" customWidth="1"/>
    <col min="8644" max="8644" width="1.42578125" style="746" customWidth="1"/>
    <col min="8645" max="8645" width="8.28515625" style="746" customWidth="1"/>
    <col min="8646" max="8646" width="11.42578125" style="746"/>
    <col min="8647" max="8648" width="10.7109375" style="746" customWidth="1"/>
    <col min="8649" max="8649" width="10.28515625" style="746" customWidth="1"/>
    <col min="8650" max="8650" width="11.28515625" style="746" customWidth="1"/>
    <col min="8651" max="8651" width="7.7109375" style="746" customWidth="1"/>
    <col min="8652" max="8652" width="10.140625" style="746" customWidth="1"/>
    <col min="8653" max="8653" width="6.5703125" style="746" customWidth="1"/>
    <col min="8654" max="8654" width="1.140625" style="746" customWidth="1"/>
    <col min="8655" max="8655" width="24.5703125" style="746" customWidth="1"/>
    <col min="8656" max="8656" width="9.85546875" style="746" customWidth="1"/>
    <col min="8657" max="8657" width="10.7109375" style="746" customWidth="1"/>
    <col min="8658" max="8658" width="10.85546875" style="746" customWidth="1"/>
    <col min="8659" max="8659" width="11.140625" style="746" customWidth="1"/>
    <col min="8660" max="8660" width="9.85546875" style="746" customWidth="1"/>
    <col min="8661" max="8661" width="1" style="746" customWidth="1"/>
    <col min="8662" max="8662" width="16.5703125" style="746" customWidth="1"/>
    <col min="8663" max="8663" width="0.5703125" style="746" customWidth="1"/>
    <col min="8664" max="8664" width="0.7109375" style="746" customWidth="1"/>
    <col min="8665" max="8665" width="27.85546875" style="746" customWidth="1"/>
    <col min="8666" max="8666" width="0.85546875" style="746" customWidth="1"/>
    <col min="8667" max="8667" width="27.42578125" style="746" customWidth="1"/>
    <col min="8668" max="8668" width="14.7109375" style="746" customWidth="1"/>
    <col min="8669" max="8669" width="0.42578125" style="746" customWidth="1"/>
    <col min="8670" max="8670" width="0.7109375" style="746" customWidth="1"/>
    <col min="8671" max="8671" width="21.7109375" style="746" customWidth="1"/>
    <col min="8672" max="8672" width="1.28515625" style="746" customWidth="1"/>
    <col min="8673" max="8673" width="21.140625" style="746" customWidth="1"/>
    <col min="8674" max="8878" width="11.42578125" style="746"/>
    <col min="8879" max="8879" width="0.7109375" style="746" customWidth="1"/>
    <col min="8880" max="8881" width="1.5703125" style="746" customWidth="1"/>
    <col min="8882" max="8882" width="16.42578125" style="746" customWidth="1"/>
    <col min="8883" max="8885" width="10.42578125" style="746" customWidth="1"/>
    <col min="8886" max="8886" width="8.7109375" style="746" customWidth="1"/>
    <col min="8887" max="8887" width="0.7109375" style="746" customWidth="1"/>
    <col min="8888" max="8888" width="3.140625" style="746" customWidth="1"/>
    <col min="8889" max="8889" width="1.140625" style="746" customWidth="1"/>
    <col min="8890" max="8890" width="18" style="746" customWidth="1"/>
    <col min="8891" max="8891" width="9.42578125" style="746" customWidth="1"/>
    <col min="8892" max="8892" width="8.7109375" style="746" customWidth="1"/>
    <col min="8893" max="8893" width="9.28515625" style="746" customWidth="1"/>
    <col min="8894" max="8894" width="10.140625" style="746" customWidth="1"/>
    <col min="8895" max="8895" width="5.140625" style="746" customWidth="1"/>
    <col min="8896" max="8896" width="10.140625" style="746" customWidth="1"/>
    <col min="8897" max="8897" width="6.42578125" style="746" customWidth="1"/>
    <col min="8898" max="8898" width="11.42578125" style="746"/>
    <col min="8899" max="8899" width="1.28515625" style="746" customWidth="1"/>
    <col min="8900" max="8900" width="1.42578125" style="746" customWidth="1"/>
    <col min="8901" max="8901" width="8.28515625" style="746" customWidth="1"/>
    <col min="8902" max="8902" width="11.42578125" style="746"/>
    <col min="8903" max="8904" width="10.7109375" style="746" customWidth="1"/>
    <col min="8905" max="8905" width="10.28515625" style="746" customWidth="1"/>
    <col min="8906" max="8906" width="11.28515625" style="746" customWidth="1"/>
    <col min="8907" max="8907" width="7.7109375" style="746" customWidth="1"/>
    <col min="8908" max="8908" width="10.140625" style="746" customWidth="1"/>
    <col min="8909" max="8909" width="6.5703125" style="746" customWidth="1"/>
    <col min="8910" max="8910" width="1.140625" style="746" customWidth="1"/>
    <col min="8911" max="8911" width="24.5703125" style="746" customWidth="1"/>
    <col min="8912" max="8912" width="9.85546875" style="746" customWidth="1"/>
    <col min="8913" max="8913" width="10.7109375" style="746" customWidth="1"/>
    <col min="8914" max="8914" width="10.85546875" style="746" customWidth="1"/>
    <col min="8915" max="8915" width="11.140625" style="746" customWidth="1"/>
    <col min="8916" max="8916" width="9.85546875" style="746" customWidth="1"/>
    <col min="8917" max="8917" width="1" style="746" customWidth="1"/>
    <col min="8918" max="8918" width="16.5703125" style="746" customWidth="1"/>
    <col min="8919" max="8919" width="0.5703125" style="746" customWidth="1"/>
    <col min="8920" max="8920" width="0.7109375" style="746" customWidth="1"/>
    <col min="8921" max="8921" width="27.85546875" style="746" customWidth="1"/>
    <col min="8922" max="8922" width="0.85546875" style="746" customWidth="1"/>
    <col min="8923" max="8923" width="27.42578125" style="746" customWidth="1"/>
    <col min="8924" max="8924" width="14.7109375" style="746" customWidth="1"/>
    <col min="8925" max="8925" width="0.42578125" style="746" customWidth="1"/>
    <col min="8926" max="8926" width="0.7109375" style="746" customWidth="1"/>
    <col min="8927" max="8927" width="21.7109375" style="746" customWidth="1"/>
    <col min="8928" max="8928" width="1.28515625" style="746" customWidth="1"/>
    <col min="8929" max="8929" width="21.140625" style="746" customWidth="1"/>
    <col min="8930" max="9134" width="11.42578125" style="746"/>
    <col min="9135" max="9135" width="0.7109375" style="746" customWidth="1"/>
    <col min="9136" max="9137" width="1.5703125" style="746" customWidth="1"/>
    <col min="9138" max="9138" width="16.42578125" style="746" customWidth="1"/>
    <col min="9139" max="9141" width="10.42578125" style="746" customWidth="1"/>
    <col min="9142" max="9142" width="8.7109375" style="746" customWidth="1"/>
    <col min="9143" max="9143" width="0.7109375" style="746" customWidth="1"/>
    <col min="9144" max="9144" width="3.140625" style="746" customWidth="1"/>
    <col min="9145" max="9145" width="1.140625" style="746" customWidth="1"/>
    <col min="9146" max="9146" width="18" style="746" customWidth="1"/>
    <col min="9147" max="9147" width="9.42578125" style="746" customWidth="1"/>
    <col min="9148" max="9148" width="8.7109375" style="746" customWidth="1"/>
    <col min="9149" max="9149" width="9.28515625" style="746" customWidth="1"/>
    <col min="9150" max="9150" width="10.140625" style="746" customWidth="1"/>
    <col min="9151" max="9151" width="5.140625" style="746" customWidth="1"/>
    <col min="9152" max="9152" width="10.140625" style="746" customWidth="1"/>
    <col min="9153" max="9153" width="6.42578125" style="746" customWidth="1"/>
    <col min="9154" max="9154" width="11.42578125" style="746"/>
    <col min="9155" max="9155" width="1.28515625" style="746" customWidth="1"/>
    <col min="9156" max="9156" width="1.42578125" style="746" customWidth="1"/>
    <col min="9157" max="9157" width="8.28515625" style="746" customWidth="1"/>
    <col min="9158" max="9158" width="11.42578125" style="746"/>
    <col min="9159" max="9160" width="10.7109375" style="746" customWidth="1"/>
    <col min="9161" max="9161" width="10.28515625" style="746" customWidth="1"/>
    <col min="9162" max="9162" width="11.28515625" style="746" customWidth="1"/>
    <col min="9163" max="9163" width="7.7109375" style="746" customWidth="1"/>
    <col min="9164" max="9164" width="10.140625" style="746" customWidth="1"/>
    <col min="9165" max="9165" width="6.5703125" style="746" customWidth="1"/>
    <col min="9166" max="9166" width="1.140625" style="746" customWidth="1"/>
    <col min="9167" max="9167" width="24.5703125" style="746" customWidth="1"/>
    <col min="9168" max="9168" width="9.85546875" style="746" customWidth="1"/>
    <col min="9169" max="9169" width="10.7109375" style="746" customWidth="1"/>
    <col min="9170" max="9170" width="10.85546875" style="746" customWidth="1"/>
    <col min="9171" max="9171" width="11.140625" style="746" customWidth="1"/>
    <col min="9172" max="9172" width="9.85546875" style="746" customWidth="1"/>
    <col min="9173" max="9173" width="1" style="746" customWidth="1"/>
    <col min="9174" max="9174" width="16.5703125" style="746" customWidth="1"/>
    <col min="9175" max="9175" width="0.5703125" style="746" customWidth="1"/>
    <col min="9176" max="9176" width="0.7109375" style="746" customWidth="1"/>
    <col min="9177" max="9177" width="27.85546875" style="746" customWidth="1"/>
    <col min="9178" max="9178" width="0.85546875" style="746" customWidth="1"/>
    <col min="9179" max="9179" width="27.42578125" style="746" customWidth="1"/>
    <col min="9180" max="9180" width="14.7109375" style="746" customWidth="1"/>
    <col min="9181" max="9181" width="0.42578125" style="746" customWidth="1"/>
    <col min="9182" max="9182" width="0.7109375" style="746" customWidth="1"/>
    <col min="9183" max="9183" width="21.7109375" style="746" customWidth="1"/>
    <col min="9184" max="9184" width="1.28515625" style="746" customWidth="1"/>
    <col min="9185" max="9185" width="21.140625" style="746" customWidth="1"/>
    <col min="9186" max="9390" width="11.42578125" style="746"/>
    <col min="9391" max="9391" width="0.7109375" style="746" customWidth="1"/>
    <col min="9392" max="9393" width="1.5703125" style="746" customWidth="1"/>
    <col min="9394" max="9394" width="16.42578125" style="746" customWidth="1"/>
    <col min="9395" max="9397" width="10.42578125" style="746" customWidth="1"/>
    <col min="9398" max="9398" width="8.7109375" style="746" customWidth="1"/>
    <col min="9399" max="9399" width="0.7109375" style="746" customWidth="1"/>
    <col min="9400" max="9400" width="3.140625" style="746" customWidth="1"/>
    <col min="9401" max="9401" width="1.140625" style="746" customWidth="1"/>
    <col min="9402" max="9402" width="18" style="746" customWidth="1"/>
    <col min="9403" max="9403" width="9.42578125" style="746" customWidth="1"/>
    <col min="9404" max="9404" width="8.7109375" style="746" customWidth="1"/>
    <col min="9405" max="9405" width="9.28515625" style="746" customWidth="1"/>
    <col min="9406" max="9406" width="10.140625" style="746" customWidth="1"/>
    <col min="9407" max="9407" width="5.140625" style="746" customWidth="1"/>
    <col min="9408" max="9408" width="10.140625" style="746" customWidth="1"/>
    <col min="9409" max="9409" width="6.42578125" style="746" customWidth="1"/>
    <col min="9410" max="9410" width="11.42578125" style="746"/>
    <col min="9411" max="9411" width="1.28515625" style="746" customWidth="1"/>
    <col min="9412" max="9412" width="1.42578125" style="746" customWidth="1"/>
    <col min="9413" max="9413" width="8.28515625" style="746" customWidth="1"/>
    <col min="9414" max="9414" width="11.42578125" style="746"/>
    <col min="9415" max="9416" width="10.7109375" style="746" customWidth="1"/>
    <col min="9417" max="9417" width="10.28515625" style="746" customWidth="1"/>
    <col min="9418" max="9418" width="11.28515625" style="746" customWidth="1"/>
    <col min="9419" max="9419" width="7.7109375" style="746" customWidth="1"/>
    <col min="9420" max="9420" width="10.140625" style="746" customWidth="1"/>
    <col min="9421" max="9421" width="6.5703125" style="746" customWidth="1"/>
    <col min="9422" max="9422" width="1.140625" style="746" customWidth="1"/>
    <col min="9423" max="9423" width="24.5703125" style="746" customWidth="1"/>
    <col min="9424" max="9424" width="9.85546875" style="746" customWidth="1"/>
    <col min="9425" max="9425" width="10.7109375" style="746" customWidth="1"/>
    <col min="9426" max="9426" width="10.85546875" style="746" customWidth="1"/>
    <col min="9427" max="9427" width="11.140625" style="746" customWidth="1"/>
    <col min="9428" max="9428" width="9.85546875" style="746" customWidth="1"/>
    <col min="9429" max="9429" width="1" style="746" customWidth="1"/>
    <col min="9430" max="9430" width="16.5703125" style="746" customWidth="1"/>
    <col min="9431" max="9431" width="0.5703125" style="746" customWidth="1"/>
    <col min="9432" max="9432" width="0.7109375" style="746" customWidth="1"/>
    <col min="9433" max="9433" width="27.85546875" style="746" customWidth="1"/>
    <col min="9434" max="9434" width="0.85546875" style="746" customWidth="1"/>
    <col min="9435" max="9435" width="27.42578125" style="746" customWidth="1"/>
    <col min="9436" max="9436" width="14.7109375" style="746" customWidth="1"/>
    <col min="9437" max="9437" width="0.42578125" style="746" customWidth="1"/>
    <col min="9438" max="9438" width="0.7109375" style="746" customWidth="1"/>
    <col min="9439" max="9439" width="21.7109375" style="746" customWidth="1"/>
    <col min="9440" max="9440" width="1.28515625" style="746" customWidth="1"/>
    <col min="9441" max="9441" width="21.140625" style="746" customWidth="1"/>
    <col min="9442" max="9646" width="11.42578125" style="746"/>
    <col min="9647" max="9647" width="0.7109375" style="746" customWidth="1"/>
    <col min="9648" max="9649" width="1.5703125" style="746" customWidth="1"/>
    <col min="9650" max="9650" width="16.42578125" style="746" customWidth="1"/>
    <col min="9651" max="9653" width="10.42578125" style="746" customWidth="1"/>
    <col min="9654" max="9654" width="8.7109375" style="746" customWidth="1"/>
    <col min="9655" max="9655" width="0.7109375" style="746" customWidth="1"/>
    <col min="9656" max="9656" width="3.140625" style="746" customWidth="1"/>
    <col min="9657" max="9657" width="1.140625" style="746" customWidth="1"/>
    <col min="9658" max="9658" width="18" style="746" customWidth="1"/>
    <col min="9659" max="9659" width="9.42578125" style="746" customWidth="1"/>
    <col min="9660" max="9660" width="8.7109375" style="746" customWidth="1"/>
    <col min="9661" max="9661" width="9.28515625" style="746" customWidth="1"/>
    <col min="9662" max="9662" width="10.140625" style="746" customWidth="1"/>
    <col min="9663" max="9663" width="5.140625" style="746" customWidth="1"/>
    <col min="9664" max="9664" width="10.140625" style="746" customWidth="1"/>
    <col min="9665" max="9665" width="6.42578125" style="746" customWidth="1"/>
    <col min="9666" max="9666" width="11.42578125" style="746"/>
    <col min="9667" max="9667" width="1.28515625" style="746" customWidth="1"/>
    <col min="9668" max="9668" width="1.42578125" style="746" customWidth="1"/>
    <col min="9669" max="9669" width="8.28515625" style="746" customWidth="1"/>
    <col min="9670" max="9670" width="11.42578125" style="746"/>
    <col min="9671" max="9672" width="10.7109375" style="746" customWidth="1"/>
    <col min="9673" max="9673" width="10.28515625" style="746" customWidth="1"/>
    <col min="9674" max="9674" width="11.28515625" style="746" customWidth="1"/>
    <col min="9675" max="9675" width="7.7109375" style="746" customWidth="1"/>
    <col min="9676" max="9676" width="10.140625" style="746" customWidth="1"/>
    <col min="9677" max="9677" width="6.5703125" style="746" customWidth="1"/>
    <col min="9678" max="9678" width="1.140625" style="746" customWidth="1"/>
    <col min="9679" max="9679" width="24.5703125" style="746" customWidth="1"/>
    <col min="9680" max="9680" width="9.85546875" style="746" customWidth="1"/>
    <col min="9681" max="9681" width="10.7109375" style="746" customWidth="1"/>
    <col min="9682" max="9682" width="10.85546875" style="746" customWidth="1"/>
    <col min="9683" max="9683" width="11.140625" style="746" customWidth="1"/>
    <col min="9684" max="9684" width="9.85546875" style="746" customWidth="1"/>
    <col min="9685" max="9685" width="1" style="746" customWidth="1"/>
    <col min="9686" max="9686" width="16.5703125" style="746" customWidth="1"/>
    <col min="9687" max="9687" width="0.5703125" style="746" customWidth="1"/>
    <col min="9688" max="9688" width="0.7109375" style="746" customWidth="1"/>
    <col min="9689" max="9689" width="27.85546875" style="746" customWidth="1"/>
    <col min="9690" max="9690" width="0.85546875" style="746" customWidth="1"/>
    <col min="9691" max="9691" width="27.42578125" style="746" customWidth="1"/>
    <col min="9692" max="9692" width="14.7109375" style="746" customWidth="1"/>
    <col min="9693" max="9693" width="0.42578125" style="746" customWidth="1"/>
    <col min="9694" max="9694" width="0.7109375" style="746" customWidth="1"/>
    <col min="9695" max="9695" width="21.7109375" style="746" customWidth="1"/>
    <col min="9696" max="9696" width="1.28515625" style="746" customWidth="1"/>
    <col min="9697" max="9697" width="21.140625" style="746" customWidth="1"/>
    <col min="9698" max="9902" width="11.42578125" style="746"/>
    <col min="9903" max="9903" width="0.7109375" style="746" customWidth="1"/>
    <col min="9904" max="9905" width="1.5703125" style="746" customWidth="1"/>
    <col min="9906" max="9906" width="16.42578125" style="746" customWidth="1"/>
    <col min="9907" max="9909" width="10.42578125" style="746" customWidth="1"/>
    <col min="9910" max="9910" width="8.7109375" style="746" customWidth="1"/>
    <col min="9911" max="9911" width="0.7109375" style="746" customWidth="1"/>
    <col min="9912" max="9912" width="3.140625" style="746" customWidth="1"/>
    <col min="9913" max="9913" width="1.140625" style="746" customWidth="1"/>
    <col min="9914" max="9914" width="18" style="746" customWidth="1"/>
    <col min="9915" max="9915" width="9.42578125" style="746" customWidth="1"/>
    <col min="9916" max="9916" width="8.7109375" style="746" customWidth="1"/>
    <col min="9917" max="9917" width="9.28515625" style="746" customWidth="1"/>
    <col min="9918" max="9918" width="10.140625" style="746" customWidth="1"/>
    <col min="9919" max="9919" width="5.140625" style="746" customWidth="1"/>
    <col min="9920" max="9920" width="10.140625" style="746" customWidth="1"/>
    <col min="9921" max="9921" width="6.42578125" style="746" customWidth="1"/>
    <col min="9922" max="9922" width="11.42578125" style="746"/>
    <col min="9923" max="9923" width="1.28515625" style="746" customWidth="1"/>
    <col min="9924" max="9924" width="1.42578125" style="746" customWidth="1"/>
    <col min="9925" max="9925" width="8.28515625" style="746" customWidth="1"/>
    <col min="9926" max="9926" width="11.42578125" style="746"/>
    <col min="9927" max="9928" width="10.7109375" style="746" customWidth="1"/>
    <col min="9929" max="9929" width="10.28515625" style="746" customWidth="1"/>
    <col min="9930" max="9930" width="11.28515625" style="746" customWidth="1"/>
    <col min="9931" max="9931" width="7.7109375" style="746" customWidth="1"/>
    <col min="9932" max="9932" width="10.140625" style="746" customWidth="1"/>
    <col min="9933" max="9933" width="6.5703125" style="746" customWidth="1"/>
    <col min="9934" max="9934" width="1.140625" style="746" customWidth="1"/>
    <col min="9935" max="9935" width="24.5703125" style="746" customWidth="1"/>
    <col min="9936" max="9936" width="9.85546875" style="746" customWidth="1"/>
    <col min="9937" max="9937" width="10.7109375" style="746" customWidth="1"/>
    <col min="9938" max="9938" width="10.85546875" style="746" customWidth="1"/>
    <col min="9939" max="9939" width="11.140625" style="746" customWidth="1"/>
    <col min="9940" max="9940" width="9.85546875" style="746" customWidth="1"/>
    <col min="9941" max="9941" width="1" style="746" customWidth="1"/>
    <col min="9942" max="9942" width="16.5703125" style="746" customWidth="1"/>
    <col min="9943" max="9943" width="0.5703125" style="746" customWidth="1"/>
    <col min="9944" max="9944" width="0.7109375" style="746" customWidth="1"/>
    <col min="9945" max="9945" width="27.85546875" style="746" customWidth="1"/>
    <col min="9946" max="9946" width="0.85546875" style="746" customWidth="1"/>
    <col min="9947" max="9947" width="27.42578125" style="746" customWidth="1"/>
    <col min="9948" max="9948" width="14.7109375" style="746" customWidth="1"/>
    <col min="9949" max="9949" width="0.42578125" style="746" customWidth="1"/>
    <col min="9950" max="9950" width="0.7109375" style="746" customWidth="1"/>
    <col min="9951" max="9951" width="21.7109375" style="746" customWidth="1"/>
    <col min="9952" max="9952" width="1.28515625" style="746" customWidth="1"/>
    <col min="9953" max="9953" width="21.140625" style="746" customWidth="1"/>
    <col min="9954" max="10158" width="11.42578125" style="746"/>
    <col min="10159" max="10159" width="0.7109375" style="746" customWidth="1"/>
    <col min="10160" max="10161" width="1.5703125" style="746" customWidth="1"/>
    <col min="10162" max="10162" width="16.42578125" style="746" customWidth="1"/>
    <col min="10163" max="10165" width="10.42578125" style="746" customWidth="1"/>
    <col min="10166" max="10166" width="8.7109375" style="746" customWidth="1"/>
    <col min="10167" max="10167" width="0.7109375" style="746" customWidth="1"/>
    <col min="10168" max="10168" width="3.140625" style="746" customWidth="1"/>
    <col min="10169" max="10169" width="1.140625" style="746" customWidth="1"/>
    <col min="10170" max="10170" width="18" style="746" customWidth="1"/>
    <col min="10171" max="10171" width="9.42578125" style="746" customWidth="1"/>
    <col min="10172" max="10172" width="8.7109375" style="746" customWidth="1"/>
    <col min="10173" max="10173" width="9.28515625" style="746" customWidth="1"/>
    <col min="10174" max="10174" width="10.140625" style="746" customWidth="1"/>
    <col min="10175" max="10175" width="5.140625" style="746" customWidth="1"/>
    <col min="10176" max="10176" width="10.140625" style="746" customWidth="1"/>
    <col min="10177" max="10177" width="6.42578125" style="746" customWidth="1"/>
    <col min="10178" max="10178" width="11.42578125" style="746"/>
    <col min="10179" max="10179" width="1.28515625" style="746" customWidth="1"/>
    <col min="10180" max="10180" width="1.42578125" style="746" customWidth="1"/>
    <col min="10181" max="10181" width="8.28515625" style="746" customWidth="1"/>
    <col min="10182" max="10182" width="11.42578125" style="746"/>
    <col min="10183" max="10184" width="10.7109375" style="746" customWidth="1"/>
    <col min="10185" max="10185" width="10.28515625" style="746" customWidth="1"/>
    <col min="10186" max="10186" width="11.28515625" style="746" customWidth="1"/>
    <col min="10187" max="10187" width="7.7109375" style="746" customWidth="1"/>
    <col min="10188" max="10188" width="10.140625" style="746" customWidth="1"/>
    <col min="10189" max="10189" width="6.5703125" style="746" customWidth="1"/>
    <col min="10190" max="10190" width="1.140625" style="746" customWidth="1"/>
    <col min="10191" max="10191" width="24.5703125" style="746" customWidth="1"/>
    <col min="10192" max="10192" width="9.85546875" style="746" customWidth="1"/>
    <col min="10193" max="10193" width="10.7109375" style="746" customWidth="1"/>
    <col min="10194" max="10194" width="10.85546875" style="746" customWidth="1"/>
    <col min="10195" max="10195" width="11.140625" style="746" customWidth="1"/>
    <col min="10196" max="10196" width="9.85546875" style="746" customWidth="1"/>
    <col min="10197" max="10197" width="1" style="746" customWidth="1"/>
    <col min="10198" max="10198" width="16.5703125" style="746" customWidth="1"/>
    <col min="10199" max="10199" width="0.5703125" style="746" customWidth="1"/>
    <col min="10200" max="10200" width="0.7109375" style="746" customWidth="1"/>
    <col min="10201" max="10201" width="27.85546875" style="746" customWidth="1"/>
    <col min="10202" max="10202" width="0.85546875" style="746" customWidth="1"/>
    <col min="10203" max="10203" width="27.42578125" style="746" customWidth="1"/>
    <col min="10204" max="10204" width="14.7109375" style="746" customWidth="1"/>
    <col min="10205" max="10205" width="0.42578125" style="746" customWidth="1"/>
    <col min="10206" max="10206" width="0.7109375" style="746" customWidth="1"/>
    <col min="10207" max="10207" width="21.7109375" style="746" customWidth="1"/>
    <col min="10208" max="10208" width="1.28515625" style="746" customWidth="1"/>
    <col min="10209" max="10209" width="21.140625" style="746" customWidth="1"/>
    <col min="10210" max="10414" width="11.42578125" style="746"/>
    <col min="10415" max="10415" width="0.7109375" style="746" customWidth="1"/>
    <col min="10416" max="10417" width="1.5703125" style="746" customWidth="1"/>
    <col min="10418" max="10418" width="16.42578125" style="746" customWidth="1"/>
    <col min="10419" max="10421" width="10.42578125" style="746" customWidth="1"/>
    <col min="10422" max="10422" width="8.7109375" style="746" customWidth="1"/>
    <col min="10423" max="10423" width="0.7109375" style="746" customWidth="1"/>
    <col min="10424" max="10424" width="3.140625" style="746" customWidth="1"/>
    <col min="10425" max="10425" width="1.140625" style="746" customWidth="1"/>
    <col min="10426" max="10426" width="18" style="746" customWidth="1"/>
    <col min="10427" max="10427" width="9.42578125" style="746" customWidth="1"/>
    <col min="10428" max="10428" width="8.7109375" style="746" customWidth="1"/>
    <col min="10429" max="10429" width="9.28515625" style="746" customWidth="1"/>
    <col min="10430" max="10430" width="10.140625" style="746" customWidth="1"/>
    <col min="10431" max="10431" width="5.140625" style="746" customWidth="1"/>
    <col min="10432" max="10432" width="10.140625" style="746" customWidth="1"/>
    <col min="10433" max="10433" width="6.42578125" style="746" customWidth="1"/>
    <col min="10434" max="10434" width="11.42578125" style="746"/>
    <col min="10435" max="10435" width="1.28515625" style="746" customWidth="1"/>
    <col min="10436" max="10436" width="1.42578125" style="746" customWidth="1"/>
    <col min="10437" max="10437" width="8.28515625" style="746" customWidth="1"/>
    <col min="10438" max="10438" width="11.42578125" style="746"/>
    <col min="10439" max="10440" width="10.7109375" style="746" customWidth="1"/>
    <col min="10441" max="10441" width="10.28515625" style="746" customWidth="1"/>
    <col min="10442" max="10442" width="11.28515625" style="746" customWidth="1"/>
    <col min="10443" max="10443" width="7.7109375" style="746" customWidth="1"/>
    <col min="10444" max="10444" width="10.140625" style="746" customWidth="1"/>
    <col min="10445" max="10445" width="6.5703125" style="746" customWidth="1"/>
    <col min="10446" max="10446" width="1.140625" style="746" customWidth="1"/>
    <col min="10447" max="10447" width="24.5703125" style="746" customWidth="1"/>
    <col min="10448" max="10448" width="9.85546875" style="746" customWidth="1"/>
    <col min="10449" max="10449" width="10.7109375" style="746" customWidth="1"/>
    <col min="10450" max="10450" width="10.85546875" style="746" customWidth="1"/>
    <col min="10451" max="10451" width="11.140625" style="746" customWidth="1"/>
    <col min="10452" max="10452" width="9.85546875" style="746" customWidth="1"/>
    <col min="10453" max="10453" width="1" style="746" customWidth="1"/>
    <col min="10454" max="10454" width="16.5703125" style="746" customWidth="1"/>
    <col min="10455" max="10455" width="0.5703125" style="746" customWidth="1"/>
    <col min="10456" max="10456" width="0.7109375" style="746" customWidth="1"/>
    <col min="10457" max="10457" width="27.85546875" style="746" customWidth="1"/>
    <col min="10458" max="10458" width="0.85546875" style="746" customWidth="1"/>
    <col min="10459" max="10459" width="27.42578125" style="746" customWidth="1"/>
    <col min="10460" max="10460" width="14.7109375" style="746" customWidth="1"/>
    <col min="10461" max="10461" width="0.42578125" style="746" customWidth="1"/>
    <col min="10462" max="10462" width="0.7109375" style="746" customWidth="1"/>
    <col min="10463" max="10463" width="21.7109375" style="746" customWidth="1"/>
    <col min="10464" max="10464" width="1.28515625" style="746" customWidth="1"/>
    <col min="10465" max="10465" width="21.140625" style="746" customWidth="1"/>
    <col min="10466" max="10670" width="11.42578125" style="746"/>
    <col min="10671" max="10671" width="0.7109375" style="746" customWidth="1"/>
    <col min="10672" max="10673" width="1.5703125" style="746" customWidth="1"/>
    <col min="10674" max="10674" width="16.42578125" style="746" customWidth="1"/>
    <col min="10675" max="10677" width="10.42578125" style="746" customWidth="1"/>
    <col min="10678" max="10678" width="8.7109375" style="746" customWidth="1"/>
    <col min="10679" max="10679" width="0.7109375" style="746" customWidth="1"/>
    <col min="10680" max="10680" width="3.140625" style="746" customWidth="1"/>
    <col min="10681" max="10681" width="1.140625" style="746" customWidth="1"/>
    <col min="10682" max="10682" width="18" style="746" customWidth="1"/>
    <col min="10683" max="10683" width="9.42578125" style="746" customWidth="1"/>
    <col min="10684" max="10684" width="8.7109375" style="746" customWidth="1"/>
    <col min="10685" max="10685" width="9.28515625" style="746" customWidth="1"/>
    <col min="10686" max="10686" width="10.140625" style="746" customWidth="1"/>
    <col min="10687" max="10687" width="5.140625" style="746" customWidth="1"/>
    <col min="10688" max="10688" width="10.140625" style="746" customWidth="1"/>
    <col min="10689" max="10689" width="6.42578125" style="746" customWidth="1"/>
    <col min="10690" max="10690" width="11.42578125" style="746"/>
    <col min="10691" max="10691" width="1.28515625" style="746" customWidth="1"/>
    <col min="10692" max="10692" width="1.42578125" style="746" customWidth="1"/>
    <col min="10693" max="10693" width="8.28515625" style="746" customWidth="1"/>
    <col min="10694" max="10694" width="11.42578125" style="746"/>
    <col min="10695" max="10696" width="10.7109375" style="746" customWidth="1"/>
    <col min="10697" max="10697" width="10.28515625" style="746" customWidth="1"/>
    <col min="10698" max="10698" width="11.28515625" style="746" customWidth="1"/>
    <col min="10699" max="10699" width="7.7109375" style="746" customWidth="1"/>
    <col min="10700" max="10700" width="10.140625" style="746" customWidth="1"/>
    <col min="10701" max="10701" width="6.5703125" style="746" customWidth="1"/>
    <col min="10702" max="10702" width="1.140625" style="746" customWidth="1"/>
    <col min="10703" max="10703" width="24.5703125" style="746" customWidth="1"/>
    <col min="10704" max="10704" width="9.85546875" style="746" customWidth="1"/>
    <col min="10705" max="10705" width="10.7109375" style="746" customWidth="1"/>
    <col min="10706" max="10706" width="10.85546875" style="746" customWidth="1"/>
    <col min="10707" max="10707" width="11.140625" style="746" customWidth="1"/>
    <col min="10708" max="10708" width="9.85546875" style="746" customWidth="1"/>
    <col min="10709" max="10709" width="1" style="746" customWidth="1"/>
    <col min="10710" max="10710" width="16.5703125" style="746" customWidth="1"/>
    <col min="10711" max="10711" width="0.5703125" style="746" customWidth="1"/>
    <col min="10712" max="10712" width="0.7109375" style="746" customWidth="1"/>
    <col min="10713" max="10713" width="27.85546875" style="746" customWidth="1"/>
    <col min="10714" max="10714" width="0.85546875" style="746" customWidth="1"/>
    <col min="10715" max="10715" width="27.42578125" style="746" customWidth="1"/>
    <col min="10716" max="10716" width="14.7109375" style="746" customWidth="1"/>
    <col min="10717" max="10717" width="0.42578125" style="746" customWidth="1"/>
    <col min="10718" max="10718" width="0.7109375" style="746" customWidth="1"/>
    <col min="10719" max="10719" width="21.7109375" style="746" customWidth="1"/>
    <col min="10720" max="10720" width="1.28515625" style="746" customWidth="1"/>
    <col min="10721" max="10721" width="21.140625" style="746" customWidth="1"/>
    <col min="10722" max="10926" width="11.42578125" style="746"/>
    <col min="10927" max="10927" width="0.7109375" style="746" customWidth="1"/>
    <col min="10928" max="10929" width="1.5703125" style="746" customWidth="1"/>
    <col min="10930" max="10930" width="16.42578125" style="746" customWidth="1"/>
    <col min="10931" max="10933" width="10.42578125" style="746" customWidth="1"/>
    <col min="10934" max="10934" width="8.7109375" style="746" customWidth="1"/>
    <col min="10935" max="10935" width="0.7109375" style="746" customWidth="1"/>
    <col min="10936" max="10936" width="3.140625" style="746" customWidth="1"/>
    <col min="10937" max="10937" width="1.140625" style="746" customWidth="1"/>
    <col min="10938" max="10938" width="18" style="746" customWidth="1"/>
    <col min="10939" max="10939" width="9.42578125" style="746" customWidth="1"/>
    <col min="10940" max="10940" width="8.7109375" style="746" customWidth="1"/>
    <col min="10941" max="10941" width="9.28515625" style="746" customWidth="1"/>
    <col min="10942" max="10942" width="10.140625" style="746" customWidth="1"/>
    <col min="10943" max="10943" width="5.140625" style="746" customWidth="1"/>
    <col min="10944" max="10944" width="10.140625" style="746" customWidth="1"/>
    <col min="10945" max="10945" width="6.42578125" style="746" customWidth="1"/>
    <col min="10946" max="10946" width="11.42578125" style="746"/>
    <col min="10947" max="10947" width="1.28515625" style="746" customWidth="1"/>
    <col min="10948" max="10948" width="1.42578125" style="746" customWidth="1"/>
    <col min="10949" max="10949" width="8.28515625" style="746" customWidth="1"/>
    <col min="10950" max="10950" width="11.42578125" style="746"/>
    <col min="10951" max="10952" width="10.7109375" style="746" customWidth="1"/>
    <col min="10953" max="10953" width="10.28515625" style="746" customWidth="1"/>
    <col min="10954" max="10954" width="11.28515625" style="746" customWidth="1"/>
    <col min="10955" max="10955" width="7.7109375" style="746" customWidth="1"/>
    <col min="10956" max="10956" width="10.140625" style="746" customWidth="1"/>
    <col min="10957" max="10957" width="6.5703125" style="746" customWidth="1"/>
    <col min="10958" max="10958" width="1.140625" style="746" customWidth="1"/>
    <col min="10959" max="10959" width="24.5703125" style="746" customWidth="1"/>
    <col min="10960" max="10960" width="9.85546875" style="746" customWidth="1"/>
    <col min="10961" max="10961" width="10.7109375" style="746" customWidth="1"/>
    <col min="10962" max="10962" width="10.85546875" style="746" customWidth="1"/>
    <col min="10963" max="10963" width="11.140625" style="746" customWidth="1"/>
    <col min="10964" max="10964" width="9.85546875" style="746" customWidth="1"/>
    <col min="10965" max="10965" width="1" style="746" customWidth="1"/>
    <col min="10966" max="10966" width="16.5703125" style="746" customWidth="1"/>
    <col min="10967" max="10967" width="0.5703125" style="746" customWidth="1"/>
    <col min="10968" max="10968" width="0.7109375" style="746" customWidth="1"/>
    <col min="10969" max="10969" width="27.85546875" style="746" customWidth="1"/>
    <col min="10970" max="10970" width="0.85546875" style="746" customWidth="1"/>
    <col min="10971" max="10971" width="27.42578125" style="746" customWidth="1"/>
    <col min="10972" max="10972" width="14.7109375" style="746" customWidth="1"/>
    <col min="10973" max="10973" width="0.42578125" style="746" customWidth="1"/>
    <col min="10974" max="10974" width="0.7109375" style="746" customWidth="1"/>
    <col min="10975" max="10975" width="21.7109375" style="746" customWidth="1"/>
    <col min="10976" max="10976" width="1.28515625" style="746" customWidth="1"/>
    <col min="10977" max="10977" width="21.140625" style="746" customWidth="1"/>
    <col min="10978" max="11182" width="11.42578125" style="746"/>
    <col min="11183" max="11183" width="0.7109375" style="746" customWidth="1"/>
    <col min="11184" max="11185" width="1.5703125" style="746" customWidth="1"/>
    <col min="11186" max="11186" width="16.42578125" style="746" customWidth="1"/>
    <col min="11187" max="11189" width="10.42578125" style="746" customWidth="1"/>
    <col min="11190" max="11190" width="8.7109375" style="746" customWidth="1"/>
    <col min="11191" max="11191" width="0.7109375" style="746" customWidth="1"/>
    <col min="11192" max="11192" width="3.140625" style="746" customWidth="1"/>
    <col min="11193" max="11193" width="1.140625" style="746" customWidth="1"/>
    <col min="11194" max="11194" width="18" style="746" customWidth="1"/>
    <col min="11195" max="11195" width="9.42578125" style="746" customWidth="1"/>
    <col min="11196" max="11196" width="8.7109375" style="746" customWidth="1"/>
    <col min="11197" max="11197" width="9.28515625" style="746" customWidth="1"/>
    <col min="11198" max="11198" width="10.140625" style="746" customWidth="1"/>
    <col min="11199" max="11199" width="5.140625" style="746" customWidth="1"/>
    <col min="11200" max="11200" width="10.140625" style="746" customWidth="1"/>
    <col min="11201" max="11201" width="6.42578125" style="746" customWidth="1"/>
    <col min="11202" max="11202" width="11.42578125" style="746"/>
    <col min="11203" max="11203" width="1.28515625" style="746" customWidth="1"/>
    <col min="11204" max="11204" width="1.42578125" style="746" customWidth="1"/>
    <col min="11205" max="11205" width="8.28515625" style="746" customWidth="1"/>
    <col min="11206" max="11206" width="11.42578125" style="746"/>
    <col min="11207" max="11208" width="10.7109375" style="746" customWidth="1"/>
    <col min="11209" max="11209" width="10.28515625" style="746" customWidth="1"/>
    <col min="11210" max="11210" width="11.28515625" style="746" customWidth="1"/>
    <col min="11211" max="11211" width="7.7109375" style="746" customWidth="1"/>
    <col min="11212" max="11212" width="10.140625" style="746" customWidth="1"/>
    <col min="11213" max="11213" width="6.5703125" style="746" customWidth="1"/>
    <col min="11214" max="11214" width="1.140625" style="746" customWidth="1"/>
    <col min="11215" max="11215" width="24.5703125" style="746" customWidth="1"/>
    <col min="11216" max="11216" width="9.85546875" style="746" customWidth="1"/>
    <col min="11217" max="11217" width="10.7109375" style="746" customWidth="1"/>
    <col min="11218" max="11218" width="10.85546875" style="746" customWidth="1"/>
    <col min="11219" max="11219" width="11.140625" style="746" customWidth="1"/>
    <col min="11220" max="11220" width="9.85546875" style="746" customWidth="1"/>
    <col min="11221" max="11221" width="1" style="746" customWidth="1"/>
    <col min="11222" max="11222" width="16.5703125" style="746" customWidth="1"/>
    <col min="11223" max="11223" width="0.5703125" style="746" customWidth="1"/>
    <col min="11224" max="11224" width="0.7109375" style="746" customWidth="1"/>
    <col min="11225" max="11225" width="27.85546875" style="746" customWidth="1"/>
    <col min="11226" max="11226" width="0.85546875" style="746" customWidth="1"/>
    <col min="11227" max="11227" width="27.42578125" style="746" customWidth="1"/>
    <col min="11228" max="11228" width="14.7109375" style="746" customWidth="1"/>
    <col min="11229" max="11229" width="0.42578125" style="746" customWidth="1"/>
    <col min="11230" max="11230" width="0.7109375" style="746" customWidth="1"/>
    <col min="11231" max="11231" width="21.7109375" style="746" customWidth="1"/>
    <col min="11232" max="11232" width="1.28515625" style="746" customWidth="1"/>
    <col min="11233" max="11233" width="21.140625" style="746" customWidth="1"/>
    <col min="11234" max="11438" width="11.42578125" style="746"/>
    <col min="11439" max="11439" width="0.7109375" style="746" customWidth="1"/>
    <col min="11440" max="11441" width="1.5703125" style="746" customWidth="1"/>
    <col min="11442" max="11442" width="16.42578125" style="746" customWidth="1"/>
    <col min="11443" max="11445" width="10.42578125" style="746" customWidth="1"/>
    <col min="11446" max="11446" width="8.7109375" style="746" customWidth="1"/>
    <col min="11447" max="11447" width="0.7109375" style="746" customWidth="1"/>
    <col min="11448" max="11448" width="3.140625" style="746" customWidth="1"/>
    <col min="11449" max="11449" width="1.140625" style="746" customWidth="1"/>
    <col min="11450" max="11450" width="18" style="746" customWidth="1"/>
    <col min="11451" max="11451" width="9.42578125" style="746" customWidth="1"/>
    <col min="11452" max="11452" width="8.7109375" style="746" customWidth="1"/>
    <col min="11453" max="11453" width="9.28515625" style="746" customWidth="1"/>
    <col min="11454" max="11454" width="10.140625" style="746" customWidth="1"/>
    <col min="11455" max="11455" width="5.140625" style="746" customWidth="1"/>
    <col min="11456" max="11456" width="10.140625" style="746" customWidth="1"/>
    <col min="11457" max="11457" width="6.42578125" style="746" customWidth="1"/>
    <col min="11458" max="11458" width="11.42578125" style="746"/>
    <col min="11459" max="11459" width="1.28515625" style="746" customWidth="1"/>
    <col min="11460" max="11460" width="1.42578125" style="746" customWidth="1"/>
    <col min="11461" max="11461" width="8.28515625" style="746" customWidth="1"/>
    <col min="11462" max="11462" width="11.42578125" style="746"/>
    <col min="11463" max="11464" width="10.7109375" style="746" customWidth="1"/>
    <col min="11465" max="11465" width="10.28515625" style="746" customWidth="1"/>
    <col min="11466" max="11466" width="11.28515625" style="746" customWidth="1"/>
    <col min="11467" max="11467" width="7.7109375" style="746" customWidth="1"/>
    <col min="11468" max="11468" width="10.140625" style="746" customWidth="1"/>
    <col min="11469" max="11469" width="6.5703125" style="746" customWidth="1"/>
    <col min="11470" max="11470" width="1.140625" style="746" customWidth="1"/>
    <col min="11471" max="11471" width="24.5703125" style="746" customWidth="1"/>
    <col min="11472" max="11472" width="9.85546875" style="746" customWidth="1"/>
    <col min="11473" max="11473" width="10.7109375" style="746" customWidth="1"/>
    <col min="11474" max="11474" width="10.85546875" style="746" customWidth="1"/>
    <col min="11475" max="11475" width="11.140625" style="746" customWidth="1"/>
    <col min="11476" max="11476" width="9.85546875" style="746" customWidth="1"/>
    <col min="11477" max="11477" width="1" style="746" customWidth="1"/>
    <col min="11478" max="11478" width="16.5703125" style="746" customWidth="1"/>
    <col min="11479" max="11479" width="0.5703125" style="746" customWidth="1"/>
    <col min="11480" max="11480" width="0.7109375" style="746" customWidth="1"/>
    <col min="11481" max="11481" width="27.85546875" style="746" customWidth="1"/>
    <col min="11482" max="11482" width="0.85546875" style="746" customWidth="1"/>
    <col min="11483" max="11483" width="27.42578125" style="746" customWidth="1"/>
    <col min="11484" max="11484" width="14.7109375" style="746" customWidth="1"/>
    <col min="11485" max="11485" width="0.42578125" style="746" customWidth="1"/>
    <col min="11486" max="11486" width="0.7109375" style="746" customWidth="1"/>
    <col min="11487" max="11487" width="21.7109375" style="746" customWidth="1"/>
    <col min="11488" max="11488" width="1.28515625" style="746" customWidth="1"/>
    <col min="11489" max="11489" width="21.140625" style="746" customWidth="1"/>
    <col min="11490" max="11694" width="11.42578125" style="746"/>
    <col min="11695" max="11695" width="0.7109375" style="746" customWidth="1"/>
    <col min="11696" max="11697" width="1.5703125" style="746" customWidth="1"/>
    <col min="11698" max="11698" width="16.42578125" style="746" customWidth="1"/>
    <col min="11699" max="11701" width="10.42578125" style="746" customWidth="1"/>
    <col min="11702" max="11702" width="8.7109375" style="746" customWidth="1"/>
    <col min="11703" max="11703" width="0.7109375" style="746" customWidth="1"/>
    <col min="11704" max="11704" width="3.140625" style="746" customWidth="1"/>
    <col min="11705" max="11705" width="1.140625" style="746" customWidth="1"/>
    <col min="11706" max="11706" width="18" style="746" customWidth="1"/>
    <col min="11707" max="11707" width="9.42578125" style="746" customWidth="1"/>
    <col min="11708" max="11708" width="8.7109375" style="746" customWidth="1"/>
    <col min="11709" max="11709" width="9.28515625" style="746" customWidth="1"/>
    <col min="11710" max="11710" width="10.140625" style="746" customWidth="1"/>
    <col min="11711" max="11711" width="5.140625" style="746" customWidth="1"/>
    <col min="11712" max="11712" width="10.140625" style="746" customWidth="1"/>
    <col min="11713" max="11713" width="6.42578125" style="746" customWidth="1"/>
    <col min="11714" max="11714" width="11.42578125" style="746"/>
    <col min="11715" max="11715" width="1.28515625" style="746" customWidth="1"/>
    <col min="11716" max="11716" width="1.42578125" style="746" customWidth="1"/>
    <col min="11717" max="11717" width="8.28515625" style="746" customWidth="1"/>
    <col min="11718" max="11718" width="11.42578125" style="746"/>
    <col min="11719" max="11720" width="10.7109375" style="746" customWidth="1"/>
    <col min="11721" max="11721" width="10.28515625" style="746" customWidth="1"/>
    <col min="11722" max="11722" width="11.28515625" style="746" customWidth="1"/>
    <col min="11723" max="11723" width="7.7109375" style="746" customWidth="1"/>
    <col min="11724" max="11724" width="10.140625" style="746" customWidth="1"/>
    <col min="11725" max="11725" width="6.5703125" style="746" customWidth="1"/>
    <col min="11726" max="11726" width="1.140625" style="746" customWidth="1"/>
    <col min="11727" max="11727" width="24.5703125" style="746" customWidth="1"/>
    <col min="11728" max="11728" width="9.85546875" style="746" customWidth="1"/>
    <col min="11729" max="11729" width="10.7109375" style="746" customWidth="1"/>
    <col min="11730" max="11730" width="10.85546875" style="746" customWidth="1"/>
    <col min="11731" max="11731" width="11.140625" style="746" customWidth="1"/>
    <col min="11732" max="11732" width="9.85546875" style="746" customWidth="1"/>
    <col min="11733" max="11733" width="1" style="746" customWidth="1"/>
    <col min="11734" max="11734" width="16.5703125" style="746" customWidth="1"/>
    <col min="11735" max="11735" width="0.5703125" style="746" customWidth="1"/>
    <col min="11736" max="11736" width="0.7109375" style="746" customWidth="1"/>
    <col min="11737" max="11737" width="27.85546875" style="746" customWidth="1"/>
    <col min="11738" max="11738" width="0.85546875" style="746" customWidth="1"/>
    <col min="11739" max="11739" width="27.42578125" style="746" customWidth="1"/>
    <col min="11740" max="11740" width="14.7109375" style="746" customWidth="1"/>
    <col min="11741" max="11741" width="0.42578125" style="746" customWidth="1"/>
    <col min="11742" max="11742" width="0.7109375" style="746" customWidth="1"/>
    <col min="11743" max="11743" width="21.7109375" style="746" customWidth="1"/>
    <col min="11744" max="11744" width="1.28515625" style="746" customWidth="1"/>
    <col min="11745" max="11745" width="21.140625" style="746" customWidth="1"/>
    <col min="11746" max="11950" width="11.42578125" style="746"/>
    <col min="11951" max="11951" width="0.7109375" style="746" customWidth="1"/>
    <col min="11952" max="11953" width="1.5703125" style="746" customWidth="1"/>
    <col min="11954" max="11954" width="16.42578125" style="746" customWidth="1"/>
    <col min="11955" max="11957" width="10.42578125" style="746" customWidth="1"/>
    <col min="11958" max="11958" width="8.7109375" style="746" customWidth="1"/>
    <col min="11959" max="11959" width="0.7109375" style="746" customWidth="1"/>
    <col min="11960" max="11960" width="3.140625" style="746" customWidth="1"/>
    <col min="11961" max="11961" width="1.140625" style="746" customWidth="1"/>
    <col min="11962" max="11962" width="18" style="746" customWidth="1"/>
    <col min="11963" max="11963" width="9.42578125" style="746" customWidth="1"/>
    <col min="11964" max="11964" width="8.7109375" style="746" customWidth="1"/>
    <col min="11965" max="11965" width="9.28515625" style="746" customWidth="1"/>
    <col min="11966" max="11966" width="10.140625" style="746" customWidth="1"/>
    <col min="11967" max="11967" width="5.140625" style="746" customWidth="1"/>
    <col min="11968" max="11968" width="10.140625" style="746" customWidth="1"/>
    <col min="11969" max="11969" width="6.42578125" style="746" customWidth="1"/>
    <col min="11970" max="11970" width="11.42578125" style="746"/>
    <col min="11971" max="11971" width="1.28515625" style="746" customWidth="1"/>
    <col min="11972" max="11972" width="1.42578125" style="746" customWidth="1"/>
    <col min="11973" max="11973" width="8.28515625" style="746" customWidth="1"/>
    <col min="11974" max="11974" width="11.42578125" style="746"/>
    <col min="11975" max="11976" width="10.7109375" style="746" customWidth="1"/>
    <col min="11977" max="11977" width="10.28515625" style="746" customWidth="1"/>
    <col min="11978" max="11978" width="11.28515625" style="746" customWidth="1"/>
    <col min="11979" max="11979" width="7.7109375" style="746" customWidth="1"/>
    <col min="11980" max="11980" width="10.140625" style="746" customWidth="1"/>
    <col min="11981" max="11981" width="6.5703125" style="746" customWidth="1"/>
    <col min="11982" max="11982" width="1.140625" style="746" customWidth="1"/>
    <col min="11983" max="11983" width="24.5703125" style="746" customWidth="1"/>
    <col min="11984" max="11984" width="9.85546875" style="746" customWidth="1"/>
    <col min="11985" max="11985" width="10.7109375" style="746" customWidth="1"/>
    <col min="11986" max="11986" width="10.85546875" style="746" customWidth="1"/>
    <col min="11987" max="11987" width="11.140625" style="746" customWidth="1"/>
    <col min="11988" max="11988" width="9.85546875" style="746" customWidth="1"/>
    <col min="11989" max="11989" width="1" style="746" customWidth="1"/>
    <col min="11990" max="11990" width="16.5703125" style="746" customWidth="1"/>
    <col min="11991" max="11991" width="0.5703125" style="746" customWidth="1"/>
    <col min="11992" max="11992" width="0.7109375" style="746" customWidth="1"/>
    <col min="11993" max="11993" width="27.85546875" style="746" customWidth="1"/>
    <col min="11994" max="11994" width="0.85546875" style="746" customWidth="1"/>
    <col min="11995" max="11995" width="27.42578125" style="746" customWidth="1"/>
    <col min="11996" max="11996" width="14.7109375" style="746" customWidth="1"/>
    <col min="11997" max="11997" width="0.42578125" style="746" customWidth="1"/>
    <col min="11998" max="11998" width="0.7109375" style="746" customWidth="1"/>
    <col min="11999" max="11999" width="21.7109375" style="746" customWidth="1"/>
    <col min="12000" max="12000" width="1.28515625" style="746" customWidth="1"/>
    <col min="12001" max="12001" width="21.140625" style="746" customWidth="1"/>
    <col min="12002" max="12206" width="11.42578125" style="746"/>
    <col min="12207" max="12207" width="0.7109375" style="746" customWidth="1"/>
    <col min="12208" max="12209" width="1.5703125" style="746" customWidth="1"/>
    <col min="12210" max="12210" width="16.42578125" style="746" customWidth="1"/>
    <col min="12211" max="12213" width="10.42578125" style="746" customWidth="1"/>
    <col min="12214" max="12214" width="8.7109375" style="746" customWidth="1"/>
    <col min="12215" max="12215" width="0.7109375" style="746" customWidth="1"/>
    <col min="12216" max="12216" width="3.140625" style="746" customWidth="1"/>
    <col min="12217" max="12217" width="1.140625" style="746" customWidth="1"/>
    <col min="12218" max="12218" width="18" style="746" customWidth="1"/>
    <col min="12219" max="12219" width="9.42578125" style="746" customWidth="1"/>
    <col min="12220" max="12220" width="8.7109375" style="746" customWidth="1"/>
    <col min="12221" max="12221" width="9.28515625" style="746" customWidth="1"/>
    <col min="12222" max="12222" width="10.140625" style="746" customWidth="1"/>
    <col min="12223" max="12223" width="5.140625" style="746" customWidth="1"/>
    <col min="12224" max="12224" width="10.140625" style="746" customWidth="1"/>
    <col min="12225" max="12225" width="6.42578125" style="746" customWidth="1"/>
    <col min="12226" max="12226" width="11.42578125" style="746"/>
    <col min="12227" max="12227" width="1.28515625" style="746" customWidth="1"/>
    <col min="12228" max="12228" width="1.42578125" style="746" customWidth="1"/>
    <col min="12229" max="12229" width="8.28515625" style="746" customWidth="1"/>
    <col min="12230" max="12230" width="11.42578125" style="746"/>
    <col min="12231" max="12232" width="10.7109375" style="746" customWidth="1"/>
    <col min="12233" max="12233" width="10.28515625" style="746" customWidth="1"/>
    <col min="12234" max="12234" width="11.28515625" style="746" customWidth="1"/>
    <col min="12235" max="12235" width="7.7109375" style="746" customWidth="1"/>
    <col min="12236" max="12236" width="10.140625" style="746" customWidth="1"/>
    <col min="12237" max="12237" width="6.5703125" style="746" customWidth="1"/>
    <col min="12238" max="12238" width="1.140625" style="746" customWidth="1"/>
    <col min="12239" max="12239" width="24.5703125" style="746" customWidth="1"/>
    <col min="12240" max="12240" width="9.85546875" style="746" customWidth="1"/>
    <col min="12241" max="12241" width="10.7109375" style="746" customWidth="1"/>
    <col min="12242" max="12242" width="10.85546875" style="746" customWidth="1"/>
    <col min="12243" max="12243" width="11.140625" style="746" customWidth="1"/>
    <col min="12244" max="12244" width="9.85546875" style="746" customWidth="1"/>
    <col min="12245" max="12245" width="1" style="746" customWidth="1"/>
    <col min="12246" max="12246" width="16.5703125" style="746" customWidth="1"/>
    <col min="12247" max="12247" width="0.5703125" style="746" customWidth="1"/>
    <col min="12248" max="12248" width="0.7109375" style="746" customWidth="1"/>
    <col min="12249" max="12249" width="27.85546875" style="746" customWidth="1"/>
    <col min="12250" max="12250" width="0.85546875" style="746" customWidth="1"/>
    <col min="12251" max="12251" width="27.42578125" style="746" customWidth="1"/>
    <col min="12252" max="12252" width="14.7109375" style="746" customWidth="1"/>
    <col min="12253" max="12253" width="0.42578125" style="746" customWidth="1"/>
    <col min="12254" max="12254" width="0.7109375" style="746" customWidth="1"/>
    <col min="12255" max="12255" width="21.7109375" style="746" customWidth="1"/>
    <col min="12256" max="12256" width="1.28515625" style="746" customWidth="1"/>
    <col min="12257" max="12257" width="21.140625" style="746" customWidth="1"/>
    <col min="12258" max="12462" width="11.42578125" style="746"/>
    <col min="12463" max="12463" width="0.7109375" style="746" customWidth="1"/>
    <col min="12464" max="12465" width="1.5703125" style="746" customWidth="1"/>
    <col min="12466" max="12466" width="16.42578125" style="746" customWidth="1"/>
    <col min="12467" max="12469" width="10.42578125" style="746" customWidth="1"/>
    <col min="12470" max="12470" width="8.7109375" style="746" customWidth="1"/>
    <col min="12471" max="12471" width="0.7109375" style="746" customWidth="1"/>
    <col min="12472" max="12472" width="3.140625" style="746" customWidth="1"/>
    <col min="12473" max="12473" width="1.140625" style="746" customWidth="1"/>
    <col min="12474" max="12474" width="18" style="746" customWidth="1"/>
    <col min="12475" max="12475" width="9.42578125" style="746" customWidth="1"/>
    <col min="12476" max="12476" width="8.7109375" style="746" customWidth="1"/>
    <col min="12477" max="12477" width="9.28515625" style="746" customWidth="1"/>
    <col min="12478" max="12478" width="10.140625" style="746" customWidth="1"/>
    <col min="12479" max="12479" width="5.140625" style="746" customWidth="1"/>
    <col min="12480" max="12480" width="10.140625" style="746" customWidth="1"/>
    <col min="12481" max="12481" width="6.42578125" style="746" customWidth="1"/>
    <col min="12482" max="12482" width="11.42578125" style="746"/>
    <col min="12483" max="12483" width="1.28515625" style="746" customWidth="1"/>
    <col min="12484" max="12484" width="1.42578125" style="746" customWidth="1"/>
    <col min="12485" max="12485" width="8.28515625" style="746" customWidth="1"/>
    <col min="12486" max="12486" width="11.42578125" style="746"/>
    <col min="12487" max="12488" width="10.7109375" style="746" customWidth="1"/>
    <col min="12489" max="12489" width="10.28515625" style="746" customWidth="1"/>
    <col min="12490" max="12490" width="11.28515625" style="746" customWidth="1"/>
    <col min="12491" max="12491" width="7.7109375" style="746" customWidth="1"/>
    <col min="12492" max="12492" width="10.140625" style="746" customWidth="1"/>
    <col min="12493" max="12493" width="6.5703125" style="746" customWidth="1"/>
    <col min="12494" max="12494" width="1.140625" style="746" customWidth="1"/>
    <col min="12495" max="12495" width="24.5703125" style="746" customWidth="1"/>
    <col min="12496" max="12496" width="9.85546875" style="746" customWidth="1"/>
    <col min="12497" max="12497" width="10.7109375" style="746" customWidth="1"/>
    <col min="12498" max="12498" width="10.85546875" style="746" customWidth="1"/>
    <col min="12499" max="12499" width="11.140625" style="746" customWidth="1"/>
    <col min="12500" max="12500" width="9.85546875" style="746" customWidth="1"/>
    <col min="12501" max="12501" width="1" style="746" customWidth="1"/>
    <col min="12502" max="12502" width="16.5703125" style="746" customWidth="1"/>
    <col min="12503" max="12503" width="0.5703125" style="746" customWidth="1"/>
    <col min="12504" max="12504" width="0.7109375" style="746" customWidth="1"/>
    <col min="12505" max="12505" width="27.85546875" style="746" customWidth="1"/>
    <col min="12506" max="12506" width="0.85546875" style="746" customWidth="1"/>
    <col min="12507" max="12507" width="27.42578125" style="746" customWidth="1"/>
    <col min="12508" max="12508" width="14.7109375" style="746" customWidth="1"/>
    <col min="12509" max="12509" width="0.42578125" style="746" customWidth="1"/>
    <col min="12510" max="12510" width="0.7109375" style="746" customWidth="1"/>
    <col min="12511" max="12511" width="21.7109375" style="746" customWidth="1"/>
    <col min="12512" max="12512" width="1.28515625" style="746" customWidth="1"/>
    <col min="12513" max="12513" width="21.140625" style="746" customWidth="1"/>
    <col min="12514" max="12718" width="11.42578125" style="746"/>
    <col min="12719" max="12719" width="0.7109375" style="746" customWidth="1"/>
    <col min="12720" max="12721" width="1.5703125" style="746" customWidth="1"/>
    <col min="12722" max="12722" width="16.42578125" style="746" customWidth="1"/>
    <col min="12723" max="12725" width="10.42578125" style="746" customWidth="1"/>
    <col min="12726" max="12726" width="8.7109375" style="746" customWidth="1"/>
    <col min="12727" max="12727" width="0.7109375" style="746" customWidth="1"/>
    <col min="12728" max="12728" width="3.140625" style="746" customWidth="1"/>
    <col min="12729" max="12729" width="1.140625" style="746" customWidth="1"/>
    <col min="12730" max="12730" width="18" style="746" customWidth="1"/>
    <col min="12731" max="12731" width="9.42578125" style="746" customWidth="1"/>
    <col min="12732" max="12732" width="8.7109375" style="746" customWidth="1"/>
    <col min="12733" max="12733" width="9.28515625" style="746" customWidth="1"/>
    <col min="12734" max="12734" width="10.140625" style="746" customWidth="1"/>
    <col min="12735" max="12735" width="5.140625" style="746" customWidth="1"/>
    <col min="12736" max="12736" width="10.140625" style="746" customWidth="1"/>
    <col min="12737" max="12737" width="6.42578125" style="746" customWidth="1"/>
    <col min="12738" max="12738" width="11.42578125" style="746"/>
    <col min="12739" max="12739" width="1.28515625" style="746" customWidth="1"/>
    <col min="12740" max="12740" width="1.42578125" style="746" customWidth="1"/>
    <col min="12741" max="12741" width="8.28515625" style="746" customWidth="1"/>
    <col min="12742" max="12742" width="11.42578125" style="746"/>
    <col min="12743" max="12744" width="10.7109375" style="746" customWidth="1"/>
    <col min="12745" max="12745" width="10.28515625" style="746" customWidth="1"/>
    <col min="12746" max="12746" width="11.28515625" style="746" customWidth="1"/>
    <col min="12747" max="12747" width="7.7109375" style="746" customWidth="1"/>
    <col min="12748" max="12748" width="10.140625" style="746" customWidth="1"/>
    <col min="12749" max="12749" width="6.5703125" style="746" customWidth="1"/>
    <col min="12750" max="12750" width="1.140625" style="746" customWidth="1"/>
    <col min="12751" max="12751" width="24.5703125" style="746" customWidth="1"/>
    <col min="12752" max="12752" width="9.85546875" style="746" customWidth="1"/>
    <col min="12753" max="12753" width="10.7109375" style="746" customWidth="1"/>
    <col min="12754" max="12754" width="10.85546875" style="746" customWidth="1"/>
    <col min="12755" max="12755" width="11.140625" style="746" customWidth="1"/>
    <col min="12756" max="12756" width="9.85546875" style="746" customWidth="1"/>
    <col min="12757" max="12757" width="1" style="746" customWidth="1"/>
    <col min="12758" max="12758" width="16.5703125" style="746" customWidth="1"/>
    <col min="12759" max="12759" width="0.5703125" style="746" customWidth="1"/>
    <col min="12760" max="12760" width="0.7109375" style="746" customWidth="1"/>
    <col min="12761" max="12761" width="27.85546875" style="746" customWidth="1"/>
    <col min="12762" max="12762" width="0.85546875" style="746" customWidth="1"/>
    <col min="12763" max="12763" width="27.42578125" style="746" customWidth="1"/>
    <col min="12764" max="12764" width="14.7109375" style="746" customWidth="1"/>
    <col min="12765" max="12765" width="0.42578125" style="746" customWidth="1"/>
    <col min="12766" max="12766" width="0.7109375" style="746" customWidth="1"/>
    <col min="12767" max="12767" width="21.7109375" style="746" customWidth="1"/>
    <col min="12768" max="12768" width="1.28515625" style="746" customWidth="1"/>
    <col min="12769" max="12769" width="21.140625" style="746" customWidth="1"/>
    <col min="12770" max="12974" width="11.42578125" style="746"/>
    <col min="12975" max="12975" width="0.7109375" style="746" customWidth="1"/>
    <col min="12976" max="12977" width="1.5703125" style="746" customWidth="1"/>
    <col min="12978" max="12978" width="16.42578125" style="746" customWidth="1"/>
    <col min="12979" max="12981" width="10.42578125" style="746" customWidth="1"/>
    <col min="12982" max="12982" width="8.7109375" style="746" customWidth="1"/>
    <col min="12983" max="12983" width="0.7109375" style="746" customWidth="1"/>
    <col min="12984" max="12984" width="3.140625" style="746" customWidth="1"/>
    <col min="12985" max="12985" width="1.140625" style="746" customWidth="1"/>
    <col min="12986" max="12986" width="18" style="746" customWidth="1"/>
    <col min="12987" max="12987" width="9.42578125" style="746" customWidth="1"/>
    <col min="12988" max="12988" width="8.7109375" style="746" customWidth="1"/>
    <col min="12989" max="12989" width="9.28515625" style="746" customWidth="1"/>
    <col min="12990" max="12990" width="10.140625" style="746" customWidth="1"/>
    <col min="12991" max="12991" width="5.140625" style="746" customWidth="1"/>
    <col min="12992" max="12992" width="10.140625" style="746" customWidth="1"/>
    <col min="12993" max="12993" width="6.42578125" style="746" customWidth="1"/>
    <col min="12994" max="12994" width="11.42578125" style="746"/>
    <col min="12995" max="12995" width="1.28515625" style="746" customWidth="1"/>
    <col min="12996" max="12996" width="1.42578125" style="746" customWidth="1"/>
    <col min="12997" max="12997" width="8.28515625" style="746" customWidth="1"/>
    <col min="12998" max="12998" width="11.42578125" style="746"/>
    <col min="12999" max="13000" width="10.7109375" style="746" customWidth="1"/>
    <col min="13001" max="13001" width="10.28515625" style="746" customWidth="1"/>
    <col min="13002" max="13002" width="11.28515625" style="746" customWidth="1"/>
    <col min="13003" max="13003" width="7.7109375" style="746" customWidth="1"/>
    <col min="13004" max="13004" width="10.140625" style="746" customWidth="1"/>
    <col min="13005" max="13005" width="6.5703125" style="746" customWidth="1"/>
    <col min="13006" max="13006" width="1.140625" style="746" customWidth="1"/>
    <col min="13007" max="13007" width="24.5703125" style="746" customWidth="1"/>
    <col min="13008" max="13008" width="9.85546875" style="746" customWidth="1"/>
    <col min="13009" max="13009" width="10.7109375" style="746" customWidth="1"/>
    <col min="13010" max="13010" width="10.85546875" style="746" customWidth="1"/>
    <col min="13011" max="13011" width="11.140625" style="746" customWidth="1"/>
    <col min="13012" max="13012" width="9.85546875" style="746" customWidth="1"/>
    <col min="13013" max="13013" width="1" style="746" customWidth="1"/>
    <col min="13014" max="13014" width="16.5703125" style="746" customWidth="1"/>
    <col min="13015" max="13015" width="0.5703125" style="746" customWidth="1"/>
    <col min="13016" max="13016" width="0.7109375" style="746" customWidth="1"/>
    <col min="13017" max="13017" width="27.85546875" style="746" customWidth="1"/>
    <col min="13018" max="13018" width="0.85546875" style="746" customWidth="1"/>
    <col min="13019" max="13019" width="27.42578125" style="746" customWidth="1"/>
    <col min="13020" max="13020" width="14.7109375" style="746" customWidth="1"/>
    <col min="13021" max="13021" width="0.42578125" style="746" customWidth="1"/>
    <col min="13022" max="13022" width="0.7109375" style="746" customWidth="1"/>
    <col min="13023" max="13023" width="21.7109375" style="746" customWidth="1"/>
    <col min="13024" max="13024" width="1.28515625" style="746" customWidth="1"/>
    <col min="13025" max="13025" width="21.140625" style="746" customWidth="1"/>
    <col min="13026" max="13230" width="11.42578125" style="746"/>
    <col min="13231" max="13231" width="0.7109375" style="746" customWidth="1"/>
    <col min="13232" max="13233" width="1.5703125" style="746" customWidth="1"/>
    <col min="13234" max="13234" width="16.42578125" style="746" customWidth="1"/>
    <col min="13235" max="13237" width="10.42578125" style="746" customWidth="1"/>
    <col min="13238" max="13238" width="8.7109375" style="746" customWidth="1"/>
    <col min="13239" max="13239" width="0.7109375" style="746" customWidth="1"/>
    <col min="13240" max="13240" width="3.140625" style="746" customWidth="1"/>
    <col min="13241" max="13241" width="1.140625" style="746" customWidth="1"/>
    <col min="13242" max="13242" width="18" style="746" customWidth="1"/>
    <col min="13243" max="13243" width="9.42578125" style="746" customWidth="1"/>
    <col min="13244" max="13244" width="8.7109375" style="746" customWidth="1"/>
    <col min="13245" max="13245" width="9.28515625" style="746" customWidth="1"/>
    <col min="13246" max="13246" width="10.140625" style="746" customWidth="1"/>
    <col min="13247" max="13247" width="5.140625" style="746" customWidth="1"/>
    <col min="13248" max="13248" width="10.140625" style="746" customWidth="1"/>
    <col min="13249" max="13249" width="6.42578125" style="746" customWidth="1"/>
    <col min="13250" max="13250" width="11.42578125" style="746"/>
    <col min="13251" max="13251" width="1.28515625" style="746" customWidth="1"/>
    <col min="13252" max="13252" width="1.42578125" style="746" customWidth="1"/>
    <col min="13253" max="13253" width="8.28515625" style="746" customWidth="1"/>
    <col min="13254" max="13254" width="11.42578125" style="746"/>
    <col min="13255" max="13256" width="10.7109375" style="746" customWidth="1"/>
    <col min="13257" max="13257" width="10.28515625" style="746" customWidth="1"/>
    <col min="13258" max="13258" width="11.28515625" style="746" customWidth="1"/>
    <col min="13259" max="13259" width="7.7109375" style="746" customWidth="1"/>
    <col min="13260" max="13260" width="10.140625" style="746" customWidth="1"/>
    <col min="13261" max="13261" width="6.5703125" style="746" customWidth="1"/>
    <col min="13262" max="13262" width="1.140625" style="746" customWidth="1"/>
    <col min="13263" max="13263" width="24.5703125" style="746" customWidth="1"/>
    <col min="13264" max="13264" width="9.85546875" style="746" customWidth="1"/>
    <col min="13265" max="13265" width="10.7109375" style="746" customWidth="1"/>
    <col min="13266" max="13266" width="10.85546875" style="746" customWidth="1"/>
    <col min="13267" max="13267" width="11.140625" style="746" customWidth="1"/>
    <col min="13268" max="13268" width="9.85546875" style="746" customWidth="1"/>
    <col min="13269" max="13269" width="1" style="746" customWidth="1"/>
    <col min="13270" max="13270" width="16.5703125" style="746" customWidth="1"/>
    <col min="13271" max="13271" width="0.5703125" style="746" customWidth="1"/>
    <col min="13272" max="13272" width="0.7109375" style="746" customWidth="1"/>
    <col min="13273" max="13273" width="27.85546875" style="746" customWidth="1"/>
    <col min="13274" max="13274" width="0.85546875" style="746" customWidth="1"/>
    <col min="13275" max="13275" width="27.42578125" style="746" customWidth="1"/>
    <col min="13276" max="13276" width="14.7109375" style="746" customWidth="1"/>
    <col min="13277" max="13277" width="0.42578125" style="746" customWidth="1"/>
    <col min="13278" max="13278" width="0.7109375" style="746" customWidth="1"/>
    <col min="13279" max="13279" width="21.7109375" style="746" customWidth="1"/>
    <col min="13280" max="13280" width="1.28515625" style="746" customWidth="1"/>
    <col min="13281" max="13281" width="21.140625" style="746" customWidth="1"/>
    <col min="13282" max="13486" width="11.42578125" style="746"/>
    <col min="13487" max="13487" width="0.7109375" style="746" customWidth="1"/>
    <col min="13488" max="13489" width="1.5703125" style="746" customWidth="1"/>
    <col min="13490" max="13490" width="16.42578125" style="746" customWidth="1"/>
    <col min="13491" max="13493" width="10.42578125" style="746" customWidth="1"/>
    <col min="13494" max="13494" width="8.7109375" style="746" customWidth="1"/>
    <col min="13495" max="13495" width="0.7109375" style="746" customWidth="1"/>
    <col min="13496" max="13496" width="3.140625" style="746" customWidth="1"/>
    <col min="13497" max="13497" width="1.140625" style="746" customWidth="1"/>
    <col min="13498" max="13498" width="18" style="746" customWidth="1"/>
    <col min="13499" max="13499" width="9.42578125" style="746" customWidth="1"/>
    <col min="13500" max="13500" width="8.7109375" style="746" customWidth="1"/>
    <col min="13501" max="13501" width="9.28515625" style="746" customWidth="1"/>
    <col min="13502" max="13502" width="10.140625" style="746" customWidth="1"/>
    <col min="13503" max="13503" width="5.140625" style="746" customWidth="1"/>
    <col min="13504" max="13504" width="10.140625" style="746" customWidth="1"/>
    <col min="13505" max="13505" width="6.42578125" style="746" customWidth="1"/>
    <col min="13506" max="13506" width="11.42578125" style="746"/>
    <col min="13507" max="13507" width="1.28515625" style="746" customWidth="1"/>
    <col min="13508" max="13508" width="1.42578125" style="746" customWidth="1"/>
    <col min="13509" max="13509" width="8.28515625" style="746" customWidth="1"/>
    <col min="13510" max="13510" width="11.42578125" style="746"/>
    <col min="13511" max="13512" width="10.7109375" style="746" customWidth="1"/>
    <col min="13513" max="13513" width="10.28515625" style="746" customWidth="1"/>
    <col min="13514" max="13514" width="11.28515625" style="746" customWidth="1"/>
    <col min="13515" max="13515" width="7.7109375" style="746" customWidth="1"/>
    <col min="13516" max="13516" width="10.140625" style="746" customWidth="1"/>
    <col min="13517" max="13517" width="6.5703125" style="746" customWidth="1"/>
    <col min="13518" max="13518" width="1.140625" style="746" customWidth="1"/>
    <col min="13519" max="13519" width="24.5703125" style="746" customWidth="1"/>
    <col min="13520" max="13520" width="9.85546875" style="746" customWidth="1"/>
    <col min="13521" max="13521" width="10.7109375" style="746" customWidth="1"/>
    <col min="13522" max="13522" width="10.85546875" style="746" customWidth="1"/>
    <col min="13523" max="13523" width="11.140625" style="746" customWidth="1"/>
    <col min="13524" max="13524" width="9.85546875" style="746" customWidth="1"/>
    <col min="13525" max="13525" width="1" style="746" customWidth="1"/>
    <col min="13526" max="13526" width="16.5703125" style="746" customWidth="1"/>
    <col min="13527" max="13527" width="0.5703125" style="746" customWidth="1"/>
    <col min="13528" max="13528" width="0.7109375" style="746" customWidth="1"/>
    <col min="13529" max="13529" width="27.85546875" style="746" customWidth="1"/>
    <col min="13530" max="13530" width="0.85546875" style="746" customWidth="1"/>
    <col min="13531" max="13531" width="27.42578125" style="746" customWidth="1"/>
    <col min="13532" max="13532" width="14.7109375" style="746" customWidth="1"/>
    <col min="13533" max="13533" width="0.42578125" style="746" customWidth="1"/>
    <col min="13534" max="13534" width="0.7109375" style="746" customWidth="1"/>
    <col min="13535" max="13535" width="21.7109375" style="746" customWidth="1"/>
    <col min="13536" max="13536" width="1.28515625" style="746" customWidth="1"/>
    <col min="13537" max="13537" width="21.140625" style="746" customWidth="1"/>
    <col min="13538" max="13742" width="11.42578125" style="746"/>
    <col min="13743" max="13743" width="0.7109375" style="746" customWidth="1"/>
    <col min="13744" max="13745" width="1.5703125" style="746" customWidth="1"/>
    <col min="13746" max="13746" width="16.42578125" style="746" customWidth="1"/>
    <col min="13747" max="13749" width="10.42578125" style="746" customWidth="1"/>
    <col min="13750" max="13750" width="8.7109375" style="746" customWidth="1"/>
    <col min="13751" max="13751" width="0.7109375" style="746" customWidth="1"/>
    <col min="13752" max="13752" width="3.140625" style="746" customWidth="1"/>
    <col min="13753" max="13753" width="1.140625" style="746" customWidth="1"/>
    <col min="13754" max="13754" width="18" style="746" customWidth="1"/>
    <col min="13755" max="13755" width="9.42578125" style="746" customWidth="1"/>
    <col min="13756" max="13756" width="8.7109375" style="746" customWidth="1"/>
    <col min="13757" max="13757" width="9.28515625" style="746" customWidth="1"/>
    <col min="13758" max="13758" width="10.140625" style="746" customWidth="1"/>
    <col min="13759" max="13759" width="5.140625" style="746" customWidth="1"/>
    <col min="13760" max="13760" width="10.140625" style="746" customWidth="1"/>
    <col min="13761" max="13761" width="6.42578125" style="746" customWidth="1"/>
    <col min="13762" max="13762" width="11.42578125" style="746"/>
    <col min="13763" max="13763" width="1.28515625" style="746" customWidth="1"/>
    <col min="13764" max="13764" width="1.42578125" style="746" customWidth="1"/>
    <col min="13765" max="13765" width="8.28515625" style="746" customWidth="1"/>
    <col min="13766" max="13766" width="11.42578125" style="746"/>
    <col min="13767" max="13768" width="10.7109375" style="746" customWidth="1"/>
    <col min="13769" max="13769" width="10.28515625" style="746" customWidth="1"/>
    <col min="13770" max="13770" width="11.28515625" style="746" customWidth="1"/>
    <col min="13771" max="13771" width="7.7109375" style="746" customWidth="1"/>
    <col min="13772" max="13772" width="10.140625" style="746" customWidth="1"/>
    <col min="13773" max="13773" width="6.5703125" style="746" customWidth="1"/>
    <col min="13774" max="13774" width="1.140625" style="746" customWidth="1"/>
    <col min="13775" max="13775" width="24.5703125" style="746" customWidth="1"/>
    <col min="13776" max="13776" width="9.85546875" style="746" customWidth="1"/>
    <col min="13777" max="13777" width="10.7109375" style="746" customWidth="1"/>
    <col min="13778" max="13778" width="10.85546875" style="746" customWidth="1"/>
    <col min="13779" max="13779" width="11.140625" style="746" customWidth="1"/>
    <col min="13780" max="13780" width="9.85546875" style="746" customWidth="1"/>
    <col min="13781" max="13781" width="1" style="746" customWidth="1"/>
    <col min="13782" max="13782" width="16.5703125" style="746" customWidth="1"/>
    <col min="13783" max="13783" width="0.5703125" style="746" customWidth="1"/>
    <col min="13784" max="13784" width="0.7109375" style="746" customWidth="1"/>
    <col min="13785" max="13785" width="27.85546875" style="746" customWidth="1"/>
    <col min="13786" max="13786" width="0.85546875" style="746" customWidth="1"/>
    <col min="13787" max="13787" width="27.42578125" style="746" customWidth="1"/>
    <col min="13788" max="13788" width="14.7109375" style="746" customWidth="1"/>
    <col min="13789" max="13789" width="0.42578125" style="746" customWidth="1"/>
    <col min="13790" max="13790" width="0.7109375" style="746" customWidth="1"/>
    <col min="13791" max="13791" width="21.7109375" style="746" customWidth="1"/>
    <col min="13792" max="13792" width="1.28515625" style="746" customWidth="1"/>
    <col min="13793" max="13793" width="21.140625" style="746" customWidth="1"/>
    <col min="13794" max="13998" width="11.42578125" style="746"/>
    <col min="13999" max="13999" width="0.7109375" style="746" customWidth="1"/>
    <col min="14000" max="14001" width="1.5703125" style="746" customWidth="1"/>
    <col min="14002" max="14002" width="16.42578125" style="746" customWidth="1"/>
    <col min="14003" max="14005" width="10.42578125" style="746" customWidth="1"/>
    <col min="14006" max="14006" width="8.7109375" style="746" customWidth="1"/>
    <col min="14007" max="14007" width="0.7109375" style="746" customWidth="1"/>
    <col min="14008" max="14008" width="3.140625" style="746" customWidth="1"/>
    <col min="14009" max="14009" width="1.140625" style="746" customWidth="1"/>
    <col min="14010" max="14010" width="18" style="746" customWidth="1"/>
    <col min="14011" max="14011" width="9.42578125" style="746" customWidth="1"/>
    <col min="14012" max="14012" width="8.7109375" style="746" customWidth="1"/>
    <col min="14013" max="14013" width="9.28515625" style="746" customWidth="1"/>
    <col min="14014" max="14014" width="10.140625" style="746" customWidth="1"/>
    <col min="14015" max="14015" width="5.140625" style="746" customWidth="1"/>
    <col min="14016" max="14016" width="10.140625" style="746" customWidth="1"/>
    <col min="14017" max="14017" width="6.42578125" style="746" customWidth="1"/>
    <col min="14018" max="14018" width="11.42578125" style="746"/>
    <col min="14019" max="14019" width="1.28515625" style="746" customWidth="1"/>
    <col min="14020" max="14020" width="1.42578125" style="746" customWidth="1"/>
    <col min="14021" max="14021" width="8.28515625" style="746" customWidth="1"/>
    <col min="14022" max="14022" width="11.42578125" style="746"/>
    <col min="14023" max="14024" width="10.7109375" style="746" customWidth="1"/>
    <col min="14025" max="14025" width="10.28515625" style="746" customWidth="1"/>
    <col min="14026" max="14026" width="11.28515625" style="746" customWidth="1"/>
    <col min="14027" max="14027" width="7.7109375" style="746" customWidth="1"/>
    <col min="14028" max="14028" width="10.140625" style="746" customWidth="1"/>
    <col min="14029" max="14029" width="6.5703125" style="746" customWidth="1"/>
    <col min="14030" max="14030" width="1.140625" style="746" customWidth="1"/>
    <col min="14031" max="14031" width="24.5703125" style="746" customWidth="1"/>
    <col min="14032" max="14032" width="9.85546875" style="746" customWidth="1"/>
    <col min="14033" max="14033" width="10.7109375" style="746" customWidth="1"/>
    <col min="14034" max="14034" width="10.85546875" style="746" customWidth="1"/>
    <col min="14035" max="14035" width="11.140625" style="746" customWidth="1"/>
    <col min="14036" max="14036" width="9.85546875" style="746" customWidth="1"/>
    <col min="14037" max="14037" width="1" style="746" customWidth="1"/>
    <col min="14038" max="14038" width="16.5703125" style="746" customWidth="1"/>
    <col min="14039" max="14039" width="0.5703125" style="746" customWidth="1"/>
    <col min="14040" max="14040" width="0.7109375" style="746" customWidth="1"/>
    <col min="14041" max="14041" width="27.85546875" style="746" customWidth="1"/>
    <col min="14042" max="14042" width="0.85546875" style="746" customWidth="1"/>
    <col min="14043" max="14043" width="27.42578125" style="746" customWidth="1"/>
    <col min="14044" max="14044" width="14.7109375" style="746" customWidth="1"/>
    <col min="14045" max="14045" width="0.42578125" style="746" customWidth="1"/>
    <col min="14046" max="14046" width="0.7109375" style="746" customWidth="1"/>
    <col min="14047" max="14047" width="21.7109375" style="746" customWidth="1"/>
    <col min="14048" max="14048" width="1.28515625" style="746" customWidth="1"/>
    <col min="14049" max="14049" width="21.140625" style="746" customWidth="1"/>
    <col min="14050" max="14254" width="11.42578125" style="746"/>
    <col min="14255" max="14255" width="0.7109375" style="746" customWidth="1"/>
    <col min="14256" max="14257" width="1.5703125" style="746" customWidth="1"/>
    <col min="14258" max="14258" width="16.42578125" style="746" customWidth="1"/>
    <col min="14259" max="14261" width="10.42578125" style="746" customWidth="1"/>
    <col min="14262" max="14262" width="8.7109375" style="746" customWidth="1"/>
    <col min="14263" max="14263" width="0.7109375" style="746" customWidth="1"/>
    <col min="14264" max="14264" width="3.140625" style="746" customWidth="1"/>
    <col min="14265" max="14265" width="1.140625" style="746" customWidth="1"/>
    <col min="14266" max="14266" width="18" style="746" customWidth="1"/>
    <col min="14267" max="14267" width="9.42578125" style="746" customWidth="1"/>
    <col min="14268" max="14268" width="8.7109375" style="746" customWidth="1"/>
    <col min="14269" max="14269" width="9.28515625" style="746" customWidth="1"/>
    <col min="14270" max="14270" width="10.140625" style="746" customWidth="1"/>
    <col min="14271" max="14271" width="5.140625" style="746" customWidth="1"/>
    <col min="14272" max="14272" width="10.140625" style="746" customWidth="1"/>
    <col min="14273" max="14273" width="6.42578125" style="746" customWidth="1"/>
    <col min="14274" max="14274" width="11.42578125" style="746"/>
    <col min="14275" max="14275" width="1.28515625" style="746" customWidth="1"/>
    <col min="14276" max="14276" width="1.42578125" style="746" customWidth="1"/>
    <col min="14277" max="14277" width="8.28515625" style="746" customWidth="1"/>
    <col min="14278" max="14278" width="11.42578125" style="746"/>
    <col min="14279" max="14280" width="10.7109375" style="746" customWidth="1"/>
    <col min="14281" max="14281" width="10.28515625" style="746" customWidth="1"/>
    <col min="14282" max="14282" width="11.28515625" style="746" customWidth="1"/>
    <col min="14283" max="14283" width="7.7109375" style="746" customWidth="1"/>
    <col min="14284" max="14284" width="10.140625" style="746" customWidth="1"/>
    <col min="14285" max="14285" width="6.5703125" style="746" customWidth="1"/>
    <col min="14286" max="14286" width="1.140625" style="746" customWidth="1"/>
    <col min="14287" max="14287" width="24.5703125" style="746" customWidth="1"/>
    <col min="14288" max="14288" width="9.85546875" style="746" customWidth="1"/>
    <col min="14289" max="14289" width="10.7109375" style="746" customWidth="1"/>
    <col min="14290" max="14290" width="10.85546875" style="746" customWidth="1"/>
    <col min="14291" max="14291" width="11.140625" style="746" customWidth="1"/>
    <col min="14292" max="14292" width="9.85546875" style="746" customWidth="1"/>
    <col min="14293" max="14293" width="1" style="746" customWidth="1"/>
    <col min="14294" max="14294" width="16.5703125" style="746" customWidth="1"/>
    <col min="14295" max="14295" width="0.5703125" style="746" customWidth="1"/>
    <col min="14296" max="14296" width="0.7109375" style="746" customWidth="1"/>
    <col min="14297" max="14297" width="27.85546875" style="746" customWidth="1"/>
    <col min="14298" max="14298" width="0.85546875" style="746" customWidth="1"/>
    <col min="14299" max="14299" width="27.42578125" style="746" customWidth="1"/>
    <col min="14300" max="14300" width="14.7109375" style="746" customWidth="1"/>
    <col min="14301" max="14301" width="0.42578125" style="746" customWidth="1"/>
    <col min="14302" max="14302" width="0.7109375" style="746" customWidth="1"/>
    <col min="14303" max="14303" width="21.7109375" style="746" customWidth="1"/>
    <col min="14304" max="14304" width="1.28515625" style="746" customWidth="1"/>
    <col min="14305" max="14305" width="21.140625" style="746" customWidth="1"/>
    <col min="14306" max="14510" width="11.42578125" style="746"/>
    <col min="14511" max="14511" width="0.7109375" style="746" customWidth="1"/>
    <col min="14512" max="14513" width="1.5703125" style="746" customWidth="1"/>
    <col min="14514" max="14514" width="16.42578125" style="746" customWidth="1"/>
    <col min="14515" max="14517" width="10.42578125" style="746" customWidth="1"/>
    <col min="14518" max="14518" width="8.7109375" style="746" customWidth="1"/>
    <col min="14519" max="14519" width="0.7109375" style="746" customWidth="1"/>
    <col min="14520" max="14520" width="3.140625" style="746" customWidth="1"/>
    <col min="14521" max="14521" width="1.140625" style="746" customWidth="1"/>
    <col min="14522" max="14522" width="18" style="746" customWidth="1"/>
    <col min="14523" max="14523" width="9.42578125" style="746" customWidth="1"/>
    <col min="14524" max="14524" width="8.7109375" style="746" customWidth="1"/>
    <col min="14525" max="14525" width="9.28515625" style="746" customWidth="1"/>
    <col min="14526" max="14526" width="10.140625" style="746" customWidth="1"/>
    <col min="14527" max="14527" width="5.140625" style="746" customWidth="1"/>
    <col min="14528" max="14528" width="10.140625" style="746" customWidth="1"/>
    <col min="14529" max="14529" width="6.42578125" style="746" customWidth="1"/>
    <col min="14530" max="14530" width="11.42578125" style="746"/>
    <col min="14531" max="14531" width="1.28515625" style="746" customWidth="1"/>
    <col min="14532" max="14532" width="1.42578125" style="746" customWidth="1"/>
    <col min="14533" max="14533" width="8.28515625" style="746" customWidth="1"/>
    <col min="14534" max="14534" width="11.42578125" style="746"/>
    <col min="14535" max="14536" width="10.7109375" style="746" customWidth="1"/>
    <col min="14537" max="14537" width="10.28515625" style="746" customWidth="1"/>
    <col min="14538" max="14538" width="11.28515625" style="746" customWidth="1"/>
    <col min="14539" max="14539" width="7.7109375" style="746" customWidth="1"/>
    <col min="14540" max="14540" width="10.140625" style="746" customWidth="1"/>
    <col min="14541" max="14541" width="6.5703125" style="746" customWidth="1"/>
    <col min="14542" max="14542" width="1.140625" style="746" customWidth="1"/>
    <col min="14543" max="14543" width="24.5703125" style="746" customWidth="1"/>
    <col min="14544" max="14544" width="9.85546875" style="746" customWidth="1"/>
    <col min="14545" max="14545" width="10.7109375" style="746" customWidth="1"/>
    <col min="14546" max="14546" width="10.85546875" style="746" customWidth="1"/>
    <col min="14547" max="14547" width="11.140625" style="746" customWidth="1"/>
    <col min="14548" max="14548" width="9.85546875" style="746" customWidth="1"/>
    <col min="14549" max="14549" width="1" style="746" customWidth="1"/>
    <col min="14550" max="14550" width="16.5703125" style="746" customWidth="1"/>
    <col min="14551" max="14551" width="0.5703125" style="746" customWidth="1"/>
    <col min="14552" max="14552" width="0.7109375" style="746" customWidth="1"/>
    <col min="14553" max="14553" width="27.85546875" style="746" customWidth="1"/>
    <col min="14554" max="14554" width="0.85546875" style="746" customWidth="1"/>
    <col min="14555" max="14555" width="27.42578125" style="746" customWidth="1"/>
    <col min="14556" max="14556" width="14.7109375" style="746" customWidth="1"/>
    <col min="14557" max="14557" width="0.42578125" style="746" customWidth="1"/>
    <col min="14558" max="14558" width="0.7109375" style="746" customWidth="1"/>
    <col min="14559" max="14559" width="21.7109375" style="746" customWidth="1"/>
    <col min="14560" max="14560" width="1.28515625" style="746" customWidth="1"/>
    <col min="14561" max="14561" width="21.140625" style="746" customWidth="1"/>
    <col min="14562" max="14766" width="11.42578125" style="746"/>
    <col min="14767" max="14767" width="0.7109375" style="746" customWidth="1"/>
    <col min="14768" max="14769" width="1.5703125" style="746" customWidth="1"/>
    <col min="14770" max="14770" width="16.42578125" style="746" customWidth="1"/>
    <col min="14771" max="14773" width="10.42578125" style="746" customWidth="1"/>
    <col min="14774" max="14774" width="8.7109375" style="746" customWidth="1"/>
    <col min="14775" max="14775" width="0.7109375" style="746" customWidth="1"/>
    <col min="14776" max="14776" width="3.140625" style="746" customWidth="1"/>
    <col min="14777" max="14777" width="1.140625" style="746" customWidth="1"/>
    <col min="14778" max="14778" width="18" style="746" customWidth="1"/>
    <col min="14779" max="14779" width="9.42578125" style="746" customWidth="1"/>
    <col min="14780" max="14780" width="8.7109375" style="746" customWidth="1"/>
    <col min="14781" max="14781" width="9.28515625" style="746" customWidth="1"/>
    <col min="14782" max="14782" width="10.140625" style="746" customWidth="1"/>
    <col min="14783" max="14783" width="5.140625" style="746" customWidth="1"/>
    <col min="14784" max="14784" width="10.140625" style="746" customWidth="1"/>
    <col min="14785" max="14785" width="6.42578125" style="746" customWidth="1"/>
    <col min="14786" max="14786" width="11.42578125" style="746"/>
    <col min="14787" max="14787" width="1.28515625" style="746" customWidth="1"/>
    <col min="14788" max="14788" width="1.42578125" style="746" customWidth="1"/>
    <col min="14789" max="14789" width="8.28515625" style="746" customWidth="1"/>
    <col min="14790" max="14790" width="11.42578125" style="746"/>
    <col min="14791" max="14792" width="10.7109375" style="746" customWidth="1"/>
    <col min="14793" max="14793" width="10.28515625" style="746" customWidth="1"/>
    <col min="14794" max="14794" width="11.28515625" style="746" customWidth="1"/>
    <col min="14795" max="14795" width="7.7109375" style="746" customWidth="1"/>
    <col min="14796" max="14796" width="10.140625" style="746" customWidth="1"/>
    <col min="14797" max="14797" width="6.5703125" style="746" customWidth="1"/>
    <col min="14798" max="14798" width="1.140625" style="746" customWidth="1"/>
    <col min="14799" max="14799" width="24.5703125" style="746" customWidth="1"/>
    <col min="14800" max="14800" width="9.85546875" style="746" customWidth="1"/>
    <col min="14801" max="14801" width="10.7109375" style="746" customWidth="1"/>
    <col min="14802" max="14802" width="10.85546875" style="746" customWidth="1"/>
    <col min="14803" max="14803" width="11.140625" style="746" customWidth="1"/>
    <col min="14804" max="14804" width="9.85546875" style="746" customWidth="1"/>
    <col min="14805" max="14805" width="1" style="746" customWidth="1"/>
    <col min="14806" max="14806" width="16.5703125" style="746" customWidth="1"/>
    <col min="14807" max="14807" width="0.5703125" style="746" customWidth="1"/>
    <col min="14808" max="14808" width="0.7109375" style="746" customWidth="1"/>
    <col min="14809" max="14809" width="27.85546875" style="746" customWidth="1"/>
    <col min="14810" max="14810" width="0.85546875" style="746" customWidth="1"/>
    <col min="14811" max="14811" width="27.42578125" style="746" customWidth="1"/>
    <col min="14812" max="14812" width="14.7109375" style="746" customWidth="1"/>
    <col min="14813" max="14813" width="0.42578125" style="746" customWidth="1"/>
    <col min="14814" max="14814" width="0.7109375" style="746" customWidth="1"/>
    <col min="14815" max="14815" width="21.7109375" style="746" customWidth="1"/>
    <col min="14816" max="14816" width="1.28515625" style="746" customWidth="1"/>
    <col min="14817" max="14817" width="21.140625" style="746" customWidth="1"/>
    <col min="14818" max="15022" width="11.42578125" style="746"/>
    <col min="15023" max="15023" width="0.7109375" style="746" customWidth="1"/>
    <col min="15024" max="15025" width="1.5703125" style="746" customWidth="1"/>
    <col min="15026" max="15026" width="16.42578125" style="746" customWidth="1"/>
    <col min="15027" max="15029" width="10.42578125" style="746" customWidth="1"/>
    <col min="15030" max="15030" width="8.7109375" style="746" customWidth="1"/>
    <col min="15031" max="15031" width="0.7109375" style="746" customWidth="1"/>
    <col min="15032" max="15032" width="3.140625" style="746" customWidth="1"/>
    <col min="15033" max="15033" width="1.140625" style="746" customWidth="1"/>
    <col min="15034" max="15034" width="18" style="746" customWidth="1"/>
    <col min="15035" max="15035" width="9.42578125" style="746" customWidth="1"/>
    <col min="15036" max="15036" width="8.7109375" style="746" customWidth="1"/>
    <col min="15037" max="15037" width="9.28515625" style="746" customWidth="1"/>
    <col min="15038" max="15038" width="10.140625" style="746" customWidth="1"/>
    <col min="15039" max="15039" width="5.140625" style="746" customWidth="1"/>
    <col min="15040" max="15040" width="10.140625" style="746" customWidth="1"/>
    <col min="15041" max="15041" width="6.42578125" style="746" customWidth="1"/>
    <col min="15042" max="15042" width="11.42578125" style="746"/>
    <col min="15043" max="15043" width="1.28515625" style="746" customWidth="1"/>
    <col min="15044" max="15044" width="1.42578125" style="746" customWidth="1"/>
    <col min="15045" max="15045" width="8.28515625" style="746" customWidth="1"/>
    <col min="15046" max="15046" width="11.42578125" style="746"/>
    <col min="15047" max="15048" width="10.7109375" style="746" customWidth="1"/>
    <col min="15049" max="15049" width="10.28515625" style="746" customWidth="1"/>
    <col min="15050" max="15050" width="11.28515625" style="746" customWidth="1"/>
    <col min="15051" max="15051" width="7.7109375" style="746" customWidth="1"/>
    <col min="15052" max="15052" width="10.140625" style="746" customWidth="1"/>
    <col min="15053" max="15053" width="6.5703125" style="746" customWidth="1"/>
    <col min="15054" max="15054" width="1.140625" style="746" customWidth="1"/>
    <col min="15055" max="15055" width="24.5703125" style="746" customWidth="1"/>
    <col min="15056" max="15056" width="9.85546875" style="746" customWidth="1"/>
    <col min="15057" max="15057" width="10.7109375" style="746" customWidth="1"/>
    <col min="15058" max="15058" width="10.85546875" style="746" customWidth="1"/>
    <col min="15059" max="15059" width="11.140625" style="746" customWidth="1"/>
    <col min="15060" max="15060" width="9.85546875" style="746" customWidth="1"/>
    <col min="15061" max="15061" width="1" style="746" customWidth="1"/>
    <col min="15062" max="15062" width="16.5703125" style="746" customWidth="1"/>
    <col min="15063" max="15063" width="0.5703125" style="746" customWidth="1"/>
    <col min="15064" max="15064" width="0.7109375" style="746" customWidth="1"/>
    <col min="15065" max="15065" width="27.85546875" style="746" customWidth="1"/>
    <col min="15066" max="15066" width="0.85546875" style="746" customWidth="1"/>
    <col min="15067" max="15067" width="27.42578125" style="746" customWidth="1"/>
    <col min="15068" max="15068" width="14.7109375" style="746" customWidth="1"/>
    <col min="15069" max="15069" width="0.42578125" style="746" customWidth="1"/>
    <col min="15070" max="15070" width="0.7109375" style="746" customWidth="1"/>
    <col min="15071" max="15071" width="21.7109375" style="746" customWidth="1"/>
    <col min="15072" max="15072" width="1.28515625" style="746" customWidth="1"/>
    <col min="15073" max="15073" width="21.140625" style="746" customWidth="1"/>
    <col min="15074" max="15278" width="11.42578125" style="746"/>
    <col min="15279" max="15279" width="0.7109375" style="746" customWidth="1"/>
    <col min="15280" max="15281" width="1.5703125" style="746" customWidth="1"/>
    <col min="15282" max="15282" width="16.42578125" style="746" customWidth="1"/>
    <col min="15283" max="15285" width="10.42578125" style="746" customWidth="1"/>
    <col min="15286" max="15286" width="8.7109375" style="746" customWidth="1"/>
    <col min="15287" max="15287" width="0.7109375" style="746" customWidth="1"/>
    <col min="15288" max="15288" width="3.140625" style="746" customWidth="1"/>
    <col min="15289" max="15289" width="1.140625" style="746" customWidth="1"/>
    <col min="15290" max="15290" width="18" style="746" customWidth="1"/>
    <col min="15291" max="15291" width="9.42578125" style="746" customWidth="1"/>
    <col min="15292" max="15292" width="8.7109375" style="746" customWidth="1"/>
    <col min="15293" max="15293" width="9.28515625" style="746" customWidth="1"/>
    <col min="15294" max="15294" width="10.140625" style="746" customWidth="1"/>
    <col min="15295" max="15295" width="5.140625" style="746" customWidth="1"/>
    <col min="15296" max="15296" width="10.140625" style="746" customWidth="1"/>
    <col min="15297" max="15297" width="6.42578125" style="746" customWidth="1"/>
    <col min="15298" max="15298" width="11.42578125" style="746"/>
    <col min="15299" max="15299" width="1.28515625" style="746" customWidth="1"/>
    <col min="15300" max="15300" width="1.42578125" style="746" customWidth="1"/>
    <col min="15301" max="15301" width="8.28515625" style="746" customWidth="1"/>
    <col min="15302" max="15302" width="11.42578125" style="746"/>
    <col min="15303" max="15304" width="10.7109375" style="746" customWidth="1"/>
    <col min="15305" max="15305" width="10.28515625" style="746" customWidth="1"/>
    <col min="15306" max="15306" width="11.28515625" style="746" customWidth="1"/>
    <col min="15307" max="15307" width="7.7109375" style="746" customWidth="1"/>
    <col min="15308" max="15308" width="10.140625" style="746" customWidth="1"/>
    <col min="15309" max="15309" width="6.5703125" style="746" customWidth="1"/>
    <col min="15310" max="15310" width="1.140625" style="746" customWidth="1"/>
    <col min="15311" max="15311" width="24.5703125" style="746" customWidth="1"/>
    <col min="15312" max="15312" width="9.85546875" style="746" customWidth="1"/>
    <col min="15313" max="15313" width="10.7109375" style="746" customWidth="1"/>
    <col min="15314" max="15314" width="10.85546875" style="746" customWidth="1"/>
    <col min="15315" max="15315" width="11.140625" style="746" customWidth="1"/>
    <col min="15316" max="15316" width="9.85546875" style="746" customWidth="1"/>
    <col min="15317" max="15317" width="1" style="746" customWidth="1"/>
    <col min="15318" max="15318" width="16.5703125" style="746" customWidth="1"/>
    <col min="15319" max="15319" width="0.5703125" style="746" customWidth="1"/>
    <col min="15320" max="15320" width="0.7109375" style="746" customWidth="1"/>
    <col min="15321" max="15321" width="27.85546875" style="746" customWidth="1"/>
    <col min="15322" max="15322" width="0.85546875" style="746" customWidth="1"/>
    <col min="15323" max="15323" width="27.42578125" style="746" customWidth="1"/>
    <col min="15324" max="15324" width="14.7109375" style="746" customWidth="1"/>
    <col min="15325" max="15325" width="0.42578125" style="746" customWidth="1"/>
    <col min="15326" max="15326" width="0.7109375" style="746" customWidth="1"/>
    <col min="15327" max="15327" width="21.7109375" style="746" customWidth="1"/>
    <col min="15328" max="15328" width="1.28515625" style="746" customWidth="1"/>
    <col min="15329" max="15329" width="21.140625" style="746" customWidth="1"/>
    <col min="15330" max="15534" width="11.42578125" style="746"/>
    <col min="15535" max="15535" width="0.7109375" style="746" customWidth="1"/>
    <col min="15536" max="15537" width="1.5703125" style="746" customWidth="1"/>
    <col min="15538" max="15538" width="16.42578125" style="746" customWidth="1"/>
    <col min="15539" max="15541" width="10.42578125" style="746" customWidth="1"/>
    <col min="15542" max="15542" width="8.7109375" style="746" customWidth="1"/>
    <col min="15543" max="15543" width="0.7109375" style="746" customWidth="1"/>
    <col min="15544" max="15544" width="3.140625" style="746" customWidth="1"/>
    <col min="15545" max="15545" width="1.140625" style="746" customWidth="1"/>
    <col min="15546" max="15546" width="18" style="746" customWidth="1"/>
    <col min="15547" max="15547" width="9.42578125" style="746" customWidth="1"/>
    <col min="15548" max="15548" width="8.7109375" style="746" customWidth="1"/>
    <col min="15549" max="15549" width="9.28515625" style="746" customWidth="1"/>
    <col min="15550" max="15550" width="10.140625" style="746" customWidth="1"/>
    <col min="15551" max="15551" width="5.140625" style="746" customWidth="1"/>
    <col min="15552" max="15552" width="10.140625" style="746" customWidth="1"/>
    <col min="15553" max="15553" width="6.42578125" style="746" customWidth="1"/>
    <col min="15554" max="15554" width="11.42578125" style="746"/>
    <col min="15555" max="15555" width="1.28515625" style="746" customWidth="1"/>
    <col min="15556" max="15556" width="1.42578125" style="746" customWidth="1"/>
    <col min="15557" max="15557" width="8.28515625" style="746" customWidth="1"/>
    <col min="15558" max="15558" width="11.42578125" style="746"/>
    <col min="15559" max="15560" width="10.7109375" style="746" customWidth="1"/>
    <col min="15561" max="15561" width="10.28515625" style="746" customWidth="1"/>
    <col min="15562" max="15562" width="11.28515625" style="746" customWidth="1"/>
    <col min="15563" max="15563" width="7.7109375" style="746" customWidth="1"/>
    <col min="15564" max="15564" width="10.140625" style="746" customWidth="1"/>
    <col min="15565" max="15565" width="6.5703125" style="746" customWidth="1"/>
    <col min="15566" max="15566" width="1.140625" style="746" customWidth="1"/>
    <col min="15567" max="15567" width="24.5703125" style="746" customWidth="1"/>
    <col min="15568" max="15568" width="9.85546875" style="746" customWidth="1"/>
    <col min="15569" max="15569" width="10.7109375" style="746" customWidth="1"/>
    <col min="15570" max="15570" width="10.85546875" style="746" customWidth="1"/>
    <col min="15571" max="15571" width="11.140625" style="746" customWidth="1"/>
    <col min="15572" max="15572" width="9.85546875" style="746" customWidth="1"/>
    <col min="15573" max="15573" width="1" style="746" customWidth="1"/>
    <col min="15574" max="15574" width="16.5703125" style="746" customWidth="1"/>
    <col min="15575" max="15575" width="0.5703125" style="746" customWidth="1"/>
    <col min="15576" max="15576" width="0.7109375" style="746" customWidth="1"/>
    <col min="15577" max="15577" width="27.85546875" style="746" customWidth="1"/>
    <col min="15578" max="15578" width="0.85546875" style="746" customWidth="1"/>
    <col min="15579" max="15579" width="27.42578125" style="746" customWidth="1"/>
    <col min="15580" max="15580" width="14.7109375" style="746" customWidth="1"/>
    <col min="15581" max="15581" width="0.42578125" style="746" customWidth="1"/>
    <col min="15582" max="15582" width="0.7109375" style="746" customWidth="1"/>
    <col min="15583" max="15583" width="21.7109375" style="746" customWidth="1"/>
    <col min="15584" max="15584" width="1.28515625" style="746" customWidth="1"/>
    <col min="15585" max="15585" width="21.140625" style="746" customWidth="1"/>
    <col min="15586" max="15790" width="11.42578125" style="746"/>
    <col min="15791" max="15791" width="0.7109375" style="746" customWidth="1"/>
    <col min="15792" max="15793" width="1.5703125" style="746" customWidth="1"/>
    <col min="15794" max="15794" width="16.42578125" style="746" customWidth="1"/>
    <col min="15795" max="15797" width="10.42578125" style="746" customWidth="1"/>
    <col min="15798" max="15798" width="8.7109375" style="746" customWidth="1"/>
    <col min="15799" max="15799" width="0.7109375" style="746" customWidth="1"/>
    <col min="15800" max="15800" width="3.140625" style="746" customWidth="1"/>
    <col min="15801" max="15801" width="1.140625" style="746" customWidth="1"/>
    <col min="15802" max="15802" width="18" style="746" customWidth="1"/>
    <col min="15803" max="15803" width="9.42578125" style="746" customWidth="1"/>
    <col min="15804" max="15804" width="8.7109375" style="746" customWidth="1"/>
    <col min="15805" max="15805" width="9.28515625" style="746" customWidth="1"/>
    <col min="15806" max="15806" width="10.140625" style="746" customWidth="1"/>
    <col min="15807" max="15807" width="5.140625" style="746" customWidth="1"/>
    <col min="15808" max="15808" width="10.140625" style="746" customWidth="1"/>
    <col min="15809" max="15809" width="6.42578125" style="746" customWidth="1"/>
    <col min="15810" max="15810" width="11.42578125" style="746"/>
    <col min="15811" max="15811" width="1.28515625" style="746" customWidth="1"/>
    <col min="15812" max="15812" width="1.42578125" style="746" customWidth="1"/>
    <col min="15813" max="15813" width="8.28515625" style="746" customWidth="1"/>
    <col min="15814" max="15814" width="11.42578125" style="746"/>
    <col min="15815" max="15816" width="10.7109375" style="746" customWidth="1"/>
    <col min="15817" max="15817" width="10.28515625" style="746" customWidth="1"/>
    <col min="15818" max="15818" width="11.28515625" style="746" customWidth="1"/>
    <col min="15819" max="15819" width="7.7109375" style="746" customWidth="1"/>
    <col min="15820" max="15820" width="10.140625" style="746" customWidth="1"/>
    <col min="15821" max="15821" width="6.5703125" style="746" customWidth="1"/>
    <col min="15822" max="15822" width="1.140625" style="746" customWidth="1"/>
    <col min="15823" max="15823" width="24.5703125" style="746" customWidth="1"/>
    <col min="15824" max="15824" width="9.85546875" style="746" customWidth="1"/>
    <col min="15825" max="15825" width="10.7109375" style="746" customWidth="1"/>
    <col min="15826" max="15826" width="10.85546875" style="746" customWidth="1"/>
    <col min="15827" max="15827" width="11.140625" style="746" customWidth="1"/>
    <col min="15828" max="15828" width="9.85546875" style="746" customWidth="1"/>
    <col min="15829" max="15829" width="1" style="746" customWidth="1"/>
    <col min="15830" max="15830" width="16.5703125" style="746" customWidth="1"/>
    <col min="15831" max="15831" width="0.5703125" style="746" customWidth="1"/>
    <col min="15832" max="15832" width="0.7109375" style="746" customWidth="1"/>
    <col min="15833" max="15833" width="27.85546875" style="746" customWidth="1"/>
    <col min="15834" max="15834" width="0.85546875" style="746" customWidth="1"/>
    <col min="15835" max="15835" width="27.42578125" style="746" customWidth="1"/>
    <col min="15836" max="15836" width="14.7109375" style="746" customWidth="1"/>
    <col min="15837" max="15837" width="0.42578125" style="746" customWidth="1"/>
    <col min="15838" max="15838" width="0.7109375" style="746" customWidth="1"/>
    <col min="15839" max="15839" width="21.7109375" style="746" customWidth="1"/>
    <col min="15840" max="15840" width="1.28515625" style="746" customWidth="1"/>
    <col min="15841" max="15841" width="21.140625" style="746" customWidth="1"/>
    <col min="15842" max="16046" width="11.42578125" style="746"/>
    <col min="16047" max="16047" width="0.7109375" style="746" customWidth="1"/>
    <col min="16048" max="16049" width="1.5703125" style="746" customWidth="1"/>
    <col min="16050" max="16050" width="16.42578125" style="746" customWidth="1"/>
    <col min="16051" max="16053" width="10.42578125" style="746" customWidth="1"/>
    <col min="16054" max="16054" width="8.7109375" style="746" customWidth="1"/>
    <col min="16055" max="16055" width="0.7109375" style="746" customWidth="1"/>
    <col min="16056" max="16056" width="3.140625" style="746" customWidth="1"/>
    <col min="16057" max="16057" width="1.140625" style="746" customWidth="1"/>
    <col min="16058" max="16058" width="18" style="746" customWidth="1"/>
    <col min="16059" max="16059" width="9.42578125" style="746" customWidth="1"/>
    <col min="16060" max="16060" width="8.7109375" style="746" customWidth="1"/>
    <col min="16061" max="16061" width="9.28515625" style="746" customWidth="1"/>
    <col min="16062" max="16062" width="10.140625" style="746" customWidth="1"/>
    <col min="16063" max="16063" width="5.140625" style="746" customWidth="1"/>
    <col min="16064" max="16064" width="10.140625" style="746" customWidth="1"/>
    <col min="16065" max="16065" width="6.42578125" style="746" customWidth="1"/>
    <col min="16066" max="16066" width="11.42578125" style="746"/>
    <col min="16067" max="16067" width="1.28515625" style="746" customWidth="1"/>
    <col min="16068" max="16068" width="1.42578125" style="746" customWidth="1"/>
    <col min="16069" max="16069" width="8.28515625" style="746" customWidth="1"/>
    <col min="16070" max="16070" width="11.42578125" style="746"/>
    <col min="16071" max="16072" width="10.7109375" style="746" customWidth="1"/>
    <col min="16073" max="16073" width="10.28515625" style="746" customWidth="1"/>
    <col min="16074" max="16074" width="11.28515625" style="746" customWidth="1"/>
    <col min="16075" max="16075" width="7.7109375" style="746" customWidth="1"/>
    <col min="16076" max="16076" width="10.140625" style="746" customWidth="1"/>
    <col min="16077" max="16077" width="6.5703125" style="746" customWidth="1"/>
    <col min="16078" max="16078" width="1.140625" style="746" customWidth="1"/>
    <col min="16079" max="16079" width="24.5703125" style="746" customWidth="1"/>
    <col min="16080" max="16080" width="9.85546875" style="746" customWidth="1"/>
    <col min="16081" max="16081" width="10.7109375" style="746" customWidth="1"/>
    <col min="16082" max="16082" width="10.85546875" style="746" customWidth="1"/>
    <col min="16083" max="16083" width="11.140625" style="746" customWidth="1"/>
    <col min="16084" max="16084" width="9.85546875" style="746" customWidth="1"/>
    <col min="16085" max="16085" width="1" style="746" customWidth="1"/>
    <col min="16086" max="16086" width="16.5703125" style="746" customWidth="1"/>
    <col min="16087" max="16087" width="0.5703125" style="746" customWidth="1"/>
    <col min="16088" max="16088" width="0.7109375" style="746" customWidth="1"/>
    <col min="16089" max="16089" width="27.85546875" style="746" customWidth="1"/>
    <col min="16090" max="16090" width="0.85546875" style="746" customWidth="1"/>
    <col min="16091" max="16091" width="27.42578125" style="746" customWidth="1"/>
    <col min="16092" max="16092" width="14.7109375" style="746" customWidth="1"/>
    <col min="16093" max="16093" width="0.42578125" style="746" customWidth="1"/>
    <col min="16094" max="16094" width="0.7109375" style="746" customWidth="1"/>
    <col min="16095" max="16095" width="21.7109375" style="746" customWidth="1"/>
    <col min="16096" max="16096" width="1.28515625" style="746" customWidth="1"/>
    <col min="16097" max="16097" width="21.140625" style="746" customWidth="1"/>
    <col min="16098" max="16384" width="11.42578125" style="746"/>
  </cols>
  <sheetData>
    <row r="1" spans="2:4" ht="22.15" customHeight="1" thickBot="1">
      <c r="B1" s="1224" t="s">
        <v>903</v>
      </c>
      <c r="C1" s="1224"/>
      <c r="D1" s="1224"/>
    </row>
    <row r="2" spans="2:4" ht="4.9000000000000004" customHeight="1">
      <c r="B2" s="983"/>
      <c r="C2" s="983"/>
      <c r="D2" s="983"/>
    </row>
    <row r="3" spans="2:4">
      <c r="B3" s="984" t="s">
        <v>424</v>
      </c>
      <c r="C3" s="985"/>
      <c r="D3" s="986" t="s">
        <v>904</v>
      </c>
    </row>
    <row r="4" spans="2:4" s="773" customFormat="1" ht="3.6" customHeight="1" thickBot="1">
      <c r="B4" s="761"/>
      <c r="C4" s="761"/>
      <c r="D4" s="761"/>
    </row>
    <row r="5" spans="2:4" s="773" customFormat="1" ht="12" customHeight="1">
      <c r="B5" s="987" t="s">
        <v>905</v>
      </c>
      <c r="C5" s="988"/>
      <c r="D5" s="989" t="s">
        <v>906</v>
      </c>
    </row>
    <row r="6" spans="2:4" s="773" customFormat="1">
      <c r="B6" s="990" t="s">
        <v>907</v>
      </c>
      <c r="C6" s="988"/>
      <c r="D6" s="991">
        <v>405456000</v>
      </c>
    </row>
    <row r="7" spans="2:4" s="773" customFormat="1" ht="22.5">
      <c r="B7" s="990" t="s">
        <v>908</v>
      </c>
      <c r="C7" s="988"/>
      <c r="D7" s="992" t="s">
        <v>909</v>
      </c>
    </row>
    <row r="8" spans="2:4" s="773" customFormat="1">
      <c r="B8" s="990" t="s">
        <v>910</v>
      </c>
      <c r="C8" s="988"/>
      <c r="D8" s="992">
        <v>1.08</v>
      </c>
    </row>
    <row r="9" spans="2:4" s="773" customFormat="1">
      <c r="B9" s="993" t="s">
        <v>911</v>
      </c>
      <c r="C9" s="994"/>
      <c r="D9" s="992">
        <v>20</v>
      </c>
    </row>
    <row r="10" spans="2:4" s="773" customFormat="1">
      <c r="B10" s="993" t="s">
        <v>912</v>
      </c>
      <c r="C10" s="994"/>
      <c r="D10" s="995" t="s">
        <v>913</v>
      </c>
    </row>
    <row r="11" spans="2:4" s="773" customFormat="1">
      <c r="B11" s="993" t="s">
        <v>768</v>
      </c>
      <c r="C11" s="994"/>
      <c r="D11" s="995" t="s">
        <v>914</v>
      </c>
    </row>
    <row r="12" spans="2:4" s="773" customFormat="1" ht="33.75">
      <c r="B12" s="990" t="s">
        <v>915</v>
      </c>
      <c r="C12" s="988"/>
      <c r="D12" s="996" t="s">
        <v>916</v>
      </c>
    </row>
    <row r="13" spans="2:4" s="773" customFormat="1" ht="18.600000000000001" customHeight="1">
      <c r="B13" s="997" t="s">
        <v>917</v>
      </c>
      <c r="C13" s="988"/>
      <c r="D13" s="996" t="s">
        <v>918</v>
      </c>
    </row>
    <row r="14" spans="2:4" s="773" customFormat="1" ht="22.5">
      <c r="B14" s="993" t="s">
        <v>919</v>
      </c>
      <c r="C14" s="988"/>
      <c r="D14" s="996" t="s">
        <v>920</v>
      </c>
    </row>
    <row r="15" spans="2:4" s="773" customFormat="1" ht="35.450000000000003" customHeight="1">
      <c r="B15" s="997" t="s">
        <v>921</v>
      </c>
      <c r="C15" s="988"/>
      <c r="D15" s="998" t="s">
        <v>922</v>
      </c>
    </row>
    <row r="16" spans="2:4" s="773" customFormat="1" ht="22.5">
      <c r="B16" s="993" t="s">
        <v>769</v>
      </c>
      <c r="C16" s="994"/>
      <c r="D16" s="992" t="s">
        <v>923</v>
      </c>
    </row>
    <row r="17" spans="2:4" s="795" customFormat="1">
      <c r="B17" s="1225" t="s">
        <v>924</v>
      </c>
      <c r="C17" s="1226"/>
      <c r="D17" s="1226"/>
    </row>
    <row r="18" spans="2:4" s="795" customFormat="1" ht="4.1500000000000004" customHeight="1">
      <c r="B18" s="999"/>
      <c r="C18" s="1000"/>
      <c r="D18" s="1000"/>
    </row>
    <row r="19" spans="2:4" s="795" customFormat="1" ht="23.45" customHeight="1">
      <c r="B19" s="1227"/>
      <c r="C19" s="1227"/>
      <c r="D19" s="1227"/>
    </row>
    <row r="20" spans="2:4" ht="3" customHeight="1"/>
    <row r="21" spans="2:4" ht="7.9" customHeight="1"/>
    <row r="30" spans="2:4" ht="21.6" customHeight="1"/>
    <row r="33" ht="11.45" customHeight="1"/>
    <row r="34" ht="5.45" customHeight="1"/>
    <row r="35" ht="11.45" customHeight="1"/>
    <row r="36" ht="28.15" customHeight="1"/>
    <row r="37" ht="5.45" customHeight="1"/>
    <row r="38" ht="23.45" customHeight="1"/>
    <row r="39" ht="6" customHeight="1"/>
    <row r="45" ht="5.45" customHeight="1"/>
    <row r="46" ht="27.6" customHeight="1"/>
    <row r="47" ht="22.15" customHeight="1"/>
    <row r="48" ht="5.45" customHeight="1"/>
    <row r="49" ht="15" customHeight="1"/>
    <row r="51" ht="5.45" customHeight="1"/>
    <row r="52" ht="12.6" customHeight="1"/>
    <row r="53" ht="11.45" customHeight="1"/>
    <row r="54" ht="24.6" customHeight="1"/>
    <row r="60" ht="6.6" customHeight="1"/>
    <row r="62" ht="4.9000000000000004" customHeight="1"/>
    <row r="63" ht="16.149999999999999" customHeight="1"/>
    <row r="64" ht="12" customHeight="1"/>
    <row r="65" ht="15" customHeight="1"/>
    <row r="66" ht="4.9000000000000004" customHeight="1"/>
    <row r="67" ht="13.9" customHeight="1"/>
    <row r="68" ht="12" customHeight="1"/>
    <row r="69" ht="12" customHeight="1"/>
    <row r="70" ht="12.6" customHeight="1"/>
    <row r="71" ht="2.4500000000000002" customHeight="1"/>
    <row r="73" ht="3.6" customHeight="1"/>
    <row r="74" hidden="1"/>
  </sheetData>
  <mergeCells count="3">
    <mergeCell ref="B1:D1"/>
    <mergeCell ref="B17:D17"/>
    <mergeCell ref="B19:D19"/>
  </mergeCells>
  <pageMargins left="0.7" right="0.7" top="0.75" bottom="0.75" header="0.3" footer="0.3"/>
  <pageSetup scale="5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E85"/>
  <sheetViews>
    <sheetView showGridLines="0" topLeftCell="C27" zoomScale="80" zoomScaleNormal="80" workbookViewId="0">
      <selection activeCell="C48" sqref="C48"/>
    </sheetView>
  </sheetViews>
  <sheetFormatPr baseColWidth="10" defaultRowHeight="14.25"/>
  <cols>
    <col min="1" max="1" width="5.85546875" style="746" customWidth="1"/>
    <col min="2" max="2" width="18.85546875" style="746" customWidth="1"/>
    <col min="3" max="3" width="37.5703125" style="746" customWidth="1"/>
    <col min="4" max="4" width="14.7109375" style="746" customWidth="1"/>
    <col min="5" max="5" width="1.28515625" style="746" customWidth="1"/>
    <col min="6" max="167" width="11.42578125" style="746"/>
    <col min="168" max="168" width="0.7109375" style="746" customWidth="1"/>
    <col min="169" max="170" width="1.5703125" style="746" customWidth="1"/>
    <col min="171" max="171" width="16.42578125" style="746" customWidth="1"/>
    <col min="172" max="174" width="10.42578125" style="746" customWidth="1"/>
    <col min="175" max="175" width="8.7109375" style="746" customWidth="1"/>
    <col min="176" max="176" width="0.7109375" style="746" customWidth="1"/>
    <col min="177" max="177" width="3.140625" style="746" customWidth="1"/>
    <col min="178" max="178" width="1.140625" style="746" customWidth="1"/>
    <col min="179" max="179" width="18" style="746" customWidth="1"/>
    <col min="180" max="180" width="9.42578125" style="746" customWidth="1"/>
    <col min="181" max="181" width="8.7109375" style="746" customWidth="1"/>
    <col min="182" max="182" width="9.28515625" style="746" customWidth="1"/>
    <col min="183" max="183" width="10.140625" style="746" customWidth="1"/>
    <col min="184" max="184" width="5.140625" style="746" customWidth="1"/>
    <col min="185" max="185" width="10.140625" style="746" customWidth="1"/>
    <col min="186" max="186" width="6.42578125" style="746" customWidth="1"/>
    <col min="187" max="187" width="11.42578125" style="746"/>
    <col min="188" max="188" width="1.28515625" style="746" customWidth="1"/>
    <col min="189" max="189" width="1.42578125" style="746" customWidth="1"/>
    <col min="190" max="190" width="8.28515625" style="746" customWidth="1"/>
    <col min="191" max="191" width="11.42578125" style="746"/>
    <col min="192" max="193" width="10.7109375" style="746" customWidth="1"/>
    <col min="194" max="194" width="10.28515625" style="746" customWidth="1"/>
    <col min="195" max="195" width="11.28515625" style="746" customWidth="1"/>
    <col min="196" max="196" width="7.7109375" style="746" customWidth="1"/>
    <col min="197" max="197" width="10.140625" style="746" customWidth="1"/>
    <col min="198" max="198" width="6.5703125" style="746" customWidth="1"/>
    <col min="199" max="199" width="1.140625" style="746" customWidth="1"/>
    <col min="200" max="200" width="24.5703125" style="746" customWidth="1"/>
    <col min="201" max="201" width="9.85546875" style="746" customWidth="1"/>
    <col min="202" max="202" width="10.7109375" style="746" customWidth="1"/>
    <col min="203" max="203" width="10.85546875" style="746" customWidth="1"/>
    <col min="204" max="204" width="11.140625" style="746" customWidth="1"/>
    <col min="205" max="205" width="9.85546875" style="746" customWidth="1"/>
    <col min="206" max="206" width="1" style="746" customWidth="1"/>
    <col min="207" max="207" width="16.5703125" style="746" customWidth="1"/>
    <col min="208" max="208" width="0.5703125" style="746" customWidth="1"/>
    <col min="209" max="209" width="0.7109375" style="746" customWidth="1"/>
    <col min="210" max="210" width="27.85546875" style="746" customWidth="1"/>
    <col min="211" max="211" width="0.85546875" style="746" customWidth="1"/>
    <col min="212" max="212" width="27.42578125" style="746" customWidth="1"/>
    <col min="213" max="213" width="14.7109375" style="746" customWidth="1"/>
    <col min="214" max="214" width="0.42578125" style="746" customWidth="1"/>
    <col min="215" max="215" width="0.7109375" style="746" customWidth="1"/>
    <col min="216" max="216" width="21.7109375" style="746" customWidth="1"/>
    <col min="217" max="217" width="1.28515625" style="746" customWidth="1"/>
    <col min="218" max="218" width="21.140625" style="746" customWidth="1"/>
    <col min="219" max="423" width="11.42578125" style="746"/>
    <col min="424" max="424" width="0.7109375" style="746" customWidth="1"/>
    <col min="425" max="426" width="1.5703125" style="746" customWidth="1"/>
    <col min="427" max="427" width="16.42578125" style="746" customWidth="1"/>
    <col min="428" max="430" width="10.42578125" style="746" customWidth="1"/>
    <col min="431" max="431" width="8.7109375" style="746" customWidth="1"/>
    <col min="432" max="432" width="0.7109375" style="746" customWidth="1"/>
    <col min="433" max="433" width="3.140625" style="746" customWidth="1"/>
    <col min="434" max="434" width="1.140625" style="746" customWidth="1"/>
    <col min="435" max="435" width="18" style="746" customWidth="1"/>
    <col min="436" max="436" width="9.42578125" style="746" customWidth="1"/>
    <col min="437" max="437" width="8.7109375" style="746" customWidth="1"/>
    <col min="438" max="438" width="9.28515625" style="746" customWidth="1"/>
    <col min="439" max="439" width="10.140625" style="746" customWidth="1"/>
    <col min="440" max="440" width="5.140625" style="746" customWidth="1"/>
    <col min="441" max="441" width="10.140625" style="746" customWidth="1"/>
    <col min="442" max="442" width="6.42578125" style="746" customWidth="1"/>
    <col min="443" max="443" width="11.42578125" style="746"/>
    <col min="444" max="444" width="1.28515625" style="746" customWidth="1"/>
    <col min="445" max="445" width="1.42578125" style="746" customWidth="1"/>
    <col min="446" max="446" width="8.28515625" style="746" customWidth="1"/>
    <col min="447" max="447" width="11.42578125" style="746"/>
    <col min="448" max="449" width="10.7109375" style="746" customWidth="1"/>
    <col min="450" max="450" width="10.28515625" style="746" customWidth="1"/>
    <col min="451" max="451" width="11.28515625" style="746" customWidth="1"/>
    <col min="452" max="452" width="7.7109375" style="746" customWidth="1"/>
    <col min="453" max="453" width="10.140625" style="746" customWidth="1"/>
    <col min="454" max="454" width="6.5703125" style="746" customWidth="1"/>
    <col min="455" max="455" width="1.140625" style="746" customWidth="1"/>
    <col min="456" max="456" width="24.5703125" style="746" customWidth="1"/>
    <col min="457" max="457" width="9.85546875" style="746" customWidth="1"/>
    <col min="458" max="458" width="10.7109375" style="746" customWidth="1"/>
    <col min="459" max="459" width="10.85546875" style="746" customWidth="1"/>
    <col min="460" max="460" width="11.140625" style="746" customWidth="1"/>
    <col min="461" max="461" width="9.85546875" style="746" customWidth="1"/>
    <col min="462" max="462" width="1" style="746" customWidth="1"/>
    <col min="463" max="463" width="16.5703125" style="746" customWidth="1"/>
    <col min="464" max="464" width="0.5703125" style="746" customWidth="1"/>
    <col min="465" max="465" width="0.7109375" style="746" customWidth="1"/>
    <col min="466" max="466" width="27.85546875" style="746" customWidth="1"/>
    <col min="467" max="467" width="0.85546875" style="746" customWidth="1"/>
    <col min="468" max="468" width="27.42578125" style="746" customWidth="1"/>
    <col min="469" max="469" width="14.7109375" style="746" customWidth="1"/>
    <col min="470" max="470" width="0.42578125" style="746" customWidth="1"/>
    <col min="471" max="471" width="0.7109375" style="746" customWidth="1"/>
    <col min="472" max="472" width="21.7109375" style="746" customWidth="1"/>
    <col min="473" max="473" width="1.28515625" style="746" customWidth="1"/>
    <col min="474" max="474" width="21.140625" style="746" customWidth="1"/>
    <col min="475" max="679" width="11.42578125" style="746"/>
    <col min="680" max="680" width="0.7109375" style="746" customWidth="1"/>
    <col min="681" max="682" width="1.5703125" style="746" customWidth="1"/>
    <col min="683" max="683" width="16.42578125" style="746" customWidth="1"/>
    <col min="684" max="686" width="10.42578125" style="746" customWidth="1"/>
    <col min="687" max="687" width="8.7109375" style="746" customWidth="1"/>
    <col min="688" max="688" width="0.7109375" style="746" customWidth="1"/>
    <col min="689" max="689" width="3.140625" style="746" customWidth="1"/>
    <col min="690" max="690" width="1.140625" style="746" customWidth="1"/>
    <col min="691" max="691" width="18" style="746" customWidth="1"/>
    <col min="692" max="692" width="9.42578125" style="746" customWidth="1"/>
    <col min="693" max="693" width="8.7109375" style="746" customWidth="1"/>
    <col min="694" max="694" width="9.28515625" style="746" customWidth="1"/>
    <col min="695" max="695" width="10.140625" style="746" customWidth="1"/>
    <col min="696" max="696" width="5.140625" style="746" customWidth="1"/>
    <col min="697" max="697" width="10.140625" style="746" customWidth="1"/>
    <col min="698" max="698" width="6.42578125" style="746" customWidth="1"/>
    <col min="699" max="699" width="11.42578125" style="746"/>
    <col min="700" max="700" width="1.28515625" style="746" customWidth="1"/>
    <col min="701" max="701" width="1.42578125" style="746" customWidth="1"/>
    <col min="702" max="702" width="8.28515625" style="746" customWidth="1"/>
    <col min="703" max="703" width="11.42578125" style="746"/>
    <col min="704" max="705" width="10.7109375" style="746" customWidth="1"/>
    <col min="706" max="706" width="10.28515625" style="746" customWidth="1"/>
    <col min="707" max="707" width="11.28515625" style="746" customWidth="1"/>
    <col min="708" max="708" width="7.7109375" style="746" customWidth="1"/>
    <col min="709" max="709" width="10.140625" style="746" customWidth="1"/>
    <col min="710" max="710" width="6.5703125" style="746" customWidth="1"/>
    <col min="711" max="711" width="1.140625" style="746" customWidth="1"/>
    <col min="712" max="712" width="24.5703125" style="746" customWidth="1"/>
    <col min="713" max="713" width="9.85546875" style="746" customWidth="1"/>
    <col min="714" max="714" width="10.7109375" style="746" customWidth="1"/>
    <col min="715" max="715" width="10.85546875" style="746" customWidth="1"/>
    <col min="716" max="716" width="11.140625" style="746" customWidth="1"/>
    <col min="717" max="717" width="9.85546875" style="746" customWidth="1"/>
    <col min="718" max="718" width="1" style="746" customWidth="1"/>
    <col min="719" max="719" width="16.5703125" style="746" customWidth="1"/>
    <col min="720" max="720" width="0.5703125" style="746" customWidth="1"/>
    <col min="721" max="721" width="0.7109375" style="746" customWidth="1"/>
    <col min="722" max="722" width="27.85546875" style="746" customWidth="1"/>
    <col min="723" max="723" width="0.85546875" style="746" customWidth="1"/>
    <col min="724" max="724" width="27.42578125" style="746" customWidth="1"/>
    <col min="725" max="725" width="14.7109375" style="746" customWidth="1"/>
    <col min="726" max="726" width="0.42578125" style="746" customWidth="1"/>
    <col min="727" max="727" width="0.7109375" style="746" customWidth="1"/>
    <col min="728" max="728" width="21.7109375" style="746" customWidth="1"/>
    <col min="729" max="729" width="1.28515625" style="746" customWidth="1"/>
    <col min="730" max="730" width="21.140625" style="746" customWidth="1"/>
    <col min="731" max="935" width="11.42578125" style="746"/>
    <col min="936" max="936" width="0.7109375" style="746" customWidth="1"/>
    <col min="937" max="938" width="1.5703125" style="746" customWidth="1"/>
    <col min="939" max="939" width="16.42578125" style="746" customWidth="1"/>
    <col min="940" max="942" width="10.42578125" style="746" customWidth="1"/>
    <col min="943" max="943" width="8.7109375" style="746" customWidth="1"/>
    <col min="944" max="944" width="0.7109375" style="746" customWidth="1"/>
    <col min="945" max="945" width="3.140625" style="746" customWidth="1"/>
    <col min="946" max="946" width="1.140625" style="746" customWidth="1"/>
    <col min="947" max="947" width="18" style="746" customWidth="1"/>
    <col min="948" max="948" width="9.42578125" style="746" customWidth="1"/>
    <col min="949" max="949" width="8.7109375" style="746" customWidth="1"/>
    <col min="950" max="950" width="9.28515625" style="746" customWidth="1"/>
    <col min="951" max="951" width="10.140625" style="746" customWidth="1"/>
    <col min="952" max="952" width="5.140625" style="746" customWidth="1"/>
    <col min="953" max="953" width="10.140625" style="746" customWidth="1"/>
    <col min="954" max="954" width="6.42578125" style="746" customWidth="1"/>
    <col min="955" max="955" width="11.42578125" style="746"/>
    <col min="956" max="956" width="1.28515625" style="746" customWidth="1"/>
    <col min="957" max="957" width="1.42578125" style="746" customWidth="1"/>
    <col min="958" max="958" width="8.28515625" style="746" customWidth="1"/>
    <col min="959" max="959" width="11.42578125" style="746"/>
    <col min="960" max="961" width="10.7109375" style="746" customWidth="1"/>
    <col min="962" max="962" width="10.28515625" style="746" customWidth="1"/>
    <col min="963" max="963" width="11.28515625" style="746" customWidth="1"/>
    <col min="964" max="964" width="7.7109375" style="746" customWidth="1"/>
    <col min="965" max="965" width="10.140625" style="746" customWidth="1"/>
    <col min="966" max="966" width="6.5703125" style="746" customWidth="1"/>
    <col min="967" max="967" width="1.140625" style="746" customWidth="1"/>
    <col min="968" max="968" width="24.5703125" style="746" customWidth="1"/>
    <col min="969" max="969" width="9.85546875" style="746" customWidth="1"/>
    <col min="970" max="970" width="10.7109375" style="746" customWidth="1"/>
    <col min="971" max="971" width="10.85546875" style="746" customWidth="1"/>
    <col min="972" max="972" width="11.140625" style="746" customWidth="1"/>
    <col min="973" max="973" width="9.85546875" style="746" customWidth="1"/>
    <col min="974" max="974" width="1" style="746" customWidth="1"/>
    <col min="975" max="975" width="16.5703125" style="746" customWidth="1"/>
    <col min="976" max="976" width="0.5703125" style="746" customWidth="1"/>
    <col min="977" max="977" width="0.7109375" style="746" customWidth="1"/>
    <col min="978" max="978" width="27.85546875" style="746" customWidth="1"/>
    <col min="979" max="979" width="0.85546875" style="746" customWidth="1"/>
    <col min="980" max="980" width="27.42578125" style="746" customWidth="1"/>
    <col min="981" max="981" width="14.7109375" style="746" customWidth="1"/>
    <col min="982" max="982" width="0.42578125" style="746" customWidth="1"/>
    <col min="983" max="983" width="0.7109375" style="746" customWidth="1"/>
    <col min="984" max="984" width="21.7109375" style="746" customWidth="1"/>
    <col min="985" max="985" width="1.28515625" style="746" customWidth="1"/>
    <col min="986" max="986" width="21.140625" style="746" customWidth="1"/>
    <col min="987" max="1191" width="11.42578125" style="746"/>
    <col min="1192" max="1192" width="0.7109375" style="746" customWidth="1"/>
    <col min="1193" max="1194" width="1.5703125" style="746" customWidth="1"/>
    <col min="1195" max="1195" width="16.42578125" style="746" customWidth="1"/>
    <col min="1196" max="1198" width="10.42578125" style="746" customWidth="1"/>
    <col min="1199" max="1199" width="8.7109375" style="746" customWidth="1"/>
    <col min="1200" max="1200" width="0.7109375" style="746" customWidth="1"/>
    <col min="1201" max="1201" width="3.140625" style="746" customWidth="1"/>
    <col min="1202" max="1202" width="1.140625" style="746" customWidth="1"/>
    <col min="1203" max="1203" width="18" style="746" customWidth="1"/>
    <col min="1204" max="1204" width="9.42578125" style="746" customWidth="1"/>
    <col min="1205" max="1205" width="8.7109375" style="746" customWidth="1"/>
    <col min="1206" max="1206" width="9.28515625" style="746" customWidth="1"/>
    <col min="1207" max="1207" width="10.140625" style="746" customWidth="1"/>
    <col min="1208" max="1208" width="5.140625" style="746" customWidth="1"/>
    <col min="1209" max="1209" width="10.140625" style="746" customWidth="1"/>
    <col min="1210" max="1210" width="6.42578125" style="746" customWidth="1"/>
    <col min="1211" max="1211" width="11.42578125" style="746"/>
    <col min="1212" max="1212" width="1.28515625" style="746" customWidth="1"/>
    <col min="1213" max="1213" width="1.42578125" style="746" customWidth="1"/>
    <col min="1214" max="1214" width="8.28515625" style="746" customWidth="1"/>
    <col min="1215" max="1215" width="11.42578125" style="746"/>
    <col min="1216" max="1217" width="10.7109375" style="746" customWidth="1"/>
    <col min="1218" max="1218" width="10.28515625" style="746" customWidth="1"/>
    <col min="1219" max="1219" width="11.28515625" style="746" customWidth="1"/>
    <col min="1220" max="1220" width="7.7109375" style="746" customWidth="1"/>
    <col min="1221" max="1221" width="10.140625" style="746" customWidth="1"/>
    <col min="1222" max="1222" width="6.5703125" style="746" customWidth="1"/>
    <col min="1223" max="1223" width="1.140625" style="746" customWidth="1"/>
    <col min="1224" max="1224" width="24.5703125" style="746" customWidth="1"/>
    <col min="1225" max="1225" width="9.85546875" style="746" customWidth="1"/>
    <col min="1226" max="1226" width="10.7109375" style="746" customWidth="1"/>
    <col min="1227" max="1227" width="10.85546875" style="746" customWidth="1"/>
    <col min="1228" max="1228" width="11.140625" style="746" customWidth="1"/>
    <col min="1229" max="1229" width="9.85546875" style="746" customWidth="1"/>
    <col min="1230" max="1230" width="1" style="746" customWidth="1"/>
    <col min="1231" max="1231" width="16.5703125" style="746" customWidth="1"/>
    <col min="1232" max="1232" width="0.5703125" style="746" customWidth="1"/>
    <col min="1233" max="1233" width="0.7109375" style="746" customWidth="1"/>
    <col min="1234" max="1234" width="27.85546875" style="746" customWidth="1"/>
    <col min="1235" max="1235" width="0.85546875" style="746" customWidth="1"/>
    <col min="1236" max="1236" width="27.42578125" style="746" customWidth="1"/>
    <col min="1237" max="1237" width="14.7109375" style="746" customWidth="1"/>
    <col min="1238" max="1238" width="0.42578125" style="746" customWidth="1"/>
    <col min="1239" max="1239" width="0.7109375" style="746" customWidth="1"/>
    <col min="1240" max="1240" width="21.7109375" style="746" customWidth="1"/>
    <col min="1241" max="1241" width="1.28515625" style="746" customWidth="1"/>
    <col min="1242" max="1242" width="21.140625" style="746" customWidth="1"/>
    <col min="1243" max="1447" width="11.42578125" style="746"/>
    <col min="1448" max="1448" width="0.7109375" style="746" customWidth="1"/>
    <col min="1449" max="1450" width="1.5703125" style="746" customWidth="1"/>
    <col min="1451" max="1451" width="16.42578125" style="746" customWidth="1"/>
    <col min="1452" max="1454" width="10.42578125" style="746" customWidth="1"/>
    <col min="1455" max="1455" width="8.7109375" style="746" customWidth="1"/>
    <col min="1456" max="1456" width="0.7109375" style="746" customWidth="1"/>
    <col min="1457" max="1457" width="3.140625" style="746" customWidth="1"/>
    <col min="1458" max="1458" width="1.140625" style="746" customWidth="1"/>
    <col min="1459" max="1459" width="18" style="746" customWidth="1"/>
    <col min="1460" max="1460" width="9.42578125" style="746" customWidth="1"/>
    <col min="1461" max="1461" width="8.7109375" style="746" customWidth="1"/>
    <col min="1462" max="1462" width="9.28515625" style="746" customWidth="1"/>
    <col min="1463" max="1463" width="10.140625" style="746" customWidth="1"/>
    <col min="1464" max="1464" width="5.140625" style="746" customWidth="1"/>
    <col min="1465" max="1465" width="10.140625" style="746" customWidth="1"/>
    <col min="1466" max="1466" width="6.42578125" style="746" customWidth="1"/>
    <col min="1467" max="1467" width="11.42578125" style="746"/>
    <col min="1468" max="1468" width="1.28515625" style="746" customWidth="1"/>
    <col min="1469" max="1469" width="1.42578125" style="746" customWidth="1"/>
    <col min="1470" max="1470" width="8.28515625" style="746" customWidth="1"/>
    <col min="1471" max="1471" width="11.42578125" style="746"/>
    <col min="1472" max="1473" width="10.7109375" style="746" customWidth="1"/>
    <col min="1474" max="1474" width="10.28515625" style="746" customWidth="1"/>
    <col min="1475" max="1475" width="11.28515625" style="746" customWidth="1"/>
    <col min="1476" max="1476" width="7.7109375" style="746" customWidth="1"/>
    <col min="1477" max="1477" width="10.140625" style="746" customWidth="1"/>
    <col min="1478" max="1478" width="6.5703125" style="746" customWidth="1"/>
    <col min="1479" max="1479" width="1.140625" style="746" customWidth="1"/>
    <col min="1480" max="1480" width="24.5703125" style="746" customWidth="1"/>
    <col min="1481" max="1481" width="9.85546875" style="746" customWidth="1"/>
    <col min="1482" max="1482" width="10.7109375" style="746" customWidth="1"/>
    <col min="1483" max="1483" width="10.85546875" style="746" customWidth="1"/>
    <col min="1484" max="1484" width="11.140625" style="746" customWidth="1"/>
    <col min="1485" max="1485" width="9.85546875" style="746" customWidth="1"/>
    <col min="1486" max="1486" width="1" style="746" customWidth="1"/>
    <col min="1487" max="1487" width="16.5703125" style="746" customWidth="1"/>
    <col min="1488" max="1488" width="0.5703125" style="746" customWidth="1"/>
    <col min="1489" max="1489" width="0.7109375" style="746" customWidth="1"/>
    <col min="1490" max="1490" width="27.85546875" style="746" customWidth="1"/>
    <col min="1491" max="1491" width="0.85546875" style="746" customWidth="1"/>
    <col min="1492" max="1492" width="27.42578125" style="746" customWidth="1"/>
    <col min="1493" max="1493" width="14.7109375" style="746" customWidth="1"/>
    <col min="1494" max="1494" width="0.42578125" style="746" customWidth="1"/>
    <col min="1495" max="1495" width="0.7109375" style="746" customWidth="1"/>
    <col min="1496" max="1496" width="21.7109375" style="746" customWidth="1"/>
    <col min="1497" max="1497" width="1.28515625" style="746" customWidth="1"/>
    <col min="1498" max="1498" width="21.140625" style="746" customWidth="1"/>
    <col min="1499" max="1703" width="11.42578125" style="746"/>
    <col min="1704" max="1704" width="0.7109375" style="746" customWidth="1"/>
    <col min="1705" max="1706" width="1.5703125" style="746" customWidth="1"/>
    <col min="1707" max="1707" width="16.42578125" style="746" customWidth="1"/>
    <col min="1708" max="1710" width="10.42578125" style="746" customWidth="1"/>
    <col min="1711" max="1711" width="8.7109375" style="746" customWidth="1"/>
    <col min="1712" max="1712" width="0.7109375" style="746" customWidth="1"/>
    <col min="1713" max="1713" width="3.140625" style="746" customWidth="1"/>
    <col min="1714" max="1714" width="1.140625" style="746" customWidth="1"/>
    <col min="1715" max="1715" width="18" style="746" customWidth="1"/>
    <col min="1716" max="1716" width="9.42578125" style="746" customWidth="1"/>
    <col min="1717" max="1717" width="8.7109375" style="746" customWidth="1"/>
    <col min="1718" max="1718" width="9.28515625" style="746" customWidth="1"/>
    <col min="1719" max="1719" width="10.140625" style="746" customWidth="1"/>
    <col min="1720" max="1720" width="5.140625" style="746" customWidth="1"/>
    <col min="1721" max="1721" width="10.140625" style="746" customWidth="1"/>
    <col min="1722" max="1722" width="6.42578125" style="746" customWidth="1"/>
    <col min="1723" max="1723" width="11.42578125" style="746"/>
    <col min="1724" max="1724" width="1.28515625" style="746" customWidth="1"/>
    <col min="1725" max="1725" width="1.42578125" style="746" customWidth="1"/>
    <col min="1726" max="1726" width="8.28515625" style="746" customWidth="1"/>
    <col min="1727" max="1727" width="11.42578125" style="746"/>
    <col min="1728" max="1729" width="10.7109375" style="746" customWidth="1"/>
    <col min="1730" max="1730" width="10.28515625" style="746" customWidth="1"/>
    <col min="1731" max="1731" width="11.28515625" style="746" customWidth="1"/>
    <col min="1732" max="1732" width="7.7109375" style="746" customWidth="1"/>
    <col min="1733" max="1733" width="10.140625" style="746" customWidth="1"/>
    <col min="1734" max="1734" width="6.5703125" style="746" customWidth="1"/>
    <col min="1735" max="1735" width="1.140625" style="746" customWidth="1"/>
    <col min="1736" max="1736" width="24.5703125" style="746" customWidth="1"/>
    <col min="1737" max="1737" width="9.85546875" style="746" customWidth="1"/>
    <col min="1738" max="1738" width="10.7109375" style="746" customWidth="1"/>
    <col min="1739" max="1739" width="10.85546875" style="746" customWidth="1"/>
    <col min="1740" max="1740" width="11.140625" style="746" customWidth="1"/>
    <col min="1741" max="1741" width="9.85546875" style="746" customWidth="1"/>
    <col min="1742" max="1742" width="1" style="746" customWidth="1"/>
    <col min="1743" max="1743" width="16.5703125" style="746" customWidth="1"/>
    <col min="1744" max="1744" width="0.5703125" style="746" customWidth="1"/>
    <col min="1745" max="1745" width="0.7109375" style="746" customWidth="1"/>
    <col min="1746" max="1746" width="27.85546875" style="746" customWidth="1"/>
    <col min="1747" max="1747" width="0.85546875" style="746" customWidth="1"/>
    <col min="1748" max="1748" width="27.42578125" style="746" customWidth="1"/>
    <col min="1749" max="1749" width="14.7109375" style="746" customWidth="1"/>
    <col min="1750" max="1750" width="0.42578125" style="746" customWidth="1"/>
    <col min="1751" max="1751" width="0.7109375" style="746" customWidth="1"/>
    <col min="1752" max="1752" width="21.7109375" style="746" customWidth="1"/>
    <col min="1753" max="1753" width="1.28515625" style="746" customWidth="1"/>
    <col min="1754" max="1754" width="21.140625" style="746" customWidth="1"/>
    <col min="1755" max="1959" width="11.42578125" style="746"/>
    <col min="1960" max="1960" width="0.7109375" style="746" customWidth="1"/>
    <col min="1961" max="1962" width="1.5703125" style="746" customWidth="1"/>
    <col min="1963" max="1963" width="16.42578125" style="746" customWidth="1"/>
    <col min="1964" max="1966" width="10.42578125" style="746" customWidth="1"/>
    <col min="1967" max="1967" width="8.7109375" style="746" customWidth="1"/>
    <col min="1968" max="1968" width="0.7109375" style="746" customWidth="1"/>
    <col min="1969" max="1969" width="3.140625" style="746" customWidth="1"/>
    <col min="1970" max="1970" width="1.140625" style="746" customWidth="1"/>
    <col min="1971" max="1971" width="18" style="746" customWidth="1"/>
    <col min="1972" max="1972" width="9.42578125" style="746" customWidth="1"/>
    <col min="1973" max="1973" width="8.7109375" style="746" customWidth="1"/>
    <col min="1974" max="1974" width="9.28515625" style="746" customWidth="1"/>
    <col min="1975" max="1975" width="10.140625" style="746" customWidth="1"/>
    <col min="1976" max="1976" width="5.140625" style="746" customWidth="1"/>
    <col min="1977" max="1977" width="10.140625" style="746" customWidth="1"/>
    <col min="1978" max="1978" width="6.42578125" style="746" customWidth="1"/>
    <col min="1979" max="1979" width="11.42578125" style="746"/>
    <col min="1980" max="1980" width="1.28515625" style="746" customWidth="1"/>
    <col min="1981" max="1981" width="1.42578125" style="746" customWidth="1"/>
    <col min="1982" max="1982" width="8.28515625" style="746" customWidth="1"/>
    <col min="1983" max="1983" width="11.42578125" style="746"/>
    <col min="1984" max="1985" width="10.7109375" style="746" customWidth="1"/>
    <col min="1986" max="1986" width="10.28515625" style="746" customWidth="1"/>
    <col min="1987" max="1987" width="11.28515625" style="746" customWidth="1"/>
    <col min="1988" max="1988" width="7.7109375" style="746" customWidth="1"/>
    <col min="1989" max="1989" width="10.140625" style="746" customWidth="1"/>
    <col min="1990" max="1990" width="6.5703125" style="746" customWidth="1"/>
    <col min="1991" max="1991" width="1.140625" style="746" customWidth="1"/>
    <col min="1992" max="1992" width="24.5703125" style="746" customWidth="1"/>
    <col min="1993" max="1993" width="9.85546875" style="746" customWidth="1"/>
    <col min="1994" max="1994" width="10.7109375" style="746" customWidth="1"/>
    <col min="1995" max="1995" width="10.85546875" style="746" customWidth="1"/>
    <col min="1996" max="1996" width="11.140625" style="746" customWidth="1"/>
    <col min="1997" max="1997" width="9.85546875" style="746" customWidth="1"/>
    <col min="1998" max="1998" width="1" style="746" customWidth="1"/>
    <col min="1999" max="1999" width="16.5703125" style="746" customWidth="1"/>
    <col min="2000" max="2000" width="0.5703125" style="746" customWidth="1"/>
    <col min="2001" max="2001" width="0.7109375" style="746" customWidth="1"/>
    <col min="2002" max="2002" width="27.85546875" style="746" customWidth="1"/>
    <col min="2003" max="2003" width="0.85546875" style="746" customWidth="1"/>
    <col min="2004" max="2004" width="27.42578125" style="746" customWidth="1"/>
    <col min="2005" max="2005" width="14.7109375" style="746" customWidth="1"/>
    <col min="2006" max="2006" width="0.42578125" style="746" customWidth="1"/>
    <col min="2007" max="2007" width="0.7109375" style="746" customWidth="1"/>
    <col min="2008" max="2008" width="21.7109375" style="746" customWidth="1"/>
    <col min="2009" max="2009" width="1.28515625" style="746" customWidth="1"/>
    <col min="2010" max="2010" width="21.140625" style="746" customWidth="1"/>
    <col min="2011" max="2215" width="11.42578125" style="746"/>
    <col min="2216" max="2216" width="0.7109375" style="746" customWidth="1"/>
    <col min="2217" max="2218" width="1.5703125" style="746" customWidth="1"/>
    <col min="2219" max="2219" width="16.42578125" style="746" customWidth="1"/>
    <col min="2220" max="2222" width="10.42578125" style="746" customWidth="1"/>
    <col min="2223" max="2223" width="8.7109375" style="746" customWidth="1"/>
    <col min="2224" max="2224" width="0.7109375" style="746" customWidth="1"/>
    <col min="2225" max="2225" width="3.140625" style="746" customWidth="1"/>
    <col min="2226" max="2226" width="1.140625" style="746" customWidth="1"/>
    <col min="2227" max="2227" width="18" style="746" customWidth="1"/>
    <col min="2228" max="2228" width="9.42578125" style="746" customWidth="1"/>
    <col min="2229" max="2229" width="8.7109375" style="746" customWidth="1"/>
    <col min="2230" max="2230" width="9.28515625" style="746" customWidth="1"/>
    <col min="2231" max="2231" width="10.140625" style="746" customWidth="1"/>
    <col min="2232" max="2232" width="5.140625" style="746" customWidth="1"/>
    <col min="2233" max="2233" width="10.140625" style="746" customWidth="1"/>
    <col min="2234" max="2234" width="6.42578125" style="746" customWidth="1"/>
    <col min="2235" max="2235" width="11.42578125" style="746"/>
    <col min="2236" max="2236" width="1.28515625" style="746" customWidth="1"/>
    <col min="2237" max="2237" width="1.42578125" style="746" customWidth="1"/>
    <col min="2238" max="2238" width="8.28515625" style="746" customWidth="1"/>
    <col min="2239" max="2239" width="11.42578125" style="746"/>
    <col min="2240" max="2241" width="10.7109375" style="746" customWidth="1"/>
    <col min="2242" max="2242" width="10.28515625" style="746" customWidth="1"/>
    <col min="2243" max="2243" width="11.28515625" style="746" customWidth="1"/>
    <col min="2244" max="2244" width="7.7109375" style="746" customWidth="1"/>
    <col min="2245" max="2245" width="10.140625" style="746" customWidth="1"/>
    <col min="2246" max="2246" width="6.5703125" style="746" customWidth="1"/>
    <col min="2247" max="2247" width="1.140625" style="746" customWidth="1"/>
    <col min="2248" max="2248" width="24.5703125" style="746" customWidth="1"/>
    <col min="2249" max="2249" width="9.85546875" style="746" customWidth="1"/>
    <col min="2250" max="2250" width="10.7109375" style="746" customWidth="1"/>
    <col min="2251" max="2251" width="10.85546875" style="746" customWidth="1"/>
    <col min="2252" max="2252" width="11.140625" style="746" customWidth="1"/>
    <col min="2253" max="2253" width="9.85546875" style="746" customWidth="1"/>
    <col min="2254" max="2254" width="1" style="746" customWidth="1"/>
    <col min="2255" max="2255" width="16.5703125" style="746" customWidth="1"/>
    <col min="2256" max="2256" width="0.5703125" style="746" customWidth="1"/>
    <col min="2257" max="2257" width="0.7109375" style="746" customWidth="1"/>
    <col min="2258" max="2258" width="27.85546875" style="746" customWidth="1"/>
    <col min="2259" max="2259" width="0.85546875" style="746" customWidth="1"/>
    <col min="2260" max="2260" width="27.42578125" style="746" customWidth="1"/>
    <col min="2261" max="2261" width="14.7109375" style="746" customWidth="1"/>
    <col min="2262" max="2262" width="0.42578125" style="746" customWidth="1"/>
    <col min="2263" max="2263" width="0.7109375" style="746" customWidth="1"/>
    <col min="2264" max="2264" width="21.7109375" style="746" customWidth="1"/>
    <col min="2265" max="2265" width="1.28515625" style="746" customWidth="1"/>
    <col min="2266" max="2266" width="21.140625" style="746" customWidth="1"/>
    <col min="2267" max="2471" width="11.42578125" style="746"/>
    <col min="2472" max="2472" width="0.7109375" style="746" customWidth="1"/>
    <col min="2473" max="2474" width="1.5703125" style="746" customWidth="1"/>
    <col min="2475" max="2475" width="16.42578125" style="746" customWidth="1"/>
    <col min="2476" max="2478" width="10.42578125" style="746" customWidth="1"/>
    <col min="2479" max="2479" width="8.7109375" style="746" customWidth="1"/>
    <col min="2480" max="2480" width="0.7109375" style="746" customWidth="1"/>
    <col min="2481" max="2481" width="3.140625" style="746" customWidth="1"/>
    <col min="2482" max="2482" width="1.140625" style="746" customWidth="1"/>
    <col min="2483" max="2483" width="18" style="746" customWidth="1"/>
    <col min="2484" max="2484" width="9.42578125" style="746" customWidth="1"/>
    <col min="2485" max="2485" width="8.7109375" style="746" customWidth="1"/>
    <col min="2486" max="2486" width="9.28515625" style="746" customWidth="1"/>
    <col min="2487" max="2487" width="10.140625" style="746" customWidth="1"/>
    <col min="2488" max="2488" width="5.140625" style="746" customWidth="1"/>
    <col min="2489" max="2489" width="10.140625" style="746" customWidth="1"/>
    <col min="2490" max="2490" width="6.42578125" style="746" customWidth="1"/>
    <col min="2491" max="2491" width="11.42578125" style="746"/>
    <col min="2492" max="2492" width="1.28515625" style="746" customWidth="1"/>
    <col min="2493" max="2493" width="1.42578125" style="746" customWidth="1"/>
    <col min="2494" max="2494" width="8.28515625" style="746" customWidth="1"/>
    <col min="2495" max="2495" width="11.42578125" style="746"/>
    <col min="2496" max="2497" width="10.7109375" style="746" customWidth="1"/>
    <col min="2498" max="2498" width="10.28515625" style="746" customWidth="1"/>
    <col min="2499" max="2499" width="11.28515625" style="746" customWidth="1"/>
    <col min="2500" max="2500" width="7.7109375" style="746" customWidth="1"/>
    <col min="2501" max="2501" width="10.140625" style="746" customWidth="1"/>
    <col min="2502" max="2502" width="6.5703125" style="746" customWidth="1"/>
    <col min="2503" max="2503" width="1.140625" style="746" customWidth="1"/>
    <col min="2504" max="2504" width="24.5703125" style="746" customWidth="1"/>
    <col min="2505" max="2505" width="9.85546875" style="746" customWidth="1"/>
    <col min="2506" max="2506" width="10.7109375" style="746" customWidth="1"/>
    <col min="2507" max="2507" width="10.85546875" style="746" customWidth="1"/>
    <col min="2508" max="2508" width="11.140625" style="746" customWidth="1"/>
    <col min="2509" max="2509" width="9.85546875" style="746" customWidth="1"/>
    <col min="2510" max="2510" width="1" style="746" customWidth="1"/>
    <col min="2511" max="2511" width="16.5703125" style="746" customWidth="1"/>
    <col min="2512" max="2512" width="0.5703125" style="746" customWidth="1"/>
    <col min="2513" max="2513" width="0.7109375" style="746" customWidth="1"/>
    <col min="2514" max="2514" width="27.85546875" style="746" customWidth="1"/>
    <col min="2515" max="2515" width="0.85546875" style="746" customWidth="1"/>
    <col min="2516" max="2516" width="27.42578125" style="746" customWidth="1"/>
    <col min="2517" max="2517" width="14.7109375" style="746" customWidth="1"/>
    <col min="2518" max="2518" width="0.42578125" style="746" customWidth="1"/>
    <col min="2519" max="2519" width="0.7109375" style="746" customWidth="1"/>
    <col min="2520" max="2520" width="21.7109375" style="746" customWidth="1"/>
    <col min="2521" max="2521" width="1.28515625" style="746" customWidth="1"/>
    <col min="2522" max="2522" width="21.140625" style="746" customWidth="1"/>
    <col min="2523" max="2727" width="11.42578125" style="746"/>
    <col min="2728" max="2728" width="0.7109375" style="746" customWidth="1"/>
    <col min="2729" max="2730" width="1.5703125" style="746" customWidth="1"/>
    <col min="2731" max="2731" width="16.42578125" style="746" customWidth="1"/>
    <col min="2732" max="2734" width="10.42578125" style="746" customWidth="1"/>
    <col min="2735" max="2735" width="8.7109375" style="746" customWidth="1"/>
    <col min="2736" max="2736" width="0.7109375" style="746" customWidth="1"/>
    <col min="2737" max="2737" width="3.140625" style="746" customWidth="1"/>
    <col min="2738" max="2738" width="1.140625" style="746" customWidth="1"/>
    <col min="2739" max="2739" width="18" style="746" customWidth="1"/>
    <col min="2740" max="2740" width="9.42578125" style="746" customWidth="1"/>
    <col min="2741" max="2741" width="8.7109375" style="746" customWidth="1"/>
    <col min="2742" max="2742" width="9.28515625" style="746" customWidth="1"/>
    <col min="2743" max="2743" width="10.140625" style="746" customWidth="1"/>
    <col min="2744" max="2744" width="5.140625" style="746" customWidth="1"/>
    <col min="2745" max="2745" width="10.140625" style="746" customWidth="1"/>
    <col min="2746" max="2746" width="6.42578125" style="746" customWidth="1"/>
    <col min="2747" max="2747" width="11.42578125" style="746"/>
    <col min="2748" max="2748" width="1.28515625" style="746" customWidth="1"/>
    <col min="2749" max="2749" width="1.42578125" style="746" customWidth="1"/>
    <col min="2750" max="2750" width="8.28515625" style="746" customWidth="1"/>
    <col min="2751" max="2751" width="11.42578125" style="746"/>
    <col min="2752" max="2753" width="10.7109375" style="746" customWidth="1"/>
    <col min="2754" max="2754" width="10.28515625" style="746" customWidth="1"/>
    <col min="2755" max="2755" width="11.28515625" style="746" customWidth="1"/>
    <col min="2756" max="2756" width="7.7109375" style="746" customWidth="1"/>
    <col min="2757" max="2757" width="10.140625" style="746" customWidth="1"/>
    <col min="2758" max="2758" width="6.5703125" style="746" customWidth="1"/>
    <col min="2759" max="2759" width="1.140625" style="746" customWidth="1"/>
    <col min="2760" max="2760" width="24.5703125" style="746" customWidth="1"/>
    <col min="2761" max="2761" width="9.85546875" style="746" customWidth="1"/>
    <col min="2762" max="2762" width="10.7109375" style="746" customWidth="1"/>
    <col min="2763" max="2763" width="10.85546875" style="746" customWidth="1"/>
    <col min="2764" max="2764" width="11.140625" style="746" customWidth="1"/>
    <col min="2765" max="2765" width="9.85546875" style="746" customWidth="1"/>
    <col min="2766" max="2766" width="1" style="746" customWidth="1"/>
    <col min="2767" max="2767" width="16.5703125" style="746" customWidth="1"/>
    <col min="2768" max="2768" width="0.5703125" style="746" customWidth="1"/>
    <col min="2769" max="2769" width="0.7109375" style="746" customWidth="1"/>
    <col min="2770" max="2770" width="27.85546875" style="746" customWidth="1"/>
    <col min="2771" max="2771" width="0.85546875" style="746" customWidth="1"/>
    <col min="2772" max="2772" width="27.42578125" style="746" customWidth="1"/>
    <col min="2773" max="2773" width="14.7109375" style="746" customWidth="1"/>
    <col min="2774" max="2774" width="0.42578125" style="746" customWidth="1"/>
    <col min="2775" max="2775" width="0.7109375" style="746" customWidth="1"/>
    <col min="2776" max="2776" width="21.7109375" style="746" customWidth="1"/>
    <col min="2777" max="2777" width="1.28515625" style="746" customWidth="1"/>
    <col min="2778" max="2778" width="21.140625" style="746" customWidth="1"/>
    <col min="2779" max="2983" width="11.42578125" style="746"/>
    <col min="2984" max="2984" width="0.7109375" style="746" customWidth="1"/>
    <col min="2985" max="2986" width="1.5703125" style="746" customWidth="1"/>
    <col min="2987" max="2987" width="16.42578125" style="746" customWidth="1"/>
    <col min="2988" max="2990" width="10.42578125" style="746" customWidth="1"/>
    <col min="2991" max="2991" width="8.7109375" style="746" customWidth="1"/>
    <col min="2992" max="2992" width="0.7109375" style="746" customWidth="1"/>
    <col min="2993" max="2993" width="3.140625" style="746" customWidth="1"/>
    <col min="2994" max="2994" width="1.140625" style="746" customWidth="1"/>
    <col min="2995" max="2995" width="18" style="746" customWidth="1"/>
    <col min="2996" max="2996" width="9.42578125" style="746" customWidth="1"/>
    <col min="2997" max="2997" width="8.7109375" style="746" customWidth="1"/>
    <col min="2998" max="2998" width="9.28515625" style="746" customWidth="1"/>
    <col min="2999" max="2999" width="10.140625" style="746" customWidth="1"/>
    <col min="3000" max="3000" width="5.140625" style="746" customWidth="1"/>
    <col min="3001" max="3001" width="10.140625" style="746" customWidth="1"/>
    <col min="3002" max="3002" width="6.42578125" style="746" customWidth="1"/>
    <col min="3003" max="3003" width="11.42578125" style="746"/>
    <col min="3004" max="3004" width="1.28515625" style="746" customWidth="1"/>
    <col min="3005" max="3005" width="1.42578125" style="746" customWidth="1"/>
    <col min="3006" max="3006" width="8.28515625" style="746" customWidth="1"/>
    <col min="3007" max="3007" width="11.42578125" style="746"/>
    <col min="3008" max="3009" width="10.7109375" style="746" customWidth="1"/>
    <col min="3010" max="3010" width="10.28515625" style="746" customWidth="1"/>
    <col min="3011" max="3011" width="11.28515625" style="746" customWidth="1"/>
    <col min="3012" max="3012" width="7.7109375" style="746" customWidth="1"/>
    <col min="3013" max="3013" width="10.140625" style="746" customWidth="1"/>
    <col min="3014" max="3014" width="6.5703125" style="746" customWidth="1"/>
    <col min="3015" max="3015" width="1.140625" style="746" customWidth="1"/>
    <col min="3016" max="3016" width="24.5703125" style="746" customWidth="1"/>
    <col min="3017" max="3017" width="9.85546875" style="746" customWidth="1"/>
    <col min="3018" max="3018" width="10.7109375" style="746" customWidth="1"/>
    <col min="3019" max="3019" width="10.85546875" style="746" customWidth="1"/>
    <col min="3020" max="3020" width="11.140625" style="746" customWidth="1"/>
    <col min="3021" max="3021" width="9.85546875" style="746" customWidth="1"/>
    <col min="3022" max="3022" width="1" style="746" customWidth="1"/>
    <col min="3023" max="3023" width="16.5703125" style="746" customWidth="1"/>
    <col min="3024" max="3024" width="0.5703125" style="746" customWidth="1"/>
    <col min="3025" max="3025" width="0.7109375" style="746" customWidth="1"/>
    <col min="3026" max="3026" width="27.85546875" style="746" customWidth="1"/>
    <col min="3027" max="3027" width="0.85546875" style="746" customWidth="1"/>
    <col min="3028" max="3028" width="27.42578125" style="746" customWidth="1"/>
    <col min="3029" max="3029" width="14.7109375" style="746" customWidth="1"/>
    <col min="3030" max="3030" width="0.42578125" style="746" customWidth="1"/>
    <col min="3031" max="3031" width="0.7109375" style="746" customWidth="1"/>
    <col min="3032" max="3032" width="21.7109375" style="746" customWidth="1"/>
    <col min="3033" max="3033" width="1.28515625" style="746" customWidth="1"/>
    <col min="3034" max="3034" width="21.140625" style="746" customWidth="1"/>
    <col min="3035" max="3239" width="11.42578125" style="746"/>
    <col min="3240" max="3240" width="0.7109375" style="746" customWidth="1"/>
    <col min="3241" max="3242" width="1.5703125" style="746" customWidth="1"/>
    <col min="3243" max="3243" width="16.42578125" style="746" customWidth="1"/>
    <col min="3244" max="3246" width="10.42578125" style="746" customWidth="1"/>
    <col min="3247" max="3247" width="8.7109375" style="746" customWidth="1"/>
    <col min="3248" max="3248" width="0.7109375" style="746" customWidth="1"/>
    <col min="3249" max="3249" width="3.140625" style="746" customWidth="1"/>
    <col min="3250" max="3250" width="1.140625" style="746" customWidth="1"/>
    <col min="3251" max="3251" width="18" style="746" customWidth="1"/>
    <col min="3252" max="3252" width="9.42578125" style="746" customWidth="1"/>
    <col min="3253" max="3253" width="8.7109375" style="746" customWidth="1"/>
    <col min="3254" max="3254" width="9.28515625" style="746" customWidth="1"/>
    <col min="3255" max="3255" width="10.140625" style="746" customWidth="1"/>
    <col min="3256" max="3256" width="5.140625" style="746" customWidth="1"/>
    <col min="3257" max="3257" width="10.140625" style="746" customWidth="1"/>
    <col min="3258" max="3258" width="6.42578125" style="746" customWidth="1"/>
    <col min="3259" max="3259" width="11.42578125" style="746"/>
    <col min="3260" max="3260" width="1.28515625" style="746" customWidth="1"/>
    <col min="3261" max="3261" width="1.42578125" style="746" customWidth="1"/>
    <col min="3262" max="3262" width="8.28515625" style="746" customWidth="1"/>
    <col min="3263" max="3263" width="11.42578125" style="746"/>
    <col min="3264" max="3265" width="10.7109375" style="746" customWidth="1"/>
    <col min="3266" max="3266" width="10.28515625" style="746" customWidth="1"/>
    <col min="3267" max="3267" width="11.28515625" style="746" customWidth="1"/>
    <col min="3268" max="3268" width="7.7109375" style="746" customWidth="1"/>
    <col min="3269" max="3269" width="10.140625" style="746" customWidth="1"/>
    <col min="3270" max="3270" width="6.5703125" style="746" customWidth="1"/>
    <col min="3271" max="3271" width="1.140625" style="746" customWidth="1"/>
    <col min="3272" max="3272" width="24.5703125" style="746" customWidth="1"/>
    <col min="3273" max="3273" width="9.85546875" style="746" customWidth="1"/>
    <col min="3274" max="3274" width="10.7109375" style="746" customWidth="1"/>
    <col min="3275" max="3275" width="10.85546875" style="746" customWidth="1"/>
    <col min="3276" max="3276" width="11.140625" style="746" customWidth="1"/>
    <col min="3277" max="3277" width="9.85546875" style="746" customWidth="1"/>
    <col min="3278" max="3278" width="1" style="746" customWidth="1"/>
    <col min="3279" max="3279" width="16.5703125" style="746" customWidth="1"/>
    <col min="3280" max="3280" width="0.5703125" style="746" customWidth="1"/>
    <col min="3281" max="3281" width="0.7109375" style="746" customWidth="1"/>
    <col min="3282" max="3282" width="27.85546875" style="746" customWidth="1"/>
    <col min="3283" max="3283" width="0.85546875" style="746" customWidth="1"/>
    <col min="3284" max="3284" width="27.42578125" style="746" customWidth="1"/>
    <col min="3285" max="3285" width="14.7109375" style="746" customWidth="1"/>
    <col min="3286" max="3286" width="0.42578125" style="746" customWidth="1"/>
    <col min="3287" max="3287" width="0.7109375" style="746" customWidth="1"/>
    <col min="3288" max="3288" width="21.7109375" style="746" customWidth="1"/>
    <col min="3289" max="3289" width="1.28515625" style="746" customWidth="1"/>
    <col min="3290" max="3290" width="21.140625" style="746" customWidth="1"/>
    <col min="3291" max="3495" width="11.42578125" style="746"/>
    <col min="3496" max="3496" width="0.7109375" style="746" customWidth="1"/>
    <col min="3497" max="3498" width="1.5703125" style="746" customWidth="1"/>
    <col min="3499" max="3499" width="16.42578125" style="746" customWidth="1"/>
    <col min="3500" max="3502" width="10.42578125" style="746" customWidth="1"/>
    <col min="3503" max="3503" width="8.7109375" style="746" customWidth="1"/>
    <col min="3504" max="3504" width="0.7109375" style="746" customWidth="1"/>
    <col min="3505" max="3505" width="3.140625" style="746" customWidth="1"/>
    <col min="3506" max="3506" width="1.140625" style="746" customWidth="1"/>
    <col min="3507" max="3507" width="18" style="746" customWidth="1"/>
    <col min="3508" max="3508" width="9.42578125" style="746" customWidth="1"/>
    <col min="3509" max="3509" width="8.7109375" style="746" customWidth="1"/>
    <col min="3510" max="3510" width="9.28515625" style="746" customWidth="1"/>
    <col min="3511" max="3511" width="10.140625" style="746" customWidth="1"/>
    <col min="3512" max="3512" width="5.140625" style="746" customWidth="1"/>
    <col min="3513" max="3513" width="10.140625" style="746" customWidth="1"/>
    <col min="3514" max="3514" width="6.42578125" style="746" customWidth="1"/>
    <col min="3515" max="3515" width="11.42578125" style="746"/>
    <col min="3516" max="3516" width="1.28515625" style="746" customWidth="1"/>
    <col min="3517" max="3517" width="1.42578125" style="746" customWidth="1"/>
    <col min="3518" max="3518" width="8.28515625" style="746" customWidth="1"/>
    <col min="3519" max="3519" width="11.42578125" style="746"/>
    <col min="3520" max="3521" width="10.7109375" style="746" customWidth="1"/>
    <col min="3522" max="3522" width="10.28515625" style="746" customWidth="1"/>
    <col min="3523" max="3523" width="11.28515625" style="746" customWidth="1"/>
    <col min="3524" max="3524" width="7.7109375" style="746" customWidth="1"/>
    <col min="3525" max="3525" width="10.140625" style="746" customWidth="1"/>
    <col min="3526" max="3526" width="6.5703125" style="746" customWidth="1"/>
    <col min="3527" max="3527" width="1.140625" style="746" customWidth="1"/>
    <col min="3528" max="3528" width="24.5703125" style="746" customWidth="1"/>
    <col min="3529" max="3529" width="9.85546875" style="746" customWidth="1"/>
    <col min="3530" max="3530" width="10.7109375" style="746" customWidth="1"/>
    <col min="3531" max="3531" width="10.85546875" style="746" customWidth="1"/>
    <col min="3532" max="3532" width="11.140625" style="746" customWidth="1"/>
    <col min="3533" max="3533" width="9.85546875" style="746" customWidth="1"/>
    <col min="3534" max="3534" width="1" style="746" customWidth="1"/>
    <col min="3535" max="3535" width="16.5703125" style="746" customWidth="1"/>
    <col min="3536" max="3536" width="0.5703125" style="746" customWidth="1"/>
    <col min="3537" max="3537" width="0.7109375" style="746" customWidth="1"/>
    <col min="3538" max="3538" width="27.85546875" style="746" customWidth="1"/>
    <col min="3539" max="3539" width="0.85546875" style="746" customWidth="1"/>
    <col min="3540" max="3540" width="27.42578125" style="746" customWidth="1"/>
    <col min="3541" max="3541" width="14.7109375" style="746" customWidth="1"/>
    <col min="3542" max="3542" width="0.42578125" style="746" customWidth="1"/>
    <col min="3543" max="3543" width="0.7109375" style="746" customWidth="1"/>
    <col min="3544" max="3544" width="21.7109375" style="746" customWidth="1"/>
    <col min="3545" max="3545" width="1.28515625" style="746" customWidth="1"/>
    <col min="3546" max="3546" width="21.140625" style="746" customWidth="1"/>
    <col min="3547" max="3751" width="11.42578125" style="746"/>
    <col min="3752" max="3752" width="0.7109375" style="746" customWidth="1"/>
    <col min="3753" max="3754" width="1.5703125" style="746" customWidth="1"/>
    <col min="3755" max="3755" width="16.42578125" style="746" customWidth="1"/>
    <col min="3756" max="3758" width="10.42578125" style="746" customWidth="1"/>
    <col min="3759" max="3759" width="8.7109375" style="746" customWidth="1"/>
    <col min="3760" max="3760" width="0.7109375" style="746" customWidth="1"/>
    <col min="3761" max="3761" width="3.140625" style="746" customWidth="1"/>
    <col min="3762" max="3762" width="1.140625" style="746" customWidth="1"/>
    <col min="3763" max="3763" width="18" style="746" customWidth="1"/>
    <col min="3764" max="3764" width="9.42578125" style="746" customWidth="1"/>
    <col min="3765" max="3765" width="8.7109375" style="746" customWidth="1"/>
    <col min="3766" max="3766" width="9.28515625" style="746" customWidth="1"/>
    <col min="3767" max="3767" width="10.140625" style="746" customWidth="1"/>
    <col min="3768" max="3768" width="5.140625" style="746" customWidth="1"/>
    <col min="3769" max="3769" width="10.140625" style="746" customWidth="1"/>
    <col min="3770" max="3770" width="6.42578125" style="746" customWidth="1"/>
    <col min="3771" max="3771" width="11.42578125" style="746"/>
    <col min="3772" max="3772" width="1.28515625" style="746" customWidth="1"/>
    <col min="3773" max="3773" width="1.42578125" style="746" customWidth="1"/>
    <col min="3774" max="3774" width="8.28515625" style="746" customWidth="1"/>
    <col min="3775" max="3775" width="11.42578125" style="746"/>
    <col min="3776" max="3777" width="10.7109375" style="746" customWidth="1"/>
    <col min="3778" max="3778" width="10.28515625" style="746" customWidth="1"/>
    <col min="3779" max="3779" width="11.28515625" style="746" customWidth="1"/>
    <col min="3780" max="3780" width="7.7109375" style="746" customWidth="1"/>
    <col min="3781" max="3781" width="10.140625" style="746" customWidth="1"/>
    <col min="3782" max="3782" width="6.5703125" style="746" customWidth="1"/>
    <col min="3783" max="3783" width="1.140625" style="746" customWidth="1"/>
    <col min="3784" max="3784" width="24.5703125" style="746" customWidth="1"/>
    <col min="3785" max="3785" width="9.85546875" style="746" customWidth="1"/>
    <col min="3786" max="3786" width="10.7109375" style="746" customWidth="1"/>
    <col min="3787" max="3787" width="10.85546875" style="746" customWidth="1"/>
    <col min="3788" max="3788" width="11.140625" style="746" customWidth="1"/>
    <col min="3789" max="3789" width="9.85546875" style="746" customWidth="1"/>
    <col min="3790" max="3790" width="1" style="746" customWidth="1"/>
    <col min="3791" max="3791" width="16.5703125" style="746" customWidth="1"/>
    <col min="3792" max="3792" width="0.5703125" style="746" customWidth="1"/>
    <col min="3793" max="3793" width="0.7109375" style="746" customWidth="1"/>
    <col min="3794" max="3794" width="27.85546875" style="746" customWidth="1"/>
    <col min="3795" max="3795" width="0.85546875" style="746" customWidth="1"/>
    <col min="3796" max="3796" width="27.42578125" style="746" customWidth="1"/>
    <col min="3797" max="3797" width="14.7109375" style="746" customWidth="1"/>
    <col min="3798" max="3798" width="0.42578125" style="746" customWidth="1"/>
    <col min="3799" max="3799" width="0.7109375" style="746" customWidth="1"/>
    <col min="3800" max="3800" width="21.7109375" style="746" customWidth="1"/>
    <col min="3801" max="3801" width="1.28515625" style="746" customWidth="1"/>
    <col min="3802" max="3802" width="21.140625" style="746" customWidth="1"/>
    <col min="3803" max="4007" width="11.42578125" style="746"/>
    <col min="4008" max="4008" width="0.7109375" style="746" customWidth="1"/>
    <col min="4009" max="4010" width="1.5703125" style="746" customWidth="1"/>
    <col min="4011" max="4011" width="16.42578125" style="746" customWidth="1"/>
    <col min="4012" max="4014" width="10.42578125" style="746" customWidth="1"/>
    <col min="4015" max="4015" width="8.7109375" style="746" customWidth="1"/>
    <col min="4016" max="4016" width="0.7109375" style="746" customWidth="1"/>
    <col min="4017" max="4017" width="3.140625" style="746" customWidth="1"/>
    <col min="4018" max="4018" width="1.140625" style="746" customWidth="1"/>
    <col min="4019" max="4019" width="18" style="746" customWidth="1"/>
    <col min="4020" max="4020" width="9.42578125" style="746" customWidth="1"/>
    <col min="4021" max="4021" width="8.7109375" style="746" customWidth="1"/>
    <col min="4022" max="4022" width="9.28515625" style="746" customWidth="1"/>
    <col min="4023" max="4023" width="10.140625" style="746" customWidth="1"/>
    <col min="4024" max="4024" width="5.140625" style="746" customWidth="1"/>
    <col min="4025" max="4025" width="10.140625" style="746" customWidth="1"/>
    <col min="4026" max="4026" width="6.42578125" style="746" customWidth="1"/>
    <col min="4027" max="4027" width="11.42578125" style="746"/>
    <col min="4028" max="4028" width="1.28515625" style="746" customWidth="1"/>
    <col min="4029" max="4029" width="1.42578125" style="746" customWidth="1"/>
    <col min="4030" max="4030" width="8.28515625" style="746" customWidth="1"/>
    <col min="4031" max="4031" width="11.42578125" style="746"/>
    <col min="4032" max="4033" width="10.7109375" style="746" customWidth="1"/>
    <col min="4034" max="4034" width="10.28515625" style="746" customWidth="1"/>
    <col min="4035" max="4035" width="11.28515625" style="746" customWidth="1"/>
    <col min="4036" max="4036" width="7.7109375" style="746" customWidth="1"/>
    <col min="4037" max="4037" width="10.140625" style="746" customWidth="1"/>
    <col min="4038" max="4038" width="6.5703125" style="746" customWidth="1"/>
    <col min="4039" max="4039" width="1.140625" style="746" customWidth="1"/>
    <col min="4040" max="4040" width="24.5703125" style="746" customWidth="1"/>
    <col min="4041" max="4041" width="9.85546875" style="746" customWidth="1"/>
    <col min="4042" max="4042" width="10.7109375" style="746" customWidth="1"/>
    <col min="4043" max="4043" width="10.85546875" style="746" customWidth="1"/>
    <col min="4044" max="4044" width="11.140625" style="746" customWidth="1"/>
    <col min="4045" max="4045" width="9.85546875" style="746" customWidth="1"/>
    <col min="4046" max="4046" width="1" style="746" customWidth="1"/>
    <col min="4047" max="4047" width="16.5703125" style="746" customWidth="1"/>
    <col min="4048" max="4048" width="0.5703125" style="746" customWidth="1"/>
    <col min="4049" max="4049" width="0.7109375" style="746" customWidth="1"/>
    <col min="4050" max="4050" width="27.85546875" style="746" customWidth="1"/>
    <col min="4051" max="4051" width="0.85546875" style="746" customWidth="1"/>
    <col min="4052" max="4052" width="27.42578125" style="746" customWidth="1"/>
    <col min="4053" max="4053" width="14.7109375" style="746" customWidth="1"/>
    <col min="4054" max="4054" width="0.42578125" style="746" customWidth="1"/>
    <col min="4055" max="4055" width="0.7109375" style="746" customWidth="1"/>
    <col min="4056" max="4056" width="21.7109375" style="746" customWidth="1"/>
    <col min="4057" max="4057" width="1.28515625" style="746" customWidth="1"/>
    <col min="4058" max="4058" width="21.140625" style="746" customWidth="1"/>
    <col min="4059" max="4263" width="11.42578125" style="746"/>
    <col min="4264" max="4264" width="0.7109375" style="746" customWidth="1"/>
    <col min="4265" max="4266" width="1.5703125" style="746" customWidth="1"/>
    <col min="4267" max="4267" width="16.42578125" style="746" customWidth="1"/>
    <col min="4268" max="4270" width="10.42578125" style="746" customWidth="1"/>
    <col min="4271" max="4271" width="8.7109375" style="746" customWidth="1"/>
    <col min="4272" max="4272" width="0.7109375" style="746" customWidth="1"/>
    <col min="4273" max="4273" width="3.140625" style="746" customWidth="1"/>
    <col min="4274" max="4274" width="1.140625" style="746" customWidth="1"/>
    <col min="4275" max="4275" width="18" style="746" customWidth="1"/>
    <col min="4276" max="4276" width="9.42578125" style="746" customWidth="1"/>
    <col min="4277" max="4277" width="8.7109375" style="746" customWidth="1"/>
    <col min="4278" max="4278" width="9.28515625" style="746" customWidth="1"/>
    <col min="4279" max="4279" width="10.140625" style="746" customWidth="1"/>
    <col min="4280" max="4280" width="5.140625" style="746" customWidth="1"/>
    <col min="4281" max="4281" width="10.140625" style="746" customWidth="1"/>
    <col min="4282" max="4282" width="6.42578125" style="746" customWidth="1"/>
    <col min="4283" max="4283" width="11.42578125" style="746"/>
    <col min="4284" max="4284" width="1.28515625" style="746" customWidth="1"/>
    <col min="4285" max="4285" width="1.42578125" style="746" customWidth="1"/>
    <col min="4286" max="4286" width="8.28515625" style="746" customWidth="1"/>
    <col min="4287" max="4287" width="11.42578125" style="746"/>
    <col min="4288" max="4289" width="10.7109375" style="746" customWidth="1"/>
    <col min="4290" max="4290" width="10.28515625" style="746" customWidth="1"/>
    <col min="4291" max="4291" width="11.28515625" style="746" customWidth="1"/>
    <col min="4292" max="4292" width="7.7109375" style="746" customWidth="1"/>
    <col min="4293" max="4293" width="10.140625" style="746" customWidth="1"/>
    <col min="4294" max="4294" width="6.5703125" style="746" customWidth="1"/>
    <col min="4295" max="4295" width="1.140625" style="746" customWidth="1"/>
    <col min="4296" max="4296" width="24.5703125" style="746" customWidth="1"/>
    <col min="4297" max="4297" width="9.85546875" style="746" customWidth="1"/>
    <col min="4298" max="4298" width="10.7109375" style="746" customWidth="1"/>
    <col min="4299" max="4299" width="10.85546875" style="746" customWidth="1"/>
    <col min="4300" max="4300" width="11.140625" style="746" customWidth="1"/>
    <col min="4301" max="4301" width="9.85546875" style="746" customWidth="1"/>
    <col min="4302" max="4302" width="1" style="746" customWidth="1"/>
    <col min="4303" max="4303" width="16.5703125" style="746" customWidth="1"/>
    <col min="4304" max="4304" width="0.5703125" style="746" customWidth="1"/>
    <col min="4305" max="4305" width="0.7109375" style="746" customWidth="1"/>
    <col min="4306" max="4306" width="27.85546875" style="746" customWidth="1"/>
    <col min="4307" max="4307" width="0.85546875" style="746" customWidth="1"/>
    <col min="4308" max="4308" width="27.42578125" style="746" customWidth="1"/>
    <col min="4309" max="4309" width="14.7109375" style="746" customWidth="1"/>
    <col min="4310" max="4310" width="0.42578125" style="746" customWidth="1"/>
    <col min="4311" max="4311" width="0.7109375" style="746" customWidth="1"/>
    <col min="4312" max="4312" width="21.7109375" style="746" customWidth="1"/>
    <col min="4313" max="4313" width="1.28515625" style="746" customWidth="1"/>
    <col min="4314" max="4314" width="21.140625" style="746" customWidth="1"/>
    <col min="4315" max="4519" width="11.42578125" style="746"/>
    <col min="4520" max="4520" width="0.7109375" style="746" customWidth="1"/>
    <col min="4521" max="4522" width="1.5703125" style="746" customWidth="1"/>
    <col min="4523" max="4523" width="16.42578125" style="746" customWidth="1"/>
    <col min="4524" max="4526" width="10.42578125" style="746" customWidth="1"/>
    <col min="4527" max="4527" width="8.7109375" style="746" customWidth="1"/>
    <col min="4528" max="4528" width="0.7109375" style="746" customWidth="1"/>
    <col min="4529" max="4529" width="3.140625" style="746" customWidth="1"/>
    <col min="4530" max="4530" width="1.140625" style="746" customWidth="1"/>
    <col min="4531" max="4531" width="18" style="746" customWidth="1"/>
    <col min="4532" max="4532" width="9.42578125" style="746" customWidth="1"/>
    <col min="4533" max="4533" width="8.7109375" style="746" customWidth="1"/>
    <col min="4534" max="4534" width="9.28515625" style="746" customWidth="1"/>
    <col min="4535" max="4535" width="10.140625" style="746" customWidth="1"/>
    <col min="4536" max="4536" width="5.140625" style="746" customWidth="1"/>
    <col min="4537" max="4537" width="10.140625" style="746" customWidth="1"/>
    <col min="4538" max="4538" width="6.42578125" style="746" customWidth="1"/>
    <col min="4539" max="4539" width="11.42578125" style="746"/>
    <col min="4540" max="4540" width="1.28515625" style="746" customWidth="1"/>
    <col min="4541" max="4541" width="1.42578125" style="746" customWidth="1"/>
    <col min="4542" max="4542" width="8.28515625" style="746" customWidth="1"/>
    <col min="4543" max="4543" width="11.42578125" style="746"/>
    <col min="4544" max="4545" width="10.7109375" style="746" customWidth="1"/>
    <col min="4546" max="4546" width="10.28515625" style="746" customWidth="1"/>
    <col min="4547" max="4547" width="11.28515625" style="746" customWidth="1"/>
    <col min="4548" max="4548" width="7.7109375" style="746" customWidth="1"/>
    <col min="4549" max="4549" width="10.140625" style="746" customWidth="1"/>
    <col min="4550" max="4550" width="6.5703125" style="746" customWidth="1"/>
    <col min="4551" max="4551" width="1.140625" style="746" customWidth="1"/>
    <col min="4552" max="4552" width="24.5703125" style="746" customWidth="1"/>
    <col min="4553" max="4553" width="9.85546875" style="746" customWidth="1"/>
    <col min="4554" max="4554" width="10.7109375" style="746" customWidth="1"/>
    <col min="4555" max="4555" width="10.85546875" style="746" customWidth="1"/>
    <col min="4556" max="4556" width="11.140625" style="746" customWidth="1"/>
    <col min="4557" max="4557" width="9.85546875" style="746" customWidth="1"/>
    <col min="4558" max="4558" width="1" style="746" customWidth="1"/>
    <col min="4559" max="4559" width="16.5703125" style="746" customWidth="1"/>
    <col min="4560" max="4560" width="0.5703125" style="746" customWidth="1"/>
    <col min="4561" max="4561" width="0.7109375" style="746" customWidth="1"/>
    <col min="4562" max="4562" width="27.85546875" style="746" customWidth="1"/>
    <col min="4563" max="4563" width="0.85546875" style="746" customWidth="1"/>
    <col min="4564" max="4564" width="27.42578125" style="746" customWidth="1"/>
    <col min="4565" max="4565" width="14.7109375" style="746" customWidth="1"/>
    <col min="4566" max="4566" width="0.42578125" style="746" customWidth="1"/>
    <col min="4567" max="4567" width="0.7109375" style="746" customWidth="1"/>
    <col min="4568" max="4568" width="21.7109375" style="746" customWidth="1"/>
    <col min="4569" max="4569" width="1.28515625" style="746" customWidth="1"/>
    <col min="4570" max="4570" width="21.140625" style="746" customWidth="1"/>
    <col min="4571" max="4775" width="11.42578125" style="746"/>
    <col min="4776" max="4776" width="0.7109375" style="746" customWidth="1"/>
    <col min="4777" max="4778" width="1.5703125" style="746" customWidth="1"/>
    <col min="4779" max="4779" width="16.42578125" style="746" customWidth="1"/>
    <col min="4780" max="4782" width="10.42578125" style="746" customWidth="1"/>
    <col min="4783" max="4783" width="8.7109375" style="746" customWidth="1"/>
    <col min="4784" max="4784" width="0.7109375" style="746" customWidth="1"/>
    <col min="4785" max="4785" width="3.140625" style="746" customWidth="1"/>
    <col min="4786" max="4786" width="1.140625" style="746" customWidth="1"/>
    <col min="4787" max="4787" width="18" style="746" customWidth="1"/>
    <col min="4788" max="4788" width="9.42578125" style="746" customWidth="1"/>
    <col min="4789" max="4789" width="8.7109375" style="746" customWidth="1"/>
    <col min="4790" max="4790" width="9.28515625" style="746" customWidth="1"/>
    <col min="4791" max="4791" width="10.140625" style="746" customWidth="1"/>
    <col min="4792" max="4792" width="5.140625" style="746" customWidth="1"/>
    <col min="4793" max="4793" width="10.140625" style="746" customWidth="1"/>
    <col min="4794" max="4794" width="6.42578125" style="746" customWidth="1"/>
    <col min="4795" max="4795" width="11.42578125" style="746"/>
    <col min="4796" max="4796" width="1.28515625" style="746" customWidth="1"/>
    <col min="4797" max="4797" width="1.42578125" style="746" customWidth="1"/>
    <col min="4798" max="4798" width="8.28515625" style="746" customWidth="1"/>
    <col min="4799" max="4799" width="11.42578125" style="746"/>
    <col min="4800" max="4801" width="10.7109375" style="746" customWidth="1"/>
    <col min="4802" max="4802" width="10.28515625" style="746" customWidth="1"/>
    <col min="4803" max="4803" width="11.28515625" style="746" customWidth="1"/>
    <col min="4804" max="4804" width="7.7109375" style="746" customWidth="1"/>
    <col min="4805" max="4805" width="10.140625" style="746" customWidth="1"/>
    <col min="4806" max="4806" width="6.5703125" style="746" customWidth="1"/>
    <col min="4807" max="4807" width="1.140625" style="746" customWidth="1"/>
    <col min="4808" max="4808" width="24.5703125" style="746" customWidth="1"/>
    <col min="4809" max="4809" width="9.85546875" style="746" customWidth="1"/>
    <col min="4810" max="4810" width="10.7109375" style="746" customWidth="1"/>
    <col min="4811" max="4811" width="10.85546875" style="746" customWidth="1"/>
    <col min="4812" max="4812" width="11.140625" style="746" customWidth="1"/>
    <col min="4813" max="4813" width="9.85546875" style="746" customWidth="1"/>
    <col min="4814" max="4814" width="1" style="746" customWidth="1"/>
    <col min="4815" max="4815" width="16.5703125" style="746" customWidth="1"/>
    <col min="4816" max="4816" width="0.5703125" style="746" customWidth="1"/>
    <col min="4817" max="4817" width="0.7109375" style="746" customWidth="1"/>
    <col min="4818" max="4818" width="27.85546875" style="746" customWidth="1"/>
    <col min="4819" max="4819" width="0.85546875" style="746" customWidth="1"/>
    <col min="4820" max="4820" width="27.42578125" style="746" customWidth="1"/>
    <col min="4821" max="4821" width="14.7109375" style="746" customWidth="1"/>
    <col min="4822" max="4822" width="0.42578125" style="746" customWidth="1"/>
    <col min="4823" max="4823" width="0.7109375" style="746" customWidth="1"/>
    <col min="4824" max="4824" width="21.7109375" style="746" customWidth="1"/>
    <col min="4825" max="4825" width="1.28515625" style="746" customWidth="1"/>
    <col min="4826" max="4826" width="21.140625" style="746" customWidth="1"/>
    <col min="4827" max="5031" width="11.42578125" style="746"/>
    <col min="5032" max="5032" width="0.7109375" style="746" customWidth="1"/>
    <col min="5033" max="5034" width="1.5703125" style="746" customWidth="1"/>
    <col min="5035" max="5035" width="16.42578125" style="746" customWidth="1"/>
    <col min="5036" max="5038" width="10.42578125" style="746" customWidth="1"/>
    <col min="5039" max="5039" width="8.7109375" style="746" customWidth="1"/>
    <col min="5040" max="5040" width="0.7109375" style="746" customWidth="1"/>
    <col min="5041" max="5041" width="3.140625" style="746" customWidth="1"/>
    <col min="5042" max="5042" width="1.140625" style="746" customWidth="1"/>
    <col min="5043" max="5043" width="18" style="746" customWidth="1"/>
    <col min="5044" max="5044" width="9.42578125" style="746" customWidth="1"/>
    <col min="5045" max="5045" width="8.7109375" style="746" customWidth="1"/>
    <col min="5046" max="5046" width="9.28515625" style="746" customWidth="1"/>
    <col min="5047" max="5047" width="10.140625" style="746" customWidth="1"/>
    <col min="5048" max="5048" width="5.140625" style="746" customWidth="1"/>
    <col min="5049" max="5049" width="10.140625" style="746" customWidth="1"/>
    <col min="5050" max="5050" width="6.42578125" style="746" customWidth="1"/>
    <col min="5051" max="5051" width="11.42578125" style="746"/>
    <col min="5052" max="5052" width="1.28515625" style="746" customWidth="1"/>
    <col min="5053" max="5053" width="1.42578125" style="746" customWidth="1"/>
    <col min="5054" max="5054" width="8.28515625" style="746" customWidth="1"/>
    <col min="5055" max="5055" width="11.42578125" style="746"/>
    <col min="5056" max="5057" width="10.7109375" style="746" customWidth="1"/>
    <col min="5058" max="5058" width="10.28515625" style="746" customWidth="1"/>
    <col min="5059" max="5059" width="11.28515625" style="746" customWidth="1"/>
    <col min="5060" max="5060" width="7.7109375" style="746" customWidth="1"/>
    <col min="5061" max="5061" width="10.140625" style="746" customWidth="1"/>
    <col min="5062" max="5062" width="6.5703125" style="746" customWidth="1"/>
    <col min="5063" max="5063" width="1.140625" style="746" customWidth="1"/>
    <col min="5064" max="5064" width="24.5703125" style="746" customWidth="1"/>
    <col min="5065" max="5065" width="9.85546875" style="746" customWidth="1"/>
    <col min="5066" max="5066" width="10.7109375" style="746" customWidth="1"/>
    <col min="5067" max="5067" width="10.85546875" style="746" customWidth="1"/>
    <col min="5068" max="5068" width="11.140625" style="746" customWidth="1"/>
    <col min="5069" max="5069" width="9.85546875" style="746" customWidth="1"/>
    <col min="5070" max="5070" width="1" style="746" customWidth="1"/>
    <col min="5071" max="5071" width="16.5703125" style="746" customWidth="1"/>
    <col min="5072" max="5072" width="0.5703125" style="746" customWidth="1"/>
    <col min="5073" max="5073" width="0.7109375" style="746" customWidth="1"/>
    <col min="5074" max="5074" width="27.85546875" style="746" customWidth="1"/>
    <col min="5075" max="5075" width="0.85546875" style="746" customWidth="1"/>
    <col min="5076" max="5076" width="27.42578125" style="746" customWidth="1"/>
    <col min="5077" max="5077" width="14.7109375" style="746" customWidth="1"/>
    <col min="5078" max="5078" width="0.42578125" style="746" customWidth="1"/>
    <col min="5079" max="5079" width="0.7109375" style="746" customWidth="1"/>
    <col min="5080" max="5080" width="21.7109375" style="746" customWidth="1"/>
    <col min="5081" max="5081" width="1.28515625" style="746" customWidth="1"/>
    <col min="5082" max="5082" width="21.140625" style="746" customWidth="1"/>
    <col min="5083" max="5287" width="11.42578125" style="746"/>
    <col min="5288" max="5288" width="0.7109375" style="746" customWidth="1"/>
    <col min="5289" max="5290" width="1.5703125" style="746" customWidth="1"/>
    <col min="5291" max="5291" width="16.42578125" style="746" customWidth="1"/>
    <col min="5292" max="5294" width="10.42578125" style="746" customWidth="1"/>
    <col min="5295" max="5295" width="8.7109375" style="746" customWidth="1"/>
    <col min="5296" max="5296" width="0.7109375" style="746" customWidth="1"/>
    <col min="5297" max="5297" width="3.140625" style="746" customWidth="1"/>
    <col min="5298" max="5298" width="1.140625" style="746" customWidth="1"/>
    <col min="5299" max="5299" width="18" style="746" customWidth="1"/>
    <col min="5300" max="5300" width="9.42578125" style="746" customWidth="1"/>
    <col min="5301" max="5301" width="8.7109375" style="746" customWidth="1"/>
    <col min="5302" max="5302" width="9.28515625" style="746" customWidth="1"/>
    <col min="5303" max="5303" width="10.140625" style="746" customWidth="1"/>
    <col min="5304" max="5304" width="5.140625" style="746" customWidth="1"/>
    <col min="5305" max="5305" width="10.140625" style="746" customWidth="1"/>
    <col min="5306" max="5306" width="6.42578125" style="746" customWidth="1"/>
    <col min="5307" max="5307" width="11.42578125" style="746"/>
    <col min="5308" max="5308" width="1.28515625" style="746" customWidth="1"/>
    <col min="5309" max="5309" width="1.42578125" style="746" customWidth="1"/>
    <col min="5310" max="5310" width="8.28515625" style="746" customWidth="1"/>
    <col min="5311" max="5311" width="11.42578125" style="746"/>
    <col min="5312" max="5313" width="10.7109375" style="746" customWidth="1"/>
    <col min="5314" max="5314" width="10.28515625" style="746" customWidth="1"/>
    <col min="5315" max="5315" width="11.28515625" style="746" customWidth="1"/>
    <col min="5316" max="5316" width="7.7109375" style="746" customWidth="1"/>
    <col min="5317" max="5317" width="10.140625" style="746" customWidth="1"/>
    <col min="5318" max="5318" width="6.5703125" style="746" customWidth="1"/>
    <col min="5319" max="5319" width="1.140625" style="746" customWidth="1"/>
    <col min="5320" max="5320" width="24.5703125" style="746" customWidth="1"/>
    <col min="5321" max="5321" width="9.85546875" style="746" customWidth="1"/>
    <col min="5322" max="5322" width="10.7109375" style="746" customWidth="1"/>
    <col min="5323" max="5323" width="10.85546875" style="746" customWidth="1"/>
    <col min="5324" max="5324" width="11.140625" style="746" customWidth="1"/>
    <col min="5325" max="5325" width="9.85546875" style="746" customWidth="1"/>
    <col min="5326" max="5326" width="1" style="746" customWidth="1"/>
    <col min="5327" max="5327" width="16.5703125" style="746" customWidth="1"/>
    <col min="5328" max="5328" width="0.5703125" style="746" customWidth="1"/>
    <col min="5329" max="5329" width="0.7109375" style="746" customWidth="1"/>
    <col min="5330" max="5330" width="27.85546875" style="746" customWidth="1"/>
    <col min="5331" max="5331" width="0.85546875" style="746" customWidth="1"/>
    <col min="5332" max="5332" width="27.42578125" style="746" customWidth="1"/>
    <col min="5333" max="5333" width="14.7109375" style="746" customWidth="1"/>
    <col min="5334" max="5334" width="0.42578125" style="746" customWidth="1"/>
    <col min="5335" max="5335" width="0.7109375" style="746" customWidth="1"/>
    <col min="5336" max="5336" width="21.7109375" style="746" customWidth="1"/>
    <col min="5337" max="5337" width="1.28515625" style="746" customWidth="1"/>
    <col min="5338" max="5338" width="21.140625" style="746" customWidth="1"/>
    <col min="5339" max="5543" width="11.42578125" style="746"/>
    <col min="5544" max="5544" width="0.7109375" style="746" customWidth="1"/>
    <col min="5545" max="5546" width="1.5703125" style="746" customWidth="1"/>
    <col min="5547" max="5547" width="16.42578125" style="746" customWidth="1"/>
    <col min="5548" max="5550" width="10.42578125" style="746" customWidth="1"/>
    <col min="5551" max="5551" width="8.7109375" style="746" customWidth="1"/>
    <col min="5552" max="5552" width="0.7109375" style="746" customWidth="1"/>
    <col min="5553" max="5553" width="3.140625" style="746" customWidth="1"/>
    <col min="5554" max="5554" width="1.140625" style="746" customWidth="1"/>
    <col min="5555" max="5555" width="18" style="746" customWidth="1"/>
    <col min="5556" max="5556" width="9.42578125" style="746" customWidth="1"/>
    <col min="5557" max="5557" width="8.7109375" style="746" customWidth="1"/>
    <col min="5558" max="5558" width="9.28515625" style="746" customWidth="1"/>
    <col min="5559" max="5559" width="10.140625" style="746" customWidth="1"/>
    <col min="5560" max="5560" width="5.140625" style="746" customWidth="1"/>
    <col min="5561" max="5561" width="10.140625" style="746" customWidth="1"/>
    <col min="5562" max="5562" width="6.42578125" style="746" customWidth="1"/>
    <col min="5563" max="5563" width="11.42578125" style="746"/>
    <col min="5564" max="5564" width="1.28515625" style="746" customWidth="1"/>
    <col min="5565" max="5565" width="1.42578125" style="746" customWidth="1"/>
    <col min="5566" max="5566" width="8.28515625" style="746" customWidth="1"/>
    <col min="5567" max="5567" width="11.42578125" style="746"/>
    <col min="5568" max="5569" width="10.7109375" style="746" customWidth="1"/>
    <col min="5570" max="5570" width="10.28515625" style="746" customWidth="1"/>
    <col min="5571" max="5571" width="11.28515625" style="746" customWidth="1"/>
    <col min="5572" max="5572" width="7.7109375" style="746" customWidth="1"/>
    <col min="5573" max="5573" width="10.140625" style="746" customWidth="1"/>
    <col min="5574" max="5574" width="6.5703125" style="746" customWidth="1"/>
    <col min="5575" max="5575" width="1.140625" style="746" customWidth="1"/>
    <col min="5576" max="5576" width="24.5703125" style="746" customWidth="1"/>
    <col min="5577" max="5577" width="9.85546875" style="746" customWidth="1"/>
    <col min="5578" max="5578" width="10.7109375" style="746" customWidth="1"/>
    <col min="5579" max="5579" width="10.85546875" style="746" customWidth="1"/>
    <col min="5580" max="5580" width="11.140625" style="746" customWidth="1"/>
    <col min="5581" max="5581" width="9.85546875" style="746" customWidth="1"/>
    <col min="5582" max="5582" width="1" style="746" customWidth="1"/>
    <col min="5583" max="5583" width="16.5703125" style="746" customWidth="1"/>
    <col min="5584" max="5584" width="0.5703125" style="746" customWidth="1"/>
    <col min="5585" max="5585" width="0.7109375" style="746" customWidth="1"/>
    <col min="5586" max="5586" width="27.85546875" style="746" customWidth="1"/>
    <col min="5587" max="5587" width="0.85546875" style="746" customWidth="1"/>
    <col min="5588" max="5588" width="27.42578125" style="746" customWidth="1"/>
    <col min="5589" max="5589" width="14.7109375" style="746" customWidth="1"/>
    <col min="5590" max="5590" width="0.42578125" style="746" customWidth="1"/>
    <col min="5591" max="5591" width="0.7109375" style="746" customWidth="1"/>
    <col min="5592" max="5592" width="21.7109375" style="746" customWidth="1"/>
    <col min="5593" max="5593" width="1.28515625" style="746" customWidth="1"/>
    <col min="5594" max="5594" width="21.140625" style="746" customWidth="1"/>
    <col min="5595" max="5799" width="11.42578125" style="746"/>
    <col min="5800" max="5800" width="0.7109375" style="746" customWidth="1"/>
    <col min="5801" max="5802" width="1.5703125" style="746" customWidth="1"/>
    <col min="5803" max="5803" width="16.42578125" style="746" customWidth="1"/>
    <col min="5804" max="5806" width="10.42578125" style="746" customWidth="1"/>
    <col min="5807" max="5807" width="8.7109375" style="746" customWidth="1"/>
    <col min="5808" max="5808" width="0.7109375" style="746" customWidth="1"/>
    <col min="5809" max="5809" width="3.140625" style="746" customWidth="1"/>
    <col min="5810" max="5810" width="1.140625" style="746" customWidth="1"/>
    <col min="5811" max="5811" width="18" style="746" customWidth="1"/>
    <col min="5812" max="5812" width="9.42578125" style="746" customWidth="1"/>
    <col min="5813" max="5813" width="8.7109375" style="746" customWidth="1"/>
    <col min="5814" max="5814" width="9.28515625" style="746" customWidth="1"/>
    <col min="5815" max="5815" width="10.140625" style="746" customWidth="1"/>
    <col min="5816" max="5816" width="5.140625" style="746" customWidth="1"/>
    <col min="5817" max="5817" width="10.140625" style="746" customWidth="1"/>
    <col min="5818" max="5818" width="6.42578125" style="746" customWidth="1"/>
    <col min="5819" max="5819" width="11.42578125" style="746"/>
    <col min="5820" max="5820" width="1.28515625" style="746" customWidth="1"/>
    <col min="5821" max="5821" width="1.42578125" style="746" customWidth="1"/>
    <col min="5822" max="5822" width="8.28515625" style="746" customWidth="1"/>
    <col min="5823" max="5823" width="11.42578125" style="746"/>
    <col min="5824" max="5825" width="10.7109375" style="746" customWidth="1"/>
    <col min="5826" max="5826" width="10.28515625" style="746" customWidth="1"/>
    <col min="5827" max="5827" width="11.28515625" style="746" customWidth="1"/>
    <col min="5828" max="5828" width="7.7109375" style="746" customWidth="1"/>
    <col min="5829" max="5829" width="10.140625" style="746" customWidth="1"/>
    <col min="5830" max="5830" width="6.5703125" style="746" customWidth="1"/>
    <col min="5831" max="5831" width="1.140625" style="746" customWidth="1"/>
    <col min="5832" max="5832" width="24.5703125" style="746" customWidth="1"/>
    <col min="5833" max="5833" width="9.85546875" style="746" customWidth="1"/>
    <col min="5834" max="5834" width="10.7109375" style="746" customWidth="1"/>
    <col min="5835" max="5835" width="10.85546875" style="746" customWidth="1"/>
    <col min="5836" max="5836" width="11.140625" style="746" customWidth="1"/>
    <col min="5837" max="5837" width="9.85546875" style="746" customWidth="1"/>
    <col min="5838" max="5838" width="1" style="746" customWidth="1"/>
    <col min="5839" max="5839" width="16.5703125" style="746" customWidth="1"/>
    <col min="5840" max="5840" width="0.5703125" style="746" customWidth="1"/>
    <col min="5841" max="5841" width="0.7109375" style="746" customWidth="1"/>
    <col min="5842" max="5842" width="27.85546875" style="746" customWidth="1"/>
    <col min="5843" max="5843" width="0.85546875" style="746" customWidth="1"/>
    <col min="5844" max="5844" width="27.42578125" style="746" customWidth="1"/>
    <col min="5845" max="5845" width="14.7109375" style="746" customWidth="1"/>
    <col min="5846" max="5846" width="0.42578125" style="746" customWidth="1"/>
    <col min="5847" max="5847" width="0.7109375" style="746" customWidth="1"/>
    <col min="5848" max="5848" width="21.7109375" style="746" customWidth="1"/>
    <col min="5849" max="5849" width="1.28515625" style="746" customWidth="1"/>
    <col min="5850" max="5850" width="21.140625" style="746" customWidth="1"/>
    <col min="5851" max="6055" width="11.42578125" style="746"/>
    <col min="6056" max="6056" width="0.7109375" style="746" customWidth="1"/>
    <col min="6057" max="6058" width="1.5703125" style="746" customWidth="1"/>
    <col min="6059" max="6059" width="16.42578125" style="746" customWidth="1"/>
    <col min="6060" max="6062" width="10.42578125" style="746" customWidth="1"/>
    <col min="6063" max="6063" width="8.7109375" style="746" customWidth="1"/>
    <col min="6064" max="6064" width="0.7109375" style="746" customWidth="1"/>
    <col min="6065" max="6065" width="3.140625" style="746" customWidth="1"/>
    <col min="6066" max="6066" width="1.140625" style="746" customWidth="1"/>
    <col min="6067" max="6067" width="18" style="746" customWidth="1"/>
    <col min="6068" max="6068" width="9.42578125" style="746" customWidth="1"/>
    <col min="6069" max="6069" width="8.7109375" style="746" customWidth="1"/>
    <col min="6070" max="6070" width="9.28515625" style="746" customWidth="1"/>
    <col min="6071" max="6071" width="10.140625" style="746" customWidth="1"/>
    <col min="6072" max="6072" width="5.140625" style="746" customWidth="1"/>
    <col min="6073" max="6073" width="10.140625" style="746" customWidth="1"/>
    <col min="6074" max="6074" width="6.42578125" style="746" customWidth="1"/>
    <col min="6075" max="6075" width="11.42578125" style="746"/>
    <col min="6076" max="6076" width="1.28515625" style="746" customWidth="1"/>
    <col min="6077" max="6077" width="1.42578125" style="746" customWidth="1"/>
    <col min="6078" max="6078" width="8.28515625" style="746" customWidth="1"/>
    <col min="6079" max="6079" width="11.42578125" style="746"/>
    <col min="6080" max="6081" width="10.7109375" style="746" customWidth="1"/>
    <col min="6082" max="6082" width="10.28515625" style="746" customWidth="1"/>
    <col min="6083" max="6083" width="11.28515625" style="746" customWidth="1"/>
    <col min="6084" max="6084" width="7.7109375" style="746" customWidth="1"/>
    <col min="6085" max="6085" width="10.140625" style="746" customWidth="1"/>
    <col min="6086" max="6086" width="6.5703125" style="746" customWidth="1"/>
    <col min="6087" max="6087" width="1.140625" style="746" customWidth="1"/>
    <col min="6088" max="6088" width="24.5703125" style="746" customWidth="1"/>
    <col min="6089" max="6089" width="9.85546875" style="746" customWidth="1"/>
    <col min="6090" max="6090" width="10.7109375" style="746" customWidth="1"/>
    <col min="6091" max="6091" width="10.85546875" style="746" customWidth="1"/>
    <col min="6092" max="6092" width="11.140625" style="746" customWidth="1"/>
    <col min="6093" max="6093" width="9.85546875" style="746" customWidth="1"/>
    <col min="6094" max="6094" width="1" style="746" customWidth="1"/>
    <col min="6095" max="6095" width="16.5703125" style="746" customWidth="1"/>
    <col min="6096" max="6096" width="0.5703125" style="746" customWidth="1"/>
    <col min="6097" max="6097" width="0.7109375" style="746" customWidth="1"/>
    <col min="6098" max="6098" width="27.85546875" style="746" customWidth="1"/>
    <col min="6099" max="6099" width="0.85546875" style="746" customWidth="1"/>
    <col min="6100" max="6100" width="27.42578125" style="746" customWidth="1"/>
    <col min="6101" max="6101" width="14.7109375" style="746" customWidth="1"/>
    <col min="6102" max="6102" width="0.42578125" style="746" customWidth="1"/>
    <col min="6103" max="6103" width="0.7109375" style="746" customWidth="1"/>
    <col min="6104" max="6104" width="21.7109375" style="746" customWidth="1"/>
    <col min="6105" max="6105" width="1.28515625" style="746" customWidth="1"/>
    <col min="6106" max="6106" width="21.140625" style="746" customWidth="1"/>
    <col min="6107" max="6311" width="11.42578125" style="746"/>
    <col min="6312" max="6312" width="0.7109375" style="746" customWidth="1"/>
    <col min="6313" max="6314" width="1.5703125" style="746" customWidth="1"/>
    <col min="6315" max="6315" width="16.42578125" style="746" customWidth="1"/>
    <col min="6316" max="6318" width="10.42578125" style="746" customWidth="1"/>
    <col min="6319" max="6319" width="8.7109375" style="746" customWidth="1"/>
    <col min="6320" max="6320" width="0.7109375" style="746" customWidth="1"/>
    <col min="6321" max="6321" width="3.140625" style="746" customWidth="1"/>
    <col min="6322" max="6322" width="1.140625" style="746" customWidth="1"/>
    <col min="6323" max="6323" width="18" style="746" customWidth="1"/>
    <col min="6324" max="6324" width="9.42578125" style="746" customWidth="1"/>
    <col min="6325" max="6325" width="8.7109375" style="746" customWidth="1"/>
    <col min="6326" max="6326" width="9.28515625" style="746" customWidth="1"/>
    <col min="6327" max="6327" width="10.140625" style="746" customWidth="1"/>
    <col min="6328" max="6328" width="5.140625" style="746" customWidth="1"/>
    <col min="6329" max="6329" width="10.140625" style="746" customWidth="1"/>
    <col min="6330" max="6330" width="6.42578125" style="746" customWidth="1"/>
    <col min="6331" max="6331" width="11.42578125" style="746"/>
    <col min="6332" max="6332" width="1.28515625" style="746" customWidth="1"/>
    <col min="6333" max="6333" width="1.42578125" style="746" customWidth="1"/>
    <col min="6334" max="6334" width="8.28515625" style="746" customWidth="1"/>
    <col min="6335" max="6335" width="11.42578125" style="746"/>
    <col min="6336" max="6337" width="10.7109375" style="746" customWidth="1"/>
    <col min="6338" max="6338" width="10.28515625" style="746" customWidth="1"/>
    <col min="6339" max="6339" width="11.28515625" style="746" customWidth="1"/>
    <col min="6340" max="6340" width="7.7109375" style="746" customWidth="1"/>
    <col min="6341" max="6341" width="10.140625" style="746" customWidth="1"/>
    <col min="6342" max="6342" width="6.5703125" style="746" customWidth="1"/>
    <col min="6343" max="6343" width="1.140625" style="746" customWidth="1"/>
    <col min="6344" max="6344" width="24.5703125" style="746" customWidth="1"/>
    <col min="6345" max="6345" width="9.85546875" style="746" customWidth="1"/>
    <col min="6346" max="6346" width="10.7109375" style="746" customWidth="1"/>
    <col min="6347" max="6347" width="10.85546875" style="746" customWidth="1"/>
    <col min="6348" max="6348" width="11.140625" style="746" customWidth="1"/>
    <col min="6349" max="6349" width="9.85546875" style="746" customWidth="1"/>
    <col min="6350" max="6350" width="1" style="746" customWidth="1"/>
    <col min="6351" max="6351" width="16.5703125" style="746" customWidth="1"/>
    <col min="6352" max="6352" width="0.5703125" style="746" customWidth="1"/>
    <col min="6353" max="6353" width="0.7109375" style="746" customWidth="1"/>
    <col min="6354" max="6354" width="27.85546875" style="746" customWidth="1"/>
    <col min="6355" max="6355" width="0.85546875" style="746" customWidth="1"/>
    <col min="6356" max="6356" width="27.42578125" style="746" customWidth="1"/>
    <col min="6357" max="6357" width="14.7109375" style="746" customWidth="1"/>
    <col min="6358" max="6358" width="0.42578125" style="746" customWidth="1"/>
    <col min="6359" max="6359" width="0.7109375" style="746" customWidth="1"/>
    <col min="6360" max="6360" width="21.7109375" style="746" customWidth="1"/>
    <col min="6361" max="6361" width="1.28515625" style="746" customWidth="1"/>
    <col min="6362" max="6362" width="21.140625" style="746" customWidth="1"/>
    <col min="6363" max="6567" width="11.42578125" style="746"/>
    <col min="6568" max="6568" width="0.7109375" style="746" customWidth="1"/>
    <col min="6569" max="6570" width="1.5703125" style="746" customWidth="1"/>
    <col min="6571" max="6571" width="16.42578125" style="746" customWidth="1"/>
    <col min="6572" max="6574" width="10.42578125" style="746" customWidth="1"/>
    <col min="6575" max="6575" width="8.7109375" style="746" customWidth="1"/>
    <col min="6576" max="6576" width="0.7109375" style="746" customWidth="1"/>
    <col min="6577" max="6577" width="3.140625" style="746" customWidth="1"/>
    <col min="6578" max="6578" width="1.140625" style="746" customWidth="1"/>
    <col min="6579" max="6579" width="18" style="746" customWidth="1"/>
    <col min="6580" max="6580" width="9.42578125" style="746" customWidth="1"/>
    <col min="6581" max="6581" width="8.7109375" style="746" customWidth="1"/>
    <col min="6582" max="6582" width="9.28515625" style="746" customWidth="1"/>
    <col min="6583" max="6583" width="10.140625" style="746" customWidth="1"/>
    <col min="6584" max="6584" width="5.140625" style="746" customWidth="1"/>
    <col min="6585" max="6585" width="10.140625" style="746" customWidth="1"/>
    <col min="6586" max="6586" width="6.42578125" style="746" customWidth="1"/>
    <col min="6587" max="6587" width="11.42578125" style="746"/>
    <col min="6588" max="6588" width="1.28515625" style="746" customWidth="1"/>
    <col min="6589" max="6589" width="1.42578125" style="746" customWidth="1"/>
    <col min="6590" max="6590" width="8.28515625" style="746" customWidth="1"/>
    <col min="6591" max="6591" width="11.42578125" style="746"/>
    <col min="6592" max="6593" width="10.7109375" style="746" customWidth="1"/>
    <col min="6594" max="6594" width="10.28515625" style="746" customWidth="1"/>
    <col min="6595" max="6595" width="11.28515625" style="746" customWidth="1"/>
    <col min="6596" max="6596" width="7.7109375" style="746" customWidth="1"/>
    <col min="6597" max="6597" width="10.140625" style="746" customWidth="1"/>
    <col min="6598" max="6598" width="6.5703125" style="746" customWidth="1"/>
    <col min="6599" max="6599" width="1.140625" style="746" customWidth="1"/>
    <col min="6600" max="6600" width="24.5703125" style="746" customWidth="1"/>
    <col min="6601" max="6601" width="9.85546875" style="746" customWidth="1"/>
    <col min="6602" max="6602" width="10.7109375" style="746" customWidth="1"/>
    <col min="6603" max="6603" width="10.85546875" style="746" customWidth="1"/>
    <col min="6604" max="6604" width="11.140625" style="746" customWidth="1"/>
    <col min="6605" max="6605" width="9.85546875" style="746" customWidth="1"/>
    <col min="6606" max="6606" width="1" style="746" customWidth="1"/>
    <col min="6607" max="6607" width="16.5703125" style="746" customWidth="1"/>
    <col min="6608" max="6608" width="0.5703125" style="746" customWidth="1"/>
    <col min="6609" max="6609" width="0.7109375" style="746" customWidth="1"/>
    <col min="6610" max="6610" width="27.85546875" style="746" customWidth="1"/>
    <col min="6611" max="6611" width="0.85546875" style="746" customWidth="1"/>
    <col min="6612" max="6612" width="27.42578125" style="746" customWidth="1"/>
    <col min="6613" max="6613" width="14.7109375" style="746" customWidth="1"/>
    <col min="6614" max="6614" width="0.42578125" style="746" customWidth="1"/>
    <col min="6615" max="6615" width="0.7109375" style="746" customWidth="1"/>
    <col min="6616" max="6616" width="21.7109375" style="746" customWidth="1"/>
    <col min="6617" max="6617" width="1.28515625" style="746" customWidth="1"/>
    <col min="6618" max="6618" width="21.140625" style="746" customWidth="1"/>
    <col min="6619" max="6823" width="11.42578125" style="746"/>
    <col min="6824" max="6824" width="0.7109375" style="746" customWidth="1"/>
    <col min="6825" max="6826" width="1.5703125" style="746" customWidth="1"/>
    <col min="6827" max="6827" width="16.42578125" style="746" customWidth="1"/>
    <col min="6828" max="6830" width="10.42578125" style="746" customWidth="1"/>
    <col min="6831" max="6831" width="8.7109375" style="746" customWidth="1"/>
    <col min="6832" max="6832" width="0.7109375" style="746" customWidth="1"/>
    <col min="6833" max="6833" width="3.140625" style="746" customWidth="1"/>
    <col min="6834" max="6834" width="1.140625" style="746" customWidth="1"/>
    <col min="6835" max="6835" width="18" style="746" customWidth="1"/>
    <col min="6836" max="6836" width="9.42578125" style="746" customWidth="1"/>
    <col min="6837" max="6837" width="8.7109375" style="746" customWidth="1"/>
    <col min="6838" max="6838" width="9.28515625" style="746" customWidth="1"/>
    <col min="6839" max="6839" width="10.140625" style="746" customWidth="1"/>
    <col min="6840" max="6840" width="5.140625" style="746" customWidth="1"/>
    <col min="6841" max="6841" width="10.140625" style="746" customWidth="1"/>
    <col min="6842" max="6842" width="6.42578125" style="746" customWidth="1"/>
    <col min="6843" max="6843" width="11.42578125" style="746"/>
    <col min="6844" max="6844" width="1.28515625" style="746" customWidth="1"/>
    <col min="6845" max="6845" width="1.42578125" style="746" customWidth="1"/>
    <col min="6846" max="6846" width="8.28515625" style="746" customWidth="1"/>
    <col min="6847" max="6847" width="11.42578125" style="746"/>
    <col min="6848" max="6849" width="10.7109375" style="746" customWidth="1"/>
    <col min="6850" max="6850" width="10.28515625" style="746" customWidth="1"/>
    <col min="6851" max="6851" width="11.28515625" style="746" customWidth="1"/>
    <col min="6852" max="6852" width="7.7109375" style="746" customWidth="1"/>
    <col min="6853" max="6853" width="10.140625" style="746" customWidth="1"/>
    <col min="6854" max="6854" width="6.5703125" style="746" customWidth="1"/>
    <col min="6855" max="6855" width="1.140625" style="746" customWidth="1"/>
    <col min="6856" max="6856" width="24.5703125" style="746" customWidth="1"/>
    <col min="6857" max="6857" width="9.85546875" style="746" customWidth="1"/>
    <col min="6858" max="6858" width="10.7109375" style="746" customWidth="1"/>
    <col min="6859" max="6859" width="10.85546875" style="746" customWidth="1"/>
    <col min="6860" max="6860" width="11.140625" style="746" customWidth="1"/>
    <col min="6861" max="6861" width="9.85546875" style="746" customWidth="1"/>
    <col min="6862" max="6862" width="1" style="746" customWidth="1"/>
    <col min="6863" max="6863" width="16.5703125" style="746" customWidth="1"/>
    <col min="6864" max="6864" width="0.5703125" style="746" customWidth="1"/>
    <col min="6865" max="6865" width="0.7109375" style="746" customWidth="1"/>
    <col min="6866" max="6866" width="27.85546875" style="746" customWidth="1"/>
    <col min="6867" max="6867" width="0.85546875" style="746" customWidth="1"/>
    <col min="6868" max="6868" width="27.42578125" style="746" customWidth="1"/>
    <col min="6869" max="6869" width="14.7109375" style="746" customWidth="1"/>
    <col min="6870" max="6870" width="0.42578125" style="746" customWidth="1"/>
    <col min="6871" max="6871" width="0.7109375" style="746" customWidth="1"/>
    <col min="6872" max="6872" width="21.7109375" style="746" customWidth="1"/>
    <col min="6873" max="6873" width="1.28515625" style="746" customWidth="1"/>
    <col min="6874" max="6874" width="21.140625" style="746" customWidth="1"/>
    <col min="6875" max="7079" width="11.42578125" style="746"/>
    <col min="7080" max="7080" width="0.7109375" style="746" customWidth="1"/>
    <col min="7081" max="7082" width="1.5703125" style="746" customWidth="1"/>
    <col min="7083" max="7083" width="16.42578125" style="746" customWidth="1"/>
    <col min="7084" max="7086" width="10.42578125" style="746" customWidth="1"/>
    <col min="7087" max="7087" width="8.7109375" style="746" customWidth="1"/>
    <col min="7088" max="7088" width="0.7109375" style="746" customWidth="1"/>
    <col min="7089" max="7089" width="3.140625" style="746" customWidth="1"/>
    <col min="7090" max="7090" width="1.140625" style="746" customWidth="1"/>
    <col min="7091" max="7091" width="18" style="746" customWidth="1"/>
    <col min="7092" max="7092" width="9.42578125" style="746" customWidth="1"/>
    <col min="7093" max="7093" width="8.7109375" style="746" customWidth="1"/>
    <col min="7094" max="7094" width="9.28515625" style="746" customWidth="1"/>
    <col min="7095" max="7095" width="10.140625" style="746" customWidth="1"/>
    <col min="7096" max="7096" width="5.140625" style="746" customWidth="1"/>
    <col min="7097" max="7097" width="10.140625" style="746" customWidth="1"/>
    <col min="7098" max="7098" width="6.42578125" style="746" customWidth="1"/>
    <col min="7099" max="7099" width="11.42578125" style="746"/>
    <col min="7100" max="7100" width="1.28515625" style="746" customWidth="1"/>
    <col min="7101" max="7101" width="1.42578125" style="746" customWidth="1"/>
    <col min="7102" max="7102" width="8.28515625" style="746" customWidth="1"/>
    <col min="7103" max="7103" width="11.42578125" style="746"/>
    <col min="7104" max="7105" width="10.7109375" style="746" customWidth="1"/>
    <col min="7106" max="7106" width="10.28515625" style="746" customWidth="1"/>
    <col min="7107" max="7107" width="11.28515625" style="746" customWidth="1"/>
    <col min="7108" max="7108" width="7.7109375" style="746" customWidth="1"/>
    <col min="7109" max="7109" width="10.140625" style="746" customWidth="1"/>
    <col min="7110" max="7110" width="6.5703125" style="746" customWidth="1"/>
    <col min="7111" max="7111" width="1.140625" style="746" customWidth="1"/>
    <col min="7112" max="7112" width="24.5703125" style="746" customWidth="1"/>
    <col min="7113" max="7113" width="9.85546875" style="746" customWidth="1"/>
    <col min="7114" max="7114" width="10.7109375" style="746" customWidth="1"/>
    <col min="7115" max="7115" width="10.85546875" style="746" customWidth="1"/>
    <col min="7116" max="7116" width="11.140625" style="746" customWidth="1"/>
    <col min="7117" max="7117" width="9.85546875" style="746" customWidth="1"/>
    <col min="7118" max="7118" width="1" style="746" customWidth="1"/>
    <col min="7119" max="7119" width="16.5703125" style="746" customWidth="1"/>
    <col min="7120" max="7120" width="0.5703125" style="746" customWidth="1"/>
    <col min="7121" max="7121" width="0.7109375" style="746" customWidth="1"/>
    <col min="7122" max="7122" width="27.85546875" style="746" customWidth="1"/>
    <col min="7123" max="7123" width="0.85546875" style="746" customWidth="1"/>
    <col min="7124" max="7124" width="27.42578125" style="746" customWidth="1"/>
    <col min="7125" max="7125" width="14.7109375" style="746" customWidth="1"/>
    <col min="7126" max="7126" width="0.42578125" style="746" customWidth="1"/>
    <col min="7127" max="7127" width="0.7109375" style="746" customWidth="1"/>
    <col min="7128" max="7128" width="21.7109375" style="746" customWidth="1"/>
    <col min="7129" max="7129" width="1.28515625" style="746" customWidth="1"/>
    <col min="7130" max="7130" width="21.140625" style="746" customWidth="1"/>
    <col min="7131" max="7335" width="11.42578125" style="746"/>
    <col min="7336" max="7336" width="0.7109375" style="746" customWidth="1"/>
    <col min="7337" max="7338" width="1.5703125" style="746" customWidth="1"/>
    <col min="7339" max="7339" width="16.42578125" style="746" customWidth="1"/>
    <col min="7340" max="7342" width="10.42578125" style="746" customWidth="1"/>
    <col min="7343" max="7343" width="8.7109375" style="746" customWidth="1"/>
    <col min="7344" max="7344" width="0.7109375" style="746" customWidth="1"/>
    <col min="7345" max="7345" width="3.140625" style="746" customWidth="1"/>
    <col min="7346" max="7346" width="1.140625" style="746" customWidth="1"/>
    <col min="7347" max="7347" width="18" style="746" customWidth="1"/>
    <col min="7348" max="7348" width="9.42578125" style="746" customWidth="1"/>
    <col min="7349" max="7349" width="8.7109375" style="746" customWidth="1"/>
    <col min="7350" max="7350" width="9.28515625" style="746" customWidth="1"/>
    <col min="7351" max="7351" width="10.140625" style="746" customWidth="1"/>
    <col min="7352" max="7352" width="5.140625" style="746" customWidth="1"/>
    <col min="7353" max="7353" width="10.140625" style="746" customWidth="1"/>
    <col min="7354" max="7354" width="6.42578125" style="746" customWidth="1"/>
    <col min="7355" max="7355" width="11.42578125" style="746"/>
    <col min="7356" max="7356" width="1.28515625" style="746" customWidth="1"/>
    <col min="7357" max="7357" width="1.42578125" style="746" customWidth="1"/>
    <col min="7358" max="7358" width="8.28515625" style="746" customWidth="1"/>
    <col min="7359" max="7359" width="11.42578125" style="746"/>
    <col min="7360" max="7361" width="10.7109375" style="746" customWidth="1"/>
    <col min="7362" max="7362" width="10.28515625" style="746" customWidth="1"/>
    <col min="7363" max="7363" width="11.28515625" style="746" customWidth="1"/>
    <col min="7364" max="7364" width="7.7109375" style="746" customWidth="1"/>
    <col min="7365" max="7365" width="10.140625" style="746" customWidth="1"/>
    <col min="7366" max="7366" width="6.5703125" style="746" customWidth="1"/>
    <col min="7367" max="7367" width="1.140625" style="746" customWidth="1"/>
    <col min="7368" max="7368" width="24.5703125" style="746" customWidth="1"/>
    <col min="7369" max="7369" width="9.85546875" style="746" customWidth="1"/>
    <col min="7370" max="7370" width="10.7109375" style="746" customWidth="1"/>
    <col min="7371" max="7371" width="10.85546875" style="746" customWidth="1"/>
    <col min="7372" max="7372" width="11.140625" style="746" customWidth="1"/>
    <col min="7373" max="7373" width="9.85546875" style="746" customWidth="1"/>
    <col min="7374" max="7374" width="1" style="746" customWidth="1"/>
    <col min="7375" max="7375" width="16.5703125" style="746" customWidth="1"/>
    <col min="7376" max="7376" width="0.5703125" style="746" customWidth="1"/>
    <col min="7377" max="7377" width="0.7109375" style="746" customWidth="1"/>
    <col min="7378" max="7378" width="27.85546875" style="746" customWidth="1"/>
    <col min="7379" max="7379" width="0.85546875" style="746" customWidth="1"/>
    <col min="7380" max="7380" width="27.42578125" style="746" customWidth="1"/>
    <col min="7381" max="7381" width="14.7109375" style="746" customWidth="1"/>
    <col min="7382" max="7382" width="0.42578125" style="746" customWidth="1"/>
    <col min="7383" max="7383" width="0.7109375" style="746" customWidth="1"/>
    <col min="7384" max="7384" width="21.7109375" style="746" customWidth="1"/>
    <col min="7385" max="7385" width="1.28515625" style="746" customWidth="1"/>
    <col min="7386" max="7386" width="21.140625" style="746" customWidth="1"/>
    <col min="7387" max="7591" width="11.42578125" style="746"/>
    <col min="7592" max="7592" width="0.7109375" style="746" customWidth="1"/>
    <col min="7593" max="7594" width="1.5703125" style="746" customWidth="1"/>
    <col min="7595" max="7595" width="16.42578125" style="746" customWidth="1"/>
    <col min="7596" max="7598" width="10.42578125" style="746" customWidth="1"/>
    <col min="7599" max="7599" width="8.7109375" style="746" customWidth="1"/>
    <col min="7600" max="7600" width="0.7109375" style="746" customWidth="1"/>
    <col min="7601" max="7601" width="3.140625" style="746" customWidth="1"/>
    <col min="7602" max="7602" width="1.140625" style="746" customWidth="1"/>
    <col min="7603" max="7603" width="18" style="746" customWidth="1"/>
    <col min="7604" max="7604" width="9.42578125" style="746" customWidth="1"/>
    <col min="7605" max="7605" width="8.7109375" style="746" customWidth="1"/>
    <col min="7606" max="7606" width="9.28515625" style="746" customWidth="1"/>
    <col min="7607" max="7607" width="10.140625" style="746" customWidth="1"/>
    <col min="7608" max="7608" width="5.140625" style="746" customWidth="1"/>
    <col min="7609" max="7609" width="10.140625" style="746" customWidth="1"/>
    <col min="7610" max="7610" width="6.42578125" style="746" customWidth="1"/>
    <col min="7611" max="7611" width="11.42578125" style="746"/>
    <col min="7612" max="7612" width="1.28515625" style="746" customWidth="1"/>
    <col min="7613" max="7613" width="1.42578125" style="746" customWidth="1"/>
    <col min="7614" max="7614" width="8.28515625" style="746" customWidth="1"/>
    <col min="7615" max="7615" width="11.42578125" style="746"/>
    <col min="7616" max="7617" width="10.7109375" style="746" customWidth="1"/>
    <col min="7618" max="7618" width="10.28515625" style="746" customWidth="1"/>
    <col min="7619" max="7619" width="11.28515625" style="746" customWidth="1"/>
    <col min="7620" max="7620" width="7.7109375" style="746" customWidth="1"/>
    <col min="7621" max="7621" width="10.140625" style="746" customWidth="1"/>
    <col min="7622" max="7622" width="6.5703125" style="746" customWidth="1"/>
    <col min="7623" max="7623" width="1.140625" style="746" customWidth="1"/>
    <col min="7624" max="7624" width="24.5703125" style="746" customWidth="1"/>
    <col min="7625" max="7625" width="9.85546875" style="746" customWidth="1"/>
    <col min="7626" max="7626" width="10.7109375" style="746" customWidth="1"/>
    <col min="7627" max="7627" width="10.85546875" style="746" customWidth="1"/>
    <col min="7628" max="7628" width="11.140625" style="746" customWidth="1"/>
    <col min="7629" max="7629" width="9.85546875" style="746" customWidth="1"/>
    <col min="7630" max="7630" width="1" style="746" customWidth="1"/>
    <col min="7631" max="7631" width="16.5703125" style="746" customWidth="1"/>
    <col min="7632" max="7632" width="0.5703125" style="746" customWidth="1"/>
    <col min="7633" max="7633" width="0.7109375" style="746" customWidth="1"/>
    <col min="7634" max="7634" width="27.85546875" style="746" customWidth="1"/>
    <col min="7635" max="7635" width="0.85546875" style="746" customWidth="1"/>
    <col min="7636" max="7636" width="27.42578125" style="746" customWidth="1"/>
    <col min="7637" max="7637" width="14.7109375" style="746" customWidth="1"/>
    <col min="7638" max="7638" width="0.42578125" style="746" customWidth="1"/>
    <col min="7639" max="7639" width="0.7109375" style="746" customWidth="1"/>
    <col min="7640" max="7640" width="21.7109375" style="746" customWidth="1"/>
    <col min="7641" max="7641" width="1.28515625" style="746" customWidth="1"/>
    <col min="7642" max="7642" width="21.140625" style="746" customWidth="1"/>
    <col min="7643" max="7847" width="11.42578125" style="746"/>
    <col min="7848" max="7848" width="0.7109375" style="746" customWidth="1"/>
    <col min="7849" max="7850" width="1.5703125" style="746" customWidth="1"/>
    <col min="7851" max="7851" width="16.42578125" style="746" customWidth="1"/>
    <col min="7852" max="7854" width="10.42578125" style="746" customWidth="1"/>
    <col min="7855" max="7855" width="8.7109375" style="746" customWidth="1"/>
    <col min="7856" max="7856" width="0.7109375" style="746" customWidth="1"/>
    <col min="7857" max="7857" width="3.140625" style="746" customWidth="1"/>
    <col min="7858" max="7858" width="1.140625" style="746" customWidth="1"/>
    <col min="7859" max="7859" width="18" style="746" customWidth="1"/>
    <col min="7860" max="7860" width="9.42578125" style="746" customWidth="1"/>
    <col min="7861" max="7861" width="8.7109375" style="746" customWidth="1"/>
    <col min="7862" max="7862" width="9.28515625" style="746" customWidth="1"/>
    <col min="7863" max="7863" width="10.140625" style="746" customWidth="1"/>
    <col min="7864" max="7864" width="5.140625" style="746" customWidth="1"/>
    <col min="7865" max="7865" width="10.140625" style="746" customWidth="1"/>
    <col min="7866" max="7866" width="6.42578125" style="746" customWidth="1"/>
    <col min="7867" max="7867" width="11.42578125" style="746"/>
    <col min="7868" max="7868" width="1.28515625" style="746" customWidth="1"/>
    <col min="7869" max="7869" width="1.42578125" style="746" customWidth="1"/>
    <col min="7870" max="7870" width="8.28515625" style="746" customWidth="1"/>
    <col min="7871" max="7871" width="11.42578125" style="746"/>
    <col min="7872" max="7873" width="10.7109375" style="746" customWidth="1"/>
    <col min="7874" max="7874" width="10.28515625" style="746" customWidth="1"/>
    <col min="7875" max="7875" width="11.28515625" style="746" customWidth="1"/>
    <col min="7876" max="7876" width="7.7109375" style="746" customWidth="1"/>
    <col min="7877" max="7877" width="10.140625" style="746" customWidth="1"/>
    <col min="7878" max="7878" width="6.5703125" style="746" customWidth="1"/>
    <col min="7879" max="7879" width="1.140625" style="746" customWidth="1"/>
    <col min="7880" max="7880" width="24.5703125" style="746" customWidth="1"/>
    <col min="7881" max="7881" width="9.85546875" style="746" customWidth="1"/>
    <col min="7882" max="7882" width="10.7109375" style="746" customWidth="1"/>
    <col min="7883" max="7883" width="10.85546875" style="746" customWidth="1"/>
    <col min="7884" max="7884" width="11.140625" style="746" customWidth="1"/>
    <col min="7885" max="7885" width="9.85546875" style="746" customWidth="1"/>
    <col min="7886" max="7886" width="1" style="746" customWidth="1"/>
    <col min="7887" max="7887" width="16.5703125" style="746" customWidth="1"/>
    <col min="7888" max="7888" width="0.5703125" style="746" customWidth="1"/>
    <col min="7889" max="7889" width="0.7109375" style="746" customWidth="1"/>
    <col min="7890" max="7890" width="27.85546875" style="746" customWidth="1"/>
    <col min="7891" max="7891" width="0.85546875" style="746" customWidth="1"/>
    <col min="7892" max="7892" width="27.42578125" style="746" customWidth="1"/>
    <col min="7893" max="7893" width="14.7109375" style="746" customWidth="1"/>
    <col min="7894" max="7894" width="0.42578125" style="746" customWidth="1"/>
    <col min="7895" max="7895" width="0.7109375" style="746" customWidth="1"/>
    <col min="7896" max="7896" width="21.7109375" style="746" customWidth="1"/>
    <col min="7897" max="7897" width="1.28515625" style="746" customWidth="1"/>
    <col min="7898" max="7898" width="21.140625" style="746" customWidth="1"/>
    <col min="7899" max="8103" width="11.42578125" style="746"/>
    <col min="8104" max="8104" width="0.7109375" style="746" customWidth="1"/>
    <col min="8105" max="8106" width="1.5703125" style="746" customWidth="1"/>
    <col min="8107" max="8107" width="16.42578125" style="746" customWidth="1"/>
    <col min="8108" max="8110" width="10.42578125" style="746" customWidth="1"/>
    <col min="8111" max="8111" width="8.7109375" style="746" customWidth="1"/>
    <col min="8112" max="8112" width="0.7109375" style="746" customWidth="1"/>
    <col min="8113" max="8113" width="3.140625" style="746" customWidth="1"/>
    <col min="8114" max="8114" width="1.140625" style="746" customWidth="1"/>
    <col min="8115" max="8115" width="18" style="746" customWidth="1"/>
    <col min="8116" max="8116" width="9.42578125" style="746" customWidth="1"/>
    <col min="8117" max="8117" width="8.7109375" style="746" customWidth="1"/>
    <col min="8118" max="8118" width="9.28515625" style="746" customWidth="1"/>
    <col min="8119" max="8119" width="10.140625" style="746" customWidth="1"/>
    <col min="8120" max="8120" width="5.140625" style="746" customWidth="1"/>
    <col min="8121" max="8121" width="10.140625" style="746" customWidth="1"/>
    <col min="8122" max="8122" width="6.42578125" style="746" customWidth="1"/>
    <col min="8123" max="8123" width="11.42578125" style="746"/>
    <col min="8124" max="8124" width="1.28515625" style="746" customWidth="1"/>
    <col min="8125" max="8125" width="1.42578125" style="746" customWidth="1"/>
    <col min="8126" max="8126" width="8.28515625" style="746" customWidth="1"/>
    <col min="8127" max="8127" width="11.42578125" style="746"/>
    <col min="8128" max="8129" width="10.7109375" style="746" customWidth="1"/>
    <col min="8130" max="8130" width="10.28515625" style="746" customWidth="1"/>
    <col min="8131" max="8131" width="11.28515625" style="746" customWidth="1"/>
    <col min="8132" max="8132" width="7.7109375" style="746" customWidth="1"/>
    <col min="8133" max="8133" width="10.140625" style="746" customWidth="1"/>
    <col min="8134" max="8134" width="6.5703125" style="746" customWidth="1"/>
    <col min="8135" max="8135" width="1.140625" style="746" customWidth="1"/>
    <col min="8136" max="8136" width="24.5703125" style="746" customWidth="1"/>
    <col min="8137" max="8137" width="9.85546875" style="746" customWidth="1"/>
    <col min="8138" max="8138" width="10.7109375" style="746" customWidth="1"/>
    <col min="8139" max="8139" width="10.85546875" style="746" customWidth="1"/>
    <col min="8140" max="8140" width="11.140625" style="746" customWidth="1"/>
    <col min="8141" max="8141" width="9.85546875" style="746" customWidth="1"/>
    <col min="8142" max="8142" width="1" style="746" customWidth="1"/>
    <col min="8143" max="8143" width="16.5703125" style="746" customWidth="1"/>
    <col min="8144" max="8144" width="0.5703125" style="746" customWidth="1"/>
    <col min="8145" max="8145" width="0.7109375" style="746" customWidth="1"/>
    <col min="8146" max="8146" width="27.85546875" style="746" customWidth="1"/>
    <col min="8147" max="8147" width="0.85546875" style="746" customWidth="1"/>
    <col min="8148" max="8148" width="27.42578125" style="746" customWidth="1"/>
    <col min="8149" max="8149" width="14.7109375" style="746" customWidth="1"/>
    <col min="8150" max="8150" width="0.42578125" style="746" customWidth="1"/>
    <col min="8151" max="8151" width="0.7109375" style="746" customWidth="1"/>
    <col min="8152" max="8152" width="21.7109375" style="746" customWidth="1"/>
    <col min="8153" max="8153" width="1.28515625" style="746" customWidth="1"/>
    <col min="8154" max="8154" width="21.140625" style="746" customWidth="1"/>
    <col min="8155" max="8359" width="11.42578125" style="746"/>
    <col min="8360" max="8360" width="0.7109375" style="746" customWidth="1"/>
    <col min="8361" max="8362" width="1.5703125" style="746" customWidth="1"/>
    <col min="8363" max="8363" width="16.42578125" style="746" customWidth="1"/>
    <col min="8364" max="8366" width="10.42578125" style="746" customWidth="1"/>
    <col min="8367" max="8367" width="8.7109375" style="746" customWidth="1"/>
    <col min="8368" max="8368" width="0.7109375" style="746" customWidth="1"/>
    <col min="8369" max="8369" width="3.140625" style="746" customWidth="1"/>
    <col min="8370" max="8370" width="1.140625" style="746" customWidth="1"/>
    <col min="8371" max="8371" width="18" style="746" customWidth="1"/>
    <col min="8372" max="8372" width="9.42578125" style="746" customWidth="1"/>
    <col min="8373" max="8373" width="8.7109375" style="746" customWidth="1"/>
    <col min="8374" max="8374" width="9.28515625" style="746" customWidth="1"/>
    <col min="8375" max="8375" width="10.140625" style="746" customWidth="1"/>
    <col min="8376" max="8376" width="5.140625" style="746" customWidth="1"/>
    <col min="8377" max="8377" width="10.140625" style="746" customWidth="1"/>
    <col min="8378" max="8378" width="6.42578125" style="746" customWidth="1"/>
    <col min="8379" max="8379" width="11.42578125" style="746"/>
    <col min="8380" max="8380" width="1.28515625" style="746" customWidth="1"/>
    <col min="8381" max="8381" width="1.42578125" style="746" customWidth="1"/>
    <col min="8382" max="8382" width="8.28515625" style="746" customWidth="1"/>
    <col min="8383" max="8383" width="11.42578125" style="746"/>
    <col min="8384" max="8385" width="10.7109375" style="746" customWidth="1"/>
    <col min="8386" max="8386" width="10.28515625" style="746" customWidth="1"/>
    <col min="8387" max="8387" width="11.28515625" style="746" customWidth="1"/>
    <col min="8388" max="8388" width="7.7109375" style="746" customWidth="1"/>
    <col min="8389" max="8389" width="10.140625" style="746" customWidth="1"/>
    <col min="8390" max="8390" width="6.5703125" style="746" customWidth="1"/>
    <col min="8391" max="8391" width="1.140625" style="746" customWidth="1"/>
    <col min="8392" max="8392" width="24.5703125" style="746" customWidth="1"/>
    <col min="8393" max="8393" width="9.85546875" style="746" customWidth="1"/>
    <col min="8394" max="8394" width="10.7109375" style="746" customWidth="1"/>
    <col min="8395" max="8395" width="10.85546875" style="746" customWidth="1"/>
    <col min="8396" max="8396" width="11.140625" style="746" customWidth="1"/>
    <col min="8397" max="8397" width="9.85546875" style="746" customWidth="1"/>
    <col min="8398" max="8398" width="1" style="746" customWidth="1"/>
    <col min="8399" max="8399" width="16.5703125" style="746" customWidth="1"/>
    <col min="8400" max="8400" width="0.5703125" style="746" customWidth="1"/>
    <col min="8401" max="8401" width="0.7109375" style="746" customWidth="1"/>
    <col min="8402" max="8402" width="27.85546875" style="746" customWidth="1"/>
    <col min="8403" max="8403" width="0.85546875" style="746" customWidth="1"/>
    <col min="8404" max="8404" width="27.42578125" style="746" customWidth="1"/>
    <col min="8405" max="8405" width="14.7109375" style="746" customWidth="1"/>
    <col min="8406" max="8406" width="0.42578125" style="746" customWidth="1"/>
    <col min="8407" max="8407" width="0.7109375" style="746" customWidth="1"/>
    <col min="8408" max="8408" width="21.7109375" style="746" customWidth="1"/>
    <col min="8409" max="8409" width="1.28515625" style="746" customWidth="1"/>
    <col min="8410" max="8410" width="21.140625" style="746" customWidth="1"/>
    <col min="8411" max="8615" width="11.42578125" style="746"/>
    <col min="8616" max="8616" width="0.7109375" style="746" customWidth="1"/>
    <col min="8617" max="8618" width="1.5703125" style="746" customWidth="1"/>
    <col min="8619" max="8619" width="16.42578125" style="746" customWidth="1"/>
    <col min="8620" max="8622" width="10.42578125" style="746" customWidth="1"/>
    <col min="8623" max="8623" width="8.7109375" style="746" customWidth="1"/>
    <col min="8624" max="8624" width="0.7109375" style="746" customWidth="1"/>
    <col min="8625" max="8625" width="3.140625" style="746" customWidth="1"/>
    <col min="8626" max="8626" width="1.140625" style="746" customWidth="1"/>
    <col min="8627" max="8627" width="18" style="746" customWidth="1"/>
    <col min="8628" max="8628" width="9.42578125" style="746" customWidth="1"/>
    <col min="8629" max="8629" width="8.7109375" style="746" customWidth="1"/>
    <col min="8630" max="8630" width="9.28515625" style="746" customWidth="1"/>
    <col min="8631" max="8631" width="10.140625" style="746" customWidth="1"/>
    <col min="8632" max="8632" width="5.140625" style="746" customWidth="1"/>
    <col min="8633" max="8633" width="10.140625" style="746" customWidth="1"/>
    <col min="8634" max="8634" width="6.42578125" style="746" customWidth="1"/>
    <col min="8635" max="8635" width="11.42578125" style="746"/>
    <col min="8636" max="8636" width="1.28515625" style="746" customWidth="1"/>
    <col min="8637" max="8637" width="1.42578125" style="746" customWidth="1"/>
    <col min="8638" max="8638" width="8.28515625" style="746" customWidth="1"/>
    <col min="8639" max="8639" width="11.42578125" style="746"/>
    <col min="8640" max="8641" width="10.7109375" style="746" customWidth="1"/>
    <col min="8642" max="8642" width="10.28515625" style="746" customWidth="1"/>
    <col min="8643" max="8643" width="11.28515625" style="746" customWidth="1"/>
    <col min="8644" max="8644" width="7.7109375" style="746" customWidth="1"/>
    <col min="8645" max="8645" width="10.140625" style="746" customWidth="1"/>
    <col min="8646" max="8646" width="6.5703125" style="746" customWidth="1"/>
    <col min="8647" max="8647" width="1.140625" style="746" customWidth="1"/>
    <col min="8648" max="8648" width="24.5703125" style="746" customWidth="1"/>
    <col min="8649" max="8649" width="9.85546875" style="746" customWidth="1"/>
    <col min="8650" max="8650" width="10.7109375" style="746" customWidth="1"/>
    <col min="8651" max="8651" width="10.85546875" style="746" customWidth="1"/>
    <col min="8652" max="8652" width="11.140625" style="746" customWidth="1"/>
    <col min="8653" max="8653" width="9.85546875" style="746" customWidth="1"/>
    <col min="8654" max="8654" width="1" style="746" customWidth="1"/>
    <col min="8655" max="8655" width="16.5703125" style="746" customWidth="1"/>
    <col min="8656" max="8656" width="0.5703125" style="746" customWidth="1"/>
    <col min="8657" max="8657" width="0.7109375" style="746" customWidth="1"/>
    <col min="8658" max="8658" width="27.85546875" style="746" customWidth="1"/>
    <col min="8659" max="8659" width="0.85546875" style="746" customWidth="1"/>
    <col min="8660" max="8660" width="27.42578125" style="746" customWidth="1"/>
    <col min="8661" max="8661" width="14.7109375" style="746" customWidth="1"/>
    <col min="8662" max="8662" width="0.42578125" style="746" customWidth="1"/>
    <col min="8663" max="8663" width="0.7109375" style="746" customWidth="1"/>
    <col min="8664" max="8664" width="21.7109375" style="746" customWidth="1"/>
    <col min="8665" max="8665" width="1.28515625" style="746" customWidth="1"/>
    <col min="8666" max="8666" width="21.140625" style="746" customWidth="1"/>
    <col min="8667" max="8871" width="11.42578125" style="746"/>
    <col min="8872" max="8872" width="0.7109375" style="746" customWidth="1"/>
    <col min="8873" max="8874" width="1.5703125" style="746" customWidth="1"/>
    <col min="8875" max="8875" width="16.42578125" style="746" customWidth="1"/>
    <col min="8876" max="8878" width="10.42578125" style="746" customWidth="1"/>
    <col min="8879" max="8879" width="8.7109375" style="746" customWidth="1"/>
    <col min="8880" max="8880" width="0.7109375" style="746" customWidth="1"/>
    <col min="8881" max="8881" width="3.140625" style="746" customWidth="1"/>
    <col min="8882" max="8882" width="1.140625" style="746" customWidth="1"/>
    <col min="8883" max="8883" width="18" style="746" customWidth="1"/>
    <col min="8884" max="8884" width="9.42578125" style="746" customWidth="1"/>
    <col min="8885" max="8885" width="8.7109375" style="746" customWidth="1"/>
    <col min="8886" max="8886" width="9.28515625" style="746" customWidth="1"/>
    <col min="8887" max="8887" width="10.140625" style="746" customWidth="1"/>
    <col min="8888" max="8888" width="5.140625" style="746" customWidth="1"/>
    <col min="8889" max="8889" width="10.140625" style="746" customWidth="1"/>
    <col min="8890" max="8890" width="6.42578125" style="746" customWidth="1"/>
    <col min="8891" max="8891" width="11.42578125" style="746"/>
    <col min="8892" max="8892" width="1.28515625" style="746" customWidth="1"/>
    <col min="8893" max="8893" width="1.42578125" style="746" customWidth="1"/>
    <col min="8894" max="8894" width="8.28515625" style="746" customWidth="1"/>
    <col min="8895" max="8895" width="11.42578125" style="746"/>
    <col min="8896" max="8897" width="10.7109375" style="746" customWidth="1"/>
    <col min="8898" max="8898" width="10.28515625" style="746" customWidth="1"/>
    <col min="8899" max="8899" width="11.28515625" style="746" customWidth="1"/>
    <col min="8900" max="8900" width="7.7109375" style="746" customWidth="1"/>
    <col min="8901" max="8901" width="10.140625" style="746" customWidth="1"/>
    <col min="8902" max="8902" width="6.5703125" style="746" customWidth="1"/>
    <col min="8903" max="8903" width="1.140625" style="746" customWidth="1"/>
    <col min="8904" max="8904" width="24.5703125" style="746" customWidth="1"/>
    <col min="8905" max="8905" width="9.85546875" style="746" customWidth="1"/>
    <col min="8906" max="8906" width="10.7109375" style="746" customWidth="1"/>
    <col min="8907" max="8907" width="10.85546875" style="746" customWidth="1"/>
    <col min="8908" max="8908" width="11.140625" style="746" customWidth="1"/>
    <col min="8909" max="8909" width="9.85546875" style="746" customWidth="1"/>
    <col min="8910" max="8910" width="1" style="746" customWidth="1"/>
    <col min="8911" max="8911" width="16.5703125" style="746" customWidth="1"/>
    <col min="8912" max="8912" width="0.5703125" style="746" customWidth="1"/>
    <col min="8913" max="8913" width="0.7109375" style="746" customWidth="1"/>
    <col min="8914" max="8914" width="27.85546875" style="746" customWidth="1"/>
    <col min="8915" max="8915" width="0.85546875" style="746" customWidth="1"/>
    <col min="8916" max="8916" width="27.42578125" style="746" customWidth="1"/>
    <col min="8917" max="8917" width="14.7109375" style="746" customWidth="1"/>
    <col min="8918" max="8918" width="0.42578125" style="746" customWidth="1"/>
    <col min="8919" max="8919" width="0.7109375" style="746" customWidth="1"/>
    <col min="8920" max="8920" width="21.7109375" style="746" customWidth="1"/>
    <col min="8921" max="8921" width="1.28515625" style="746" customWidth="1"/>
    <col min="8922" max="8922" width="21.140625" style="746" customWidth="1"/>
    <col min="8923" max="9127" width="11.42578125" style="746"/>
    <col min="9128" max="9128" width="0.7109375" style="746" customWidth="1"/>
    <col min="9129" max="9130" width="1.5703125" style="746" customWidth="1"/>
    <col min="9131" max="9131" width="16.42578125" style="746" customWidth="1"/>
    <col min="9132" max="9134" width="10.42578125" style="746" customWidth="1"/>
    <col min="9135" max="9135" width="8.7109375" style="746" customWidth="1"/>
    <col min="9136" max="9136" width="0.7109375" style="746" customWidth="1"/>
    <col min="9137" max="9137" width="3.140625" style="746" customWidth="1"/>
    <col min="9138" max="9138" width="1.140625" style="746" customWidth="1"/>
    <col min="9139" max="9139" width="18" style="746" customWidth="1"/>
    <col min="9140" max="9140" width="9.42578125" style="746" customWidth="1"/>
    <col min="9141" max="9141" width="8.7109375" style="746" customWidth="1"/>
    <col min="9142" max="9142" width="9.28515625" style="746" customWidth="1"/>
    <col min="9143" max="9143" width="10.140625" style="746" customWidth="1"/>
    <col min="9144" max="9144" width="5.140625" style="746" customWidth="1"/>
    <col min="9145" max="9145" width="10.140625" style="746" customWidth="1"/>
    <col min="9146" max="9146" width="6.42578125" style="746" customWidth="1"/>
    <col min="9147" max="9147" width="11.42578125" style="746"/>
    <col min="9148" max="9148" width="1.28515625" style="746" customWidth="1"/>
    <col min="9149" max="9149" width="1.42578125" style="746" customWidth="1"/>
    <col min="9150" max="9150" width="8.28515625" style="746" customWidth="1"/>
    <col min="9151" max="9151" width="11.42578125" style="746"/>
    <col min="9152" max="9153" width="10.7109375" style="746" customWidth="1"/>
    <col min="9154" max="9154" width="10.28515625" style="746" customWidth="1"/>
    <col min="9155" max="9155" width="11.28515625" style="746" customWidth="1"/>
    <col min="9156" max="9156" width="7.7109375" style="746" customWidth="1"/>
    <col min="9157" max="9157" width="10.140625" style="746" customWidth="1"/>
    <col min="9158" max="9158" width="6.5703125" style="746" customWidth="1"/>
    <col min="9159" max="9159" width="1.140625" style="746" customWidth="1"/>
    <col min="9160" max="9160" width="24.5703125" style="746" customWidth="1"/>
    <col min="9161" max="9161" width="9.85546875" style="746" customWidth="1"/>
    <col min="9162" max="9162" width="10.7109375" style="746" customWidth="1"/>
    <col min="9163" max="9163" width="10.85546875" style="746" customWidth="1"/>
    <col min="9164" max="9164" width="11.140625" style="746" customWidth="1"/>
    <col min="9165" max="9165" width="9.85546875" style="746" customWidth="1"/>
    <col min="9166" max="9166" width="1" style="746" customWidth="1"/>
    <col min="9167" max="9167" width="16.5703125" style="746" customWidth="1"/>
    <col min="9168" max="9168" width="0.5703125" style="746" customWidth="1"/>
    <col min="9169" max="9169" width="0.7109375" style="746" customWidth="1"/>
    <col min="9170" max="9170" width="27.85546875" style="746" customWidth="1"/>
    <col min="9171" max="9171" width="0.85546875" style="746" customWidth="1"/>
    <col min="9172" max="9172" width="27.42578125" style="746" customWidth="1"/>
    <col min="9173" max="9173" width="14.7109375" style="746" customWidth="1"/>
    <col min="9174" max="9174" width="0.42578125" style="746" customWidth="1"/>
    <col min="9175" max="9175" width="0.7109375" style="746" customWidth="1"/>
    <col min="9176" max="9176" width="21.7109375" style="746" customWidth="1"/>
    <col min="9177" max="9177" width="1.28515625" style="746" customWidth="1"/>
    <col min="9178" max="9178" width="21.140625" style="746" customWidth="1"/>
    <col min="9179" max="9383" width="11.42578125" style="746"/>
    <col min="9384" max="9384" width="0.7109375" style="746" customWidth="1"/>
    <col min="9385" max="9386" width="1.5703125" style="746" customWidth="1"/>
    <col min="9387" max="9387" width="16.42578125" style="746" customWidth="1"/>
    <col min="9388" max="9390" width="10.42578125" style="746" customWidth="1"/>
    <col min="9391" max="9391" width="8.7109375" style="746" customWidth="1"/>
    <col min="9392" max="9392" width="0.7109375" style="746" customWidth="1"/>
    <col min="9393" max="9393" width="3.140625" style="746" customWidth="1"/>
    <col min="9394" max="9394" width="1.140625" style="746" customWidth="1"/>
    <col min="9395" max="9395" width="18" style="746" customWidth="1"/>
    <col min="9396" max="9396" width="9.42578125" style="746" customWidth="1"/>
    <col min="9397" max="9397" width="8.7109375" style="746" customWidth="1"/>
    <col min="9398" max="9398" width="9.28515625" style="746" customWidth="1"/>
    <col min="9399" max="9399" width="10.140625" style="746" customWidth="1"/>
    <col min="9400" max="9400" width="5.140625" style="746" customWidth="1"/>
    <col min="9401" max="9401" width="10.140625" style="746" customWidth="1"/>
    <col min="9402" max="9402" width="6.42578125" style="746" customWidth="1"/>
    <col min="9403" max="9403" width="11.42578125" style="746"/>
    <col min="9404" max="9404" width="1.28515625" style="746" customWidth="1"/>
    <col min="9405" max="9405" width="1.42578125" style="746" customWidth="1"/>
    <col min="9406" max="9406" width="8.28515625" style="746" customWidth="1"/>
    <col min="9407" max="9407" width="11.42578125" style="746"/>
    <col min="9408" max="9409" width="10.7109375" style="746" customWidth="1"/>
    <col min="9410" max="9410" width="10.28515625" style="746" customWidth="1"/>
    <col min="9411" max="9411" width="11.28515625" style="746" customWidth="1"/>
    <col min="9412" max="9412" width="7.7109375" style="746" customWidth="1"/>
    <col min="9413" max="9413" width="10.140625" style="746" customWidth="1"/>
    <col min="9414" max="9414" width="6.5703125" style="746" customWidth="1"/>
    <col min="9415" max="9415" width="1.140625" style="746" customWidth="1"/>
    <col min="9416" max="9416" width="24.5703125" style="746" customWidth="1"/>
    <col min="9417" max="9417" width="9.85546875" style="746" customWidth="1"/>
    <col min="9418" max="9418" width="10.7109375" style="746" customWidth="1"/>
    <col min="9419" max="9419" width="10.85546875" style="746" customWidth="1"/>
    <col min="9420" max="9420" width="11.140625" style="746" customWidth="1"/>
    <col min="9421" max="9421" width="9.85546875" style="746" customWidth="1"/>
    <col min="9422" max="9422" width="1" style="746" customWidth="1"/>
    <col min="9423" max="9423" width="16.5703125" style="746" customWidth="1"/>
    <col min="9424" max="9424" width="0.5703125" style="746" customWidth="1"/>
    <col min="9425" max="9425" width="0.7109375" style="746" customWidth="1"/>
    <col min="9426" max="9426" width="27.85546875" style="746" customWidth="1"/>
    <col min="9427" max="9427" width="0.85546875" style="746" customWidth="1"/>
    <col min="9428" max="9428" width="27.42578125" style="746" customWidth="1"/>
    <col min="9429" max="9429" width="14.7109375" style="746" customWidth="1"/>
    <col min="9430" max="9430" width="0.42578125" style="746" customWidth="1"/>
    <col min="9431" max="9431" width="0.7109375" style="746" customWidth="1"/>
    <col min="9432" max="9432" width="21.7109375" style="746" customWidth="1"/>
    <col min="9433" max="9433" width="1.28515625" style="746" customWidth="1"/>
    <col min="9434" max="9434" width="21.140625" style="746" customWidth="1"/>
    <col min="9435" max="9639" width="11.42578125" style="746"/>
    <col min="9640" max="9640" width="0.7109375" style="746" customWidth="1"/>
    <col min="9641" max="9642" width="1.5703125" style="746" customWidth="1"/>
    <col min="9643" max="9643" width="16.42578125" style="746" customWidth="1"/>
    <col min="9644" max="9646" width="10.42578125" style="746" customWidth="1"/>
    <col min="9647" max="9647" width="8.7109375" style="746" customWidth="1"/>
    <col min="9648" max="9648" width="0.7109375" style="746" customWidth="1"/>
    <col min="9649" max="9649" width="3.140625" style="746" customWidth="1"/>
    <col min="9650" max="9650" width="1.140625" style="746" customWidth="1"/>
    <col min="9651" max="9651" width="18" style="746" customWidth="1"/>
    <col min="9652" max="9652" width="9.42578125" style="746" customWidth="1"/>
    <col min="9653" max="9653" width="8.7109375" style="746" customWidth="1"/>
    <col min="9654" max="9654" width="9.28515625" style="746" customWidth="1"/>
    <col min="9655" max="9655" width="10.140625" style="746" customWidth="1"/>
    <col min="9656" max="9656" width="5.140625" style="746" customWidth="1"/>
    <col min="9657" max="9657" width="10.140625" style="746" customWidth="1"/>
    <col min="9658" max="9658" width="6.42578125" style="746" customWidth="1"/>
    <col min="9659" max="9659" width="11.42578125" style="746"/>
    <col min="9660" max="9660" width="1.28515625" style="746" customWidth="1"/>
    <col min="9661" max="9661" width="1.42578125" style="746" customWidth="1"/>
    <col min="9662" max="9662" width="8.28515625" style="746" customWidth="1"/>
    <col min="9663" max="9663" width="11.42578125" style="746"/>
    <col min="9664" max="9665" width="10.7109375" style="746" customWidth="1"/>
    <col min="9666" max="9666" width="10.28515625" style="746" customWidth="1"/>
    <col min="9667" max="9667" width="11.28515625" style="746" customWidth="1"/>
    <col min="9668" max="9668" width="7.7109375" style="746" customWidth="1"/>
    <col min="9669" max="9669" width="10.140625" style="746" customWidth="1"/>
    <col min="9670" max="9670" width="6.5703125" style="746" customWidth="1"/>
    <col min="9671" max="9671" width="1.140625" style="746" customWidth="1"/>
    <col min="9672" max="9672" width="24.5703125" style="746" customWidth="1"/>
    <col min="9673" max="9673" width="9.85546875" style="746" customWidth="1"/>
    <col min="9674" max="9674" width="10.7109375" style="746" customWidth="1"/>
    <col min="9675" max="9675" width="10.85546875" style="746" customWidth="1"/>
    <col min="9676" max="9676" width="11.140625" style="746" customWidth="1"/>
    <col min="9677" max="9677" width="9.85546875" style="746" customWidth="1"/>
    <col min="9678" max="9678" width="1" style="746" customWidth="1"/>
    <col min="9679" max="9679" width="16.5703125" style="746" customWidth="1"/>
    <col min="9680" max="9680" width="0.5703125" style="746" customWidth="1"/>
    <col min="9681" max="9681" width="0.7109375" style="746" customWidth="1"/>
    <col min="9682" max="9682" width="27.85546875" style="746" customWidth="1"/>
    <col min="9683" max="9683" width="0.85546875" style="746" customWidth="1"/>
    <col min="9684" max="9684" width="27.42578125" style="746" customWidth="1"/>
    <col min="9685" max="9685" width="14.7109375" style="746" customWidth="1"/>
    <col min="9686" max="9686" width="0.42578125" style="746" customWidth="1"/>
    <col min="9687" max="9687" width="0.7109375" style="746" customWidth="1"/>
    <col min="9688" max="9688" width="21.7109375" style="746" customWidth="1"/>
    <col min="9689" max="9689" width="1.28515625" style="746" customWidth="1"/>
    <col min="9690" max="9690" width="21.140625" style="746" customWidth="1"/>
    <col min="9691" max="9895" width="11.42578125" style="746"/>
    <col min="9896" max="9896" width="0.7109375" style="746" customWidth="1"/>
    <col min="9897" max="9898" width="1.5703125" style="746" customWidth="1"/>
    <col min="9899" max="9899" width="16.42578125" style="746" customWidth="1"/>
    <col min="9900" max="9902" width="10.42578125" style="746" customWidth="1"/>
    <col min="9903" max="9903" width="8.7109375" style="746" customWidth="1"/>
    <col min="9904" max="9904" width="0.7109375" style="746" customWidth="1"/>
    <col min="9905" max="9905" width="3.140625" style="746" customWidth="1"/>
    <col min="9906" max="9906" width="1.140625" style="746" customWidth="1"/>
    <col min="9907" max="9907" width="18" style="746" customWidth="1"/>
    <col min="9908" max="9908" width="9.42578125" style="746" customWidth="1"/>
    <col min="9909" max="9909" width="8.7109375" style="746" customWidth="1"/>
    <col min="9910" max="9910" width="9.28515625" style="746" customWidth="1"/>
    <col min="9911" max="9911" width="10.140625" style="746" customWidth="1"/>
    <col min="9912" max="9912" width="5.140625" style="746" customWidth="1"/>
    <col min="9913" max="9913" width="10.140625" style="746" customWidth="1"/>
    <col min="9914" max="9914" width="6.42578125" style="746" customWidth="1"/>
    <col min="9915" max="9915" width="11.42578125" style="746"/>
    <col min="9916" max="9916" width="1.28515625" style="746" customWidth="1"/>
    <col min="9917" max="9917" width="1.42578125" style="746" customWidth="1"/>
    <col min="9918" max="9918" width="8.28515625" style="746" customWidth="1"/>
    <col min="9919" max="9919" width="11.42578125" style="746"/>
    <col min="9920" max="9921" width="10.7109375" style="746" customWidth="1"/>
    <col min="9922" max="9922" width="10.28515625" style="746" customWidth="1"/>
    <col min="9923" max="9923" width="11.28515625" style="746" customWidth="1"/>
    <col min="9924" max="9924" width="7.7109375" style="746" customWidth="1"/>
    <col min="9925" max="9925" width="10.140625" style="746" customWidth="1"/>
    <col min="9926" max="9926" width="6.5703125" style="746" customWidth="1"/>
    <col min="9927" max="9927" width="1.140625" style="746" customWidth="1"/>
    <col min="9928" max="9928" width="24.5703125" style="746" customWidth="1"/>
    <col min="9929" max="9929" width="9.85546875" style="746" customWidth="1"/>
    <col min="9930" max="9930" width="10.7109375" style="746" customWidth="1"/>
    <col min="9931" max="9931" width="10.85546875" style="746" customWidth="1"/>
    <col min="9932" max="9932" width="11.140625" style="746" customWidth="1"/>
    <col min="9933" max="9933" width="9.85546875" style="746" customWidth="1"/>
    <col min="9934" max="9934" width="1" style="746" customWidth="1"/>
    <col min="9935" max="9935" width="16.5703125" style="746" customWidth="1"/>
    <col min="9936" max="9936" width="0.5703125" style="746" customWidth="1"/>
    <col min="9937" max="9937" width="0.7109375" style="746" customWidth="1"/>
    <col min="9938" max="9938" width="27.85546875" style="746" customWidth="1"/>
    <col min="9939" max="9939" width="0.85546875" style="746" customWidth="1"/>
    <col min="9940" max="9940" width="27.42578125" style="746" customWidth="1"/>
    <col min="9941" max="9941" width="14.7109375" style="746" customWidth="1"/>
    <col min="9942" max="9942" width="0.42578125" style="746" customWidth="1"/>
    <col min="9943" max="9943" width="0.7109375" style="746" customWidth="1"/>
    <col min="9944" max="9944" width="21.7109375" style="746" customWidth="1"/>
    <col min="9945" max="9945" width="1.28515625" style="746" customWidth="1"/>
    <col min="9946" max="9946" width="21.140625" style="746" customWidth="1"/>
    <col min="9947" max="10151" width="11.42578125" style="746"/>
    <col min="10152" max="10152" width="0.7109375" style="746" customWidth="1"/>
    <col min="10153" max="10154" width="1.5703125" style="746" customWidth="1"/>
    <col min="10155" max="10155" width="16.42578125" style="746" customWidth="1"/>
    <col min="10156" max="10158" width="10.42578125" style="746" customWidth="1"/>
    <col min="10159" max="10159" width="8.7109375" style="746" customWidth="1"/>
    <col min="10160" max="10160" width="0.7109375" style="746" customWidth="1"/>
    <col min="10161" max="10161" width="3.140625" style="746" customWidth="1"/>
    <col min="10162" max="10162" width="1.140625" style="746" customWidth="1"/>
    <col min="10163" max="10163" width="18" style="746" customWidth="1"/>
    <col min="10164" max="10164" width="9.42578125" style="746" customWidth="1"/>
    <col min="10165" max="10165" width="8.7109375" style="746" customWidth="1"/>
    <col min="10166" max="10166" width="9.28515625" style="746" customWidth="1"/>
    <col min="10167" max="10167" width="10.140625" style="746" customWidth="1"/>
    <col min="10168" max="10168" width="5.140625" style="746" customWidth="1"/>
    <col min="10169" max="10169" width="10.140625" style="746" customWidth="1"/>
    <col min="10170" max="10170" width="6.42578125" style="746" customWidth="1"/>
    <col min="10171" max="10171" width="11.42578125" style="746"/>
    <col min="10172" max="10172" width="1.28515625" style="746" customWidth="1"/>
    <col min="10173" max="10173" width="1.42578125" style="746" customWidth="1"/>
    <col min="10174" max="10174" width="8.28515625" style="746" customWidth="1"/>
    <col min="10175" max="10175" width="11.42578125" style="746"/>
    <col min="10176" max="10177" width="10.7109375" style="746" customWidth="1"/>
    <col min="10178" max="10178" width="10.28515625" style="746" customWidth="1"/>
    <col min="10179" max="10179" width="11.28515625" style="746" customWidth="1"/>
    <col min="10180" max="10180" width="7.7109375" style="746" customWidth="1"/>
    <col min="10181" max="10181" width="10.140625" style="746" customWidth="1"/>
    <col min="10182" max="10182" width="6.5703125" style="746" customWidth="1"/>
    <col min="10183" max="10183" width="1.140625" style="746" customWidth="1"/>
    <col min="10184" max="10184" width="24.5703125" style="746" customWidth="1"/>
    <col min="10185" max="10185" width="9.85546875" style="746" customWidth="1"/>
    <col min="10186" max="10186" width="10.7109375" style="746" customWidth="1"/>
    <col min="10187" max="10187" width="10.85546875" style="746" customWidth="1"/>
    <col min="10188" max="10188" width="11.140625" style="746" customWidth="1"/>
    <col min="10189" max="10189" width="9.85546875" style="746" customWidth="1"/>
    <col min="10190" max="10190" width="1" style="746" customWidth="1"/>
    <col min="10191" max="10191" width="16.5703125" style="746" customWidth="1"/>
    <col min="10192" max="10192" width="0.5703125" style="746" customWidth="1"/>
    <col min="10193" max="10193" width="0.7109375" style="746" customWidth="1"/>
    <col min="10194" max="10194" width="27.85546875" style="746" customWidth="1"/>
    <col min="10195" max="10195" width="0.85546875" style="746" customWidth="1"/>
    <col min="10196" max="10196" width="27.42578125" style="746" customWidth="1"/>
    <col min="10197" max="10197" width="14.7109375" style="746" customWidth="1"/>
    <col min="10198" max="10198" width="0.42578125" style="746" customWidth="1"/>
    <col min="10199" max="10199" width="0.7109375" style="746" customWidth="1"/>
    <col min="10200" max="10200" width="21.7109375" style="746" customWidth="1"/>
    <col min="10201" max="10201" width="1.28515625" style="746" customWidth="1"/>
    <col min="10202" max="10202" width="21.140625" style="746" customWidth="1"/>
    <col min="10203" max="10407" width="11.42578125" style="746"/>
    <col min="10408" max="10408" width="0.7109375" style="746" customWidth="1"/>
    <col min="10409" max="10410" width="1.5703125" style="746" customWidth="1"/>
    <col min="10411" max="10411" width="16.42578125" style="746" customWidth="1"/>
    <col min="10412" max="10414" width="10.42578125" style="746" customWidth="1"/>
    <col min="10415" max="10415" width="8.7109375" style="746" customWidth="1"/>
    <col min="10416" max="10416" width="0.7109375" style="746" customWidth="1"/>
    <col min="10417" max="10417" width="3.140625" style="746" customWidth="1"/>
    <col min="10418" max="10418" width="1.140625" style="746" customWidth="1"/>
    <col min="10419" max="10419" width="18" style="746" customWidth="1"/>
    <col min="10420" max="10420" width="9.42578125" style="746" customWidth="1"/>
    <col min="10421" max="10421" width="8.7109375" style="746" customWidth="1"/>
    <col min="10422" max="10422" width="9.28515625" style="746" customWidth="1"/>
    <col min="10423" max="10423" width="10.140625" style="746" customWidth="1"/>
    <col min="10424" max="10424" width="5.140625" style="746" customWidth="1"/>
    <col min="10425" max="10425" width="10.140625" style="746" customWidth="1"/>
    <col min="10426" max="10426" width="6.42578125" style="746" customWidth="1"/>
    <col min="10427" max="10427" width="11.42578125" style="746"/>
    <col min="10428" max="10428" width="1.28515625" style="746" customWidth="1"/>
    <col min="10429" max="10429" width="1.42578125" style="746" customWidth="1"/>
    <col min="10430" max="10430" width="8.28515625" style="746" customWidth="1"/>
    <col min="10431" max="10431" width="11.42578125" style="746"/>
    <col min="10432" max="10433" width="10.7109375" style="746" customWidth="1"/>
    <col min="10434" max="10434" width="10.28515625" style="746" customWidth="1"/>
    <col min="10435" max="10435" width="11.28515625" style="746" customWidth="1"/>
    <col min="10436" max="10436" width="7.7109375" style="746" customWidth="1"/>
    <col min="10437" max="10437" width="10.140625" style="746" customWidth="1"/>
    <col min="10438" max="10438" width="6.5703125" style="746" customWidth="1"/>
    <col min="10439" max="10439" width="1.140625" style="746" customWidth="1"/>
    <col min="10440" max="10440" width="24.5703125" style="746" customWidth="1"/>
    <col min="10441" max="10441" width="9.85546875" style="746" customWidth="1"/>
    <col min="10442" max="10442" width="10.7109375" style="746" customWidth="1"/>
    <col min="10443" max="10443" width="10.85546875" style="746" customWidth="1"/>
    <col min="10444" max="10444" width="11.140625" style="746" customWidth="1"/>
    <col min="10445" max="10445" width="9.85546875" style="746" customWidth="1"/>
    <col min="10446" max="10446" width="1" style="746" customWidth="1"/>
    <col min="10447" max="10447" width="16.5703125" style="746" customWidth="1"/>
    <col min="10448" max="10448" width="0.5703125" style="746" customWidth="1"/>
    <col min="10449" max="10449" width="0.7109375" style="746" customWidth="1"/>
    <col min="10450" max="10450" width="27.85546875" style="746" customWidth="1"/>
    <col min="10451" max="10451" width="0.85546875" style="746" customWidth="1"/>
    <col min="10452" max="10452" width="27.42578125" style="746" customWidth="1"/>
    <col min="10453" max="10453" width="14.7109375" style="746" customWidth="1"/>
    <col min="10454" max="10454" width="0.42578125" style="746" customWidth="1"/>
    <col min="10455" max="10455" width="0.7109375" style="746" customWidth="1"/>
    <col min="10456" max="10456" width="21.7109375" style="746" customWidth="1"/>
    <col min="10457" max="10457" width="1.28515625" style="746" customWidth="1"/>
    <col min="10458" max="10458" width="21.140625" style="746" customWidth="1"/>
    <col min="10459" max="10663" width="11.42578125" style="746"/>
    <col min="10664" max="10664" width="0.7109375" style="746" customWidth="1"/>
    <col min="10665" max="10666" width="1.5703125" style="746" customWidth="1"/>
    <col min="10667" max="10667" width="16.42578125" style="746" customWidth="1"/>
    <col min="10668" max="10670" width="10.42578125" style="746" customWidth="1"/>
    <col min="10671" max="10671" width="8.7109375" style="746" customWidth="1"/>
    <col min="10672" max="10672" width="0.7109375" style="746" customWidth="1"/>
    <col min="10673" max="10673" width="3.140625" style="746" customWidth="1"/>
    <col min="10674" max="10674" width="1.140625" style="746" customWidth="1"/>
    <col min="10675" max="10675" width="18" style="746" customWidth="1"/>
    <col min="10676" max="10676" width="9.42578125" style="746" customWidth="1"/>
    <col min="10677" max="10677" width="8.7109375" style="746" customWidth="1"/>
    <col min="10678" max="10678" width="9.28515625" style="746" customWidth="1"/>
    <col min="10679" max="10679" width="10.140625" style="746" customWidth="1"/>
    <col min="10680" max="10680" width="5.140625" style="746" customWidth="1"/>
    <col min="10681" max="10681" width="10.140625" style="746" customWidth="1"/>
    <col min="10682" max="10682" width="6.42578125" style="746" customWidth="1"/>
    <col min="10683" max="10683" width="11.42578125" style="746"/>
    <col min="10684" max="10684" width="1.28515625" style="746" customWidth="1"/>
    <col min="10685" max="10685" width="1.42578125" style="746" customWidth="1"/>
    <col min="10686" max="10686" width="8.28515625" style="746" customWidth="1"/>
    <col min="10687" max="10687" width="11.42578125" style="746"/>
    <col min="10688" max="10689" width="10.7109375" style="746" customWidth="1"/>
    <col min="10690" max="10690" width="10.28515625" style="746" customWidth="1"/>
    <col min="10691" max="10691" width="11.28515625" style="746" customWidth="1"/>
    <col min="10692" max="10692" width="7.7109375" style="746" customWidth="1"/>
    <col min="10693" max="10693" width="10.140625" style="746" customWidth="1"/>
    <col min="10694" max="10694" width="6.5703125" style="746" customWidth="1"/>
    <col min="10695" max="10695" width="1.140625" style="746" customWidth="1"/>
    <col min="10696" max="10696" width="24.5703125" style="746" customWidth="1"/>
    <col min="10697" max="10697" width="9.85546875" style="746" customWidth="1"/>
    <col min="10698" max="10698" width="10.7109375" style="746" customWidth="1"/>
    <col min="10699" max="10699" width="10.85546875" style="746" customWidth="1"/>
    <col min="10700" max="10700" width="11.140625" style="746" customWidth="1"/>
    <col min="10701" max="10701" width="9.85546875" style="746" customWidth="1"/>
    <col min="10702" max="10702" width="1" style="746" customWidth="1"/>
    <col min="10703" max="10703" width="16.5703125" style="746" customWidth="1"/>
    <col min="10704" max="10704" width="0.5703125" style="746" customWidth="1"/>
    <col min="10705" max="10705" width="0.7109375" style="746" customWidth="1"/>
    <col min="10706" max="10706" width="27.85546875" style="746" customWidth="1"/>
    <col min="10707" max="10707" width="0.85546875" style="746" customWidth="1"/>
    <col min="10708" max="10708" width="27.42578125" style="746" customWidth="1"/>
    <col min="10709" max="10709" width="14.7109375" style="746" customWidth="1"/>
    <col min="10710" max="10710" width="0.42578125" style="746" customWidth="1"/>
    <col min="10711" max="10711" width="0.7109375" style="746" customWidth="1"/>
    <col min="10712" max="10712" width="21.7109375" style="746" customWidth="1"/>
    <col min="10713" max="10713" width="1.28515625" style="746" customWidth="1"/>
    <col min="10714" max="10714" width="21.140625" style="746" customWidth="1"/>
    <col min="10715" max="10919" width="11.42578125" style="746"/>
    <col min="10920" max="10920" width="0.7109375" style="746" customWidth="1"/>
    <col min="10921" max="10922" width="1.5703125" style="746" customWidth="1"/>
    <col min="10923" max="10923" width="16.42578125" style="746" customWidth="1"/>
    <col min="10924" max="10926" width="10.42578125" style="746" customWidth="1"/>
    <col min="10927" max="10927" width="8.7109375" style="746" customWidth="1"/>
    <col min="10928" max="10928" width="0.7109375" style="746" customWidth="1"/>
    <col min="10929" max="10929" width="3.140625" style="746" customWidth="1"/>
    <col min="10930" max="10930" width="1.140625" style="746" customWidth="1"/>
    <col min="10931" max="10931" width="18" style="746" customWidth="1"/>
    <col min="10932" max="10932" width="9.42578125" style="746" customWidth="1"/>
    <col min="10933" max="10933" width="8.7109375" style="746" customWidth="1"/>
    <col min="10934" max="10934" width="9.28515625" style="746" customWidth="1"/>
    <col min="10935" max="10935" width="10.140625" style="746" customWidth="1"/>
    <col min="10936" max="10936" width="5.140625" style="746" customWidth="1"/>
    <col min="10937" max="10937" width="10.140625" style="746" customWidth="1"/>
    <col min="10938" max="10938" width="6.42578125" style="746" customWidth="1"/>
    <col min="10939" max="10939" width="11.42578125" style="746"/>
    <col min="10940" max="10940" width="1.28515625" style="746" customWidth="1"/>
    <col min="10941" max="10941" width="1.42578125" style="746" customWidth="1"/>
    <col min="10942" max="10942" width="8.28515625" style="746" customWidth="1"/>
    <col min="10943" max="10943" width="11.42578125" style="746"/>
    <col min="10944" max="10945" width="10.7109375" style="746" customWidth="1"/>
    <col min="10946" max="10946" width="10.28515625" style="746" customWidth="1"/>
    <col min="10947" max="10947" width="11.28515625" style="746" customWidth="1"/>
    <col min="10948" max="10948" width="7.7109375" style="746" customWidth="1"/>
    <col min="10949" max="10949" width="10.140625" style="746" customWidth="1"/>
    <col min="10950" max="10950" width="6.5703125" style="746" customWidth="1"/>
    <col min="10951" max="10951" width="1.140625" style="746" customWidth="1"/>
    <col min="10952" max="10952" width="24.5703125" style="746" customWidth="1"/>
    <col min="10953" max="10953" width="9.85546875" style="746" customWidth="1"/>
    <col min="10954" max="10954" width="10.7109375" style="746" customWidth="1"/>
    <col min="10955" max="10955" width="10.85546875" style="746" customWidth="1"/>
    <col min="10956" max="10956" width="11.140625" style="746" customWidth="1"/>
    <col min="10957" max="10957" width="9.85546875" style="746" customWidth="1"/>
    <col min="10958" max="10958" width="1" style="746" customWidth="1"/>
    <col min="10959" max="10959" width="16.5703125" style="746" customWidth="1"/>
    <col min="10960" max="10960" width="0.5703125" style="746" customWidth="1"/>
    <col min="10961" max="10961" width="0.7109375" style="746" customWidth="1"/>
    <col min="10962" max="10962" width="27.85546875" style="746" customWidth="1"/>
    <col min="10963" max="10963" width="0.85546875" style="746" customWidth="1"/>
    <col min="10964" max="10964" width="27.42578125" style="746" customWidth="1"/>
    <col min="10965" max="10965" width="14.7109375" style="746" customWidth="1"/>
    <col min="10966" max="10966" width="0.42578125" style="746" customWidth="1"/>
    <col min="10967" max="10967" width="0.7109375" style="746" customWidth="1"/>
    <col min="10968" max="10968" width="21.7109375" style="746" customWidth="1"/>
    <col min="10969" max="10969" width="1.28515625" style="746" customWidth="1"/>
    <col min="10970" max="10970" width="21.140625" style="746" customWidth="1"/>
    <col min="10971" max="11175" width="11.42578125" style="746"/>
    <col min="11176" max="11176" width="0.7109375" style="746" customWidth="1"/>
    <col min="11177" max="11178" width="1.5703125" style="746" customWidth="1"/>
    <col min="11179" max="11179" width="16.42578125" style="746" customWidth="1"/>
    <col min="11180" max="11182" width="10.42578125" style="746" customWidth="1"/>
    <col min="11183" max="11183" width="8.7109375" style="746" customWidth="1"/>
    <col min="11184" max="11184" width="0.7109375" style="746" customWidth="1"/>
    <col min="11185" max="11185" width="3.140625" style="746" customWidth="1"/>
    <col min="11186" max="11186" width="1.140625" style="746" customWidth="1"/>
    <col min="11187" max="11187" width="18" style="746" customWidth="1"/>
    <col min="11188" max="11188" width="9.42578125" style="746" customWidth="1"/>
    <col min="11189" max="11189" width="8.7109375" style="746" customWidth="1"/>
    <col min="11190" max="11190" width="9.28515625" style="746" customWidth="1"/>
    <col min="11191" max="11191" width="10.140625" style="746" customWidth="1"/>
    <col min="11192" max="11192" width="5.140625" style="746" customWidth="1"/>
    <col min="11193" max="11193" width="10.140625" style="746" customWidth="1"/>
    <col min="11194" max="11194" width="6.42578125" style="746" customWidth="1"/>
    <col min="11195" max="11195" width="11.42578125" style="746"/>
    <col min="11196" max="11196" width="1.28515625" style="746" customWidth="1"/>
    <col min="11197" max="11197" width="1.42578125" style="746" customWidth="1"/>
    <col min="11198" max="11198" width="8.28515625" style="746" customWidth="1"/>
    <col min="11199" max="11199" width="11.42578125" style="746"/>
    <col min="11200" max="11201" width="10.7109375" style="746" customWidth="1"/>
    <col min="11202" max="11202" width="10.28515625" style="746" customWidth="1"/>
    <col min="11203" max="11203" width="11.28515625" style="746" customWidth="1"/>
    <col min="11204" max="11204" width="7.7109375" style="746" customWidth="1"/>
    <col min="11205" max="11205" width="10.140625" style="746" customWidth="1"/>
    <col min="11206" max="11206" width="6.5703125" style="746" customWidth="1"/>
    <col min="11207" max="11207" width="1.140625" style="746" customWidth="1"/>
    <col min="11208" max="11208" width="24.5703125" style="746" customWidth="1"/>
    <col min="11209" max="11209" width="9.85546875" style="746" customWidth="1"/>
    <col min="11210" max="11210" width="10.7109375" style="746" customWidth="1"/>
    <col min="11211" max="11211" width="10.85546875" style="746" customWidth="1"/>
    <col min="11212" max="11212" width="11.140625" style="746" customWidth="1"/>
    <col min="11213" max="11213" width="9.85546875" style="746" customWidth="1"/>
    <col min="11214" max="11214" width="1" style="746" customWidth="1"/>
    <col min="11215" max="11215" width="16.5703125" style="746" customWidth="1"/>
    <col min="11216" max="11216" width="0.5703125" style="746" customWidth="1"/>
    <col min="11217" max="11217" width="0.7109375" style="746" customWidth="1"/>
    <col min="11218" max="11218" width="27.85546875" style="746" customWidth="1"/>
    <col min="11219" max="11219" width="0.85546875" style="746" customWidth="1"/>
    <col min="11220" max="11220" width="27.42578125" style="746" customWidth="1"/>
    <col min="11221" max="11221" width="14.7109375" style="746" customWidth="1"/>
    <col min="11222" max="11222" width="0.42578125" style="746" customWidth="1"/>
    <col min="11223" max="11223" width="0.7109375" style="746" customWidth="1"/>
    <col min="11224" max="11224" width="21.7109375" style="746" customWidth="1"/>
    <col min="11225" max="11225" width="1.28515625" style="746" customWidth="1"/>
    <col min="11226" max="11226" width="21.140625" style="746" customWidth="1"/>
    <col min="11227" max="11431" width="11.42578125" style="746"/>
    <col min="11432" max="11432" width="0.7109375" style="746" customWidth="1"/>
    <col min="11433" max="11434" width="1.5703125" style="746" customWidth="1"/>
    <col min="11435" max="11435" width="16.42578125" style="746" customWidth="1"/>
    <col min="11436" max="11438" width="10.42578125" style="746" customWidth="1"/>
    <col min="11439" max="11439" width="8.7109375" style="746" customWidth="1"/>
    <col min="11440" max="11440" width="0.7109375" style="746" customWidth="1"/>
    <col min="11441" max="11441" width="3.140625" style="746" customWidth="1"/>
    <col min="11442" max="11442" width="1.140625" style="746" customWidth="1"/>
    <col min="11443" max="11443" width="18" style="746" customWidth="1"/>
    <col min="11444" max="11444" width="9.42578125" style="746" customWidth="1"/>
    <col min="11445" max="11445" width="8.7109375" style="746" customWidth="1"/>
    <col min="11446" max="11446" width="9.28515625" style="746" customWidth="1"/>
    <col min="11447" max="11447" width="10.140625" style="746" customWidth="1"/>
    <col min="11448" max="11448" width="5.140625" style="746" customWidth="1"/>
    <col min="11449" max="11449" width="10.140625" style="746" customWidth="1"/>
    <col min="11450" max="11450" width="6.42578125" style="746" customWidth="1"/>
    <col min="11451" max="11451" width="11.42578125" style="746"/>
    <col min="11452" max="11452" width="1.28515625" style="746" customWidth="1"/>
    <col min="11453" max="11453" width="1.42578125" style="746" customWidth="1"/>
    <col min="11454" max="11454" width="8.28515625" style="746" customWidth="1"/>
    <col min="11455" max="11455" width="11.42578125" style="746"/>
    <col min="11456" max="11457" width="10.7109375" style="746" customWidth="1"/>
    <col min="11458" max="11458" width="10.28515625" style="746" customWidth="1"/>
    <col min="11459" max="11459" width="11.28515625" style="746" customWidth="1"/>
    <col min="11460" max="11460" width="7.7109375" style="746" customWidth="1"/>
    <col min="11461" max="11461" width="10.140625" style="746" customWidth="1"/>
    <col min="11462" max="11462" width="6.5703125" style="746" customWidth="1"/>
    <col min="11463" max="11463" width="1.140625" style="746" customWidth="1"/>
    <col min="11464" max="11464" width="24.5703125" style="746" customWidth="1"/>
    <col min="11465" max="11465" width="9.85546875" style="746" customWidth="1"/>
    <col min="11466" max="11466" width="10.7109375" style="746" customWidth="1"/>
    <col min="11467" max="11467" width="10.85546875" style="746" customWidth="1"/>
    <col min="11468" max="11468" width="11.140625" style="746" customWidth="1"/>
    <col min="11469" max="11469" width="9.85546875" style="746" customWidth="1"/>
    <col min="11470" max="11470" width="1" style="746" customWidth="1"/>
    <col min="11471" max="11471" width="16.5703125" style="746" customWidth="1"/>
    <col min="11472" max="11472" width="0.5703125" style="746" customWidth="1"/>
    <col min="11473" max="11473" width="0.7109375" style="746" customWidth="1"/>
    <col min="11474" max="11474" width="27.85546875" style="746" customWidth="1"/>
    <col min="11475" max="11475" width="0.85546875" style="746" customWidth="1"/>
    <col min="11476" max="11476" width="27.42578125" style="746" customWidth="1"/>
    <col min="11477" max="11477" width="14.7109375" style="746" customWidth="1"/>
    <col min="11478" max="11478" width="0.42578125" style="746" customWidth="1"/>
    <col min="11479" max="11479" width="0.7109375" style="746" customWidth="1"/>
    <col min="11480" max="11480" width="21.7109375" style="746" customWidth="1"/>
    <col min="11481" max="11481" width="1.28515625" style="746" customWidth="1"/>
    <col min="11482" max="11482" width="21.140625" style="746" customWidth="1"/>
    <col min="11483" max="11687" width="11.42578125" style="746"/>
    <col min="11688" max="11688" width="0.7109375" style="746" customWidth="1"/>
    <col min="11689" max="11690" width="1.5703125" style="746" customWidth="1"/>
    <col min="11691" max="11691" width="16.42578125" style="746" customWidth="1"/>
    <col min="11692" max="11694" width="10.42578125" style="746" customWidth="1"/>
    <col min="11695" max="11695" width="8.7109375" style="746" customWidth="1"/>
    <col min="11696" max="11696" width="0.7109375" style="746" customWidth="1"/>
    <col min="11697" max="11697" width="3.140625" style="746" customWidth="1"/>
    <col min="11698" max="11698" width="1.140625" style="746" customWidth="1"/>
    <col min="11699" max="11699" width="18" style="746" customWidth="1"/>
    <col min="11700" max="11700" width="9.42578125" style="746" customWidth="1"/>
    <col min="11701" max="11701" width="8.7109375" style="746" customWidth="1"/>
    <col min="11702" max="11702" width="9.28515625" style="746" customWidth="1"/>
    <col min="11703" max="11703" width="10.140625" style="746" customWidth="1"/>
    <col min="11704" max="11704" width="5.140625" style="746" customWidth="1"/>
    <col min="11705" max="11705" width="10.140625" style="746" customWidth="1"/>
    <col min="11706" max="11706" width="6.42578125" style="746" customWidth="1"/>
    <col min="11707" max="11707" width="11.42578125" style="746"/>
    <col min="11708" max="11708" width="1.28515625" style="746" customWidth="1"/>
    <col min="11709" max="11709" width="1.42578125" style="746" customWidth="1"/>
    <col min="11710" max="11710" width="8.28515625" style="746" customWidth="1"/>
    <col min="11711" max="11711" width="11.42578125" style="746"/>
    <col min="11712" max="11713" width="10.7109375" style="746" customWidth="1"/>
    <col min="11714" max="11714" width="10.28515625" style="746" customWidth="1"/>
    <col min="11715" max="11715" width="11.28515625" style="746" customWidth="1"/>
    <col min="11716" max="11716" width="7.7109375" style="746" customWidth="1"/>
    <col min="11717" max="11717" width="10.140625" style="746" customWidth="1"/>
    <col min="11718" max="11718" width="6.5703125" style="746" customWidth="1"/>
    <col min="11719" max="11719" width="1.140625" style="746" customWidth="1"/>
    <col min="11720" max="11720" width="24.5703125" style="746" customWidth="1"/>
    <col min="11721" max="11721" width="9.85546875" style="746" customWidth="1"/>
    <col min="11722" max="11722" width="10.7109375" style="746" customWidth="1"/>
    <col min="11723" max="11723" width="10.85546875" style="746" customWidth="1"/>
    <col min="11724" max="11724" width="11.140625" style="746" customWidth="1"/>
    <col min="11725" max="11725" width="9.85546875" style="746" customWidth="1"/>
    <col min="11726" max="11726" width="1" style="746" customWidth="1"/>
    <col min="11727" max="11727" width="16.5703125" style="746" customWidth="1"/>
    <col min="11728" max="11728" width="0.5703125" style="746" customWidth="1"/>
    <col min="11729" max="11729" width="0.7109375" style="746" customWidth="1"/>
    <col min="11730" max="11730" width="27.85546875" style="746" customWidth="1"/>
    <col min="11731" max="11731" width="0.85546875" style="746" customWidth="1"/>
    <col min="11732" max="11732" width="27.42578125" style="746" customWidth="1"/>
    <col min="11733" max="11733" width="14.7109375" style="746" customWidth="1"/>
    <col min="11734" max="11734" width="0.42578125" style="746" customWidth="1"/>
    <col min="11735" max="11735" width="0.7109375" style="746" customWidth="1"/>
    <col min="11736" max="11736" width="21.7109375" style="746" customWidth="1"/>
    <col min="11737" max="11737" width="1.28515625" style="746" customWidth="1"/>
    <col min="11738" max="11738" width="21.140625" style="746" customWidth="1"/>
    <col min="11739" max="11943" width="11.42578125" style="746"/>
    <col min="11944" max="11944" width="0.7109375" style="746" customWidth="1"/>
    <col min="11945" max="11946" width="1.5703125" style="746" customWidth="1"/>
    <col min="11947" max="11947" width="16.42578125" style="746" customWidth="1"/>
    <col min="11948" max="11950" width="10.42578125" style="746" customWidth="1"/>
    <col min="11951" max="11951" width="8.7109375" style="746" customWidth="1"/>
    <col min="11952" max="11952" width="0.7109375" style="746" customWidth="1"/>
    <col min="11953" max="11953" width="3.140625" style="746" customWidth="1"/>
    <col min="11954" max="11954" width="1.140625" style="746" customWidth="1"/>
    <col min="11955" max="11955" width="18" style="746" customWidth="1"/>
    <col min="11956" max="11956" width="9.42578125" style="746" customWidth="1"/>
    <col min="11957" max="11957" width="8.7109375" style="746" customWidth="1"/>
    <col min="11958" max="11958" width="9.28515625" style="746" customWidth="1"/>
    <col min="11959" max="11959" width="10.140625" style="746" customWidth="1"/>
    <col min="11960" max="11960" width="5.140625" style="746" customWidth="1"/>
    <col min="11961" max="11961" width="10.140625" style="746" customWidth="1"/>
    <col min="11962" max="11962" width="6.42578125" style="746" customWidth="1"/>
    <col min="11963" max="11963" width="11.42578125" style="746"/>
    <col min="11964" max="11964" width="1.28515625" style="746" customWidth="1"/>
    <col min="11965" max="11965" width="1.42578125" style="746" customWidth="1"/>
    <col min="11966" max="11966" width="8.28515625" style="746" customWidth="1"/>
    <col min="11967" max="11967" width="11.42578125" style="746"/>
    <col min="11968" max="11969" width="10.7109375" style="746" customWidth="1"/>
    <col min="11970" max="11970" width="10.28515625" style="746" customWidth="1"/>
    <col min="11971" max="11971" width="11.28515625" style="746" customWidth="1"/>
    <col min="11972" max="11972" width="7.7109375" style="746" customWidth="1"/>
    <col min="11973" max="11973" width="10.140625" style="746" customWidth="1"/>
    <col min="11974" max="11974" width="6.5703125" style="746" customWidth="1"/>
    <col min="11975" max="11975" width="1.140625" style="746" customWidth="1"/>
    <col min="11976" max="11976" width="24.5703125" style="746" customWidth="1"/>
    <col min="11977" max="11977" width="9.85546875" style="746" customWidth="1"/>
    <col min="11978" max="11978" width="10.7109375" style="746" customWidth="1"/>
    <col min="11979" max="11979" width="10.85546875" style="746" customWidth="1"/>
    <col min="11980" max="11980" width="11.140625" style="746" customWidth="1"/>
    <col min="11981" max="11981" width="9.85546875" style="746" customWidth="1"/>
    <col min="11982" max="11982" width="1" style="746" customWidth="1"/>
    <col min="11983" max="11983" width="16.5703125" style="746" customWidth="1"/>
    <col min="11984" max="11984" width="0.5703125" style="746" customWidth="1"/>
    <col min="11985" max="11985" width="0.7109375" style="746" customWidth="1"/>
    <col min="11986" max="11986" width="27.85546875" style="746" customWidth="1"/>
    <col min="11987" max="11987" width="0.85546875" style="746" customWidth="1"/>
    <col min="11988" max="11988" width="27.42578125" style="746" customWidth="1"/>
    <col min="11989" max="11989" width="14.7109375" style="746" customWidth="1"/>
    <col min="11990" max="11990" width="0.42578125" style="746" customWidth="1"/>
    <col min="11991" max="11991" width="0.7109375" style="746" customWidth="1"/>
    <col min="11992" max="11992" width="21.7109375" style="746" customWidth="1"/>
    <col min="11993" max="11993" width="1.28515625" style="746" customWidth="1"/>
    <col min="11994" max="11994" width="21.140625" style="746" customWidth="1"/>
    <col min="11995" max="12199" width="11.42578125" style="746"/>
    <col min="12200" max="12200" width="0.7109375" style="746" customWidth="1"/>
    <col min="12201" max="12202" width="1.5703125" style="746" customWidth="1"/>
    <col min="12203" max="12203" width="16.42578125" style="746" customWidth="1"/>
    <col min="12204" max="12206" width="10.42578125" style="746" customWidth="1"/>
    <col min="12207" max="12207" width="8.7109375" style="746" customWidth="1"/>
    <col min="12208" max="12208" width="0.7109375" style="746" customWidth="1"/>
    <col min="12209" max="12209" width="3.140625" style="746" customWidth="1"/>
    <col min="12210" max="12210" width="1.140625" style="746" customWidth="1"/>
    <col min="12211" max="12211" width="18" style="746" customWidth="1"/>
    <col min="12212" max="12212" width="9.42578125" style="746" customWidth="1"/>
    <col min="12213" max="12213" width="8.7109375" style="746" customWidth="1"/>
    <col min="12214" max="12214" width="9.28515625" style="746" customWidth="1"/>
    <col min="12215" max="12215" width="10.140625" style="746" customWidth="1"/>
    <col min="12216" max="12216" width="5.140625" style="746" customWidth="1"/>
    <col min="12217" max="12217" width="10.140625" style="746" customWidth="1"/>
    <col min="12218" max="12218" width="6.42578125" style="746" customWidth="1"/>
    <col min="12219" max="12219" width="11.42578125" style="746"/>
    <col min="12220" max="12220" width="1.28515625" style="746" customWidth="1"/>
    <col min="12221" max="12221" width="1.42578125" style="746" customWidth="1"/>
    <col min="12222" max="12222" width="8.28515625" style="746" customWidth="1"/>
    <col min="12223" max="12223" width="11.42578125" style="746"/>
    <col min="12224" max="12225" width="10.7109375" style="746" customWidth="1"/>
    <col min="12226" max="12226" width="10.28515625" style="746" customWidth="1"/>
    <col min="12227" max="12227" width="11.28515625" style="746" customWidth="1"/>
    <col min="12228" max="12228" width="7.7109375" style="746" customWidth="1"/>
    <col min="12229" max="12229" width="10.140625" style="746" customWidth="1"/>
    <col min="12230" max="12230" width="6.5703125" style="746" customWidth="1"/>
    <col min="12231" max="12231" width="1.140625" style="746" customWidth="1"/>
    <col min="12232" max="12232" width="24.5703125" style="746" customWidth="1"/>
    <col min="12233" max="12233" width="9.85546875" style="746" customWidth="1"/>
    <col min="12234" max="12234" width="10.7109375" style="746" customWidth="1"/>
    <col min="12235" max="12235" width="10.85546875" style="746" customWidth="1"/>
    <col min="12236" max="12236" width="11.140625" style="746" customWidth="1"/>
    <col min="12237" max="12237" width="9.85546875" style="746" customWidth="1"/>
    <col min="12238" max="12238" width="1" style="746" customWidth="1"/>
    <col min="12239" max="12239" width="16.5703125" style="746" customWidth="1"/>
    <col min="12240" max="12240" width="0.5703125" style="746" customWidth="1"/>
    <col min="12241" max="12241" width="0.7109375" style="746" customWidth="1"/>
    <col min="12242" max="12242" width="27.85546875" style="746" customWidth="1"/>
    <col min="12243" max="12243" width="0.85546875" style="746" customWidth="1"/>
    <col min="12244" max="12244" width="27.42578125" style="746" customWidth="1"/>
    <col min="12245" max="12245" width="14.7109375" style="746" customWidth="1"/>
    <col min="12246" max="12246" width="0.42578125" style="746" customWidth="1"/>
    <col min="12247" max="12247" width="0.7109375" style="746" customWidth="1"/>
    <col min="12248" max="12248" width="21.7109375" style="746" customWidth="1"/>
    <col min="12249" max="12249" width="1.28515625" style="746" customWidth="1"/>
    <col min="12250" max="12250" width="21.140625" style="746" customWidth="1"/>
    <col min="12251" max="12455" width="11.42578125" style="746"/>
    <col min="12456" max="12456" width="0.7109375" style="746" customWidth="1"/>
    <col min="12457" max="12458" width="1.5703125" style="746" customWidth="1"/>
    <col min="12459" max="12459" width="16.42578125" style="746" customWidth="1"/>
    <col min="12460" max="12462" width="10.42578125" style="746" customWidth="1"/>
    <col min="12463" max="12463" width="8.7109375" style="746" customWidth="1"/>
    <col min="12464" max="12464" width="0.7109375" style="746" customWidth="1"/>
    <col min="12465" max="12465" width="3.140625" style="746" customWidth="1"/>
    <col min="12466" max="12466" width="1.140625" style="746" customWidth="1"/>
    <col min="12467" max="12467" width="18" style="746" customWidth="1"/>
    <col min="12468" max="12468" width="9.42578125" style="746" customWidth="1"/>
    <col min="12469" max="12469" width="8.7109375" style="746" customWidth="1"/>
    <col min="12470" max="12470" width="9.28515625" style="746" customWidth="1"/>
    <col min="12471" max="12471" width="10.140625" style="746" customWidth="1"/>
    <col min="12472" max="12472" width="5.140625" style="746" customWidth="1"/>
    <col min="12473" max="12473" width="10.140625" style="746" customWidth="1"/>
    <col min="12474" max="12474" width="6.42578125" style="746" customWidth="1"/>
    <col min="12475" max="12475" width="11.42578125" style="746"/>
    <col min="12476" max="12476" width="1.28515625" style="746" customWidth="1"/>
    <col min="12477" max="12477" width="1.42578125" style="746" customWidth="1"/>
    <col min="12478" max="12478" width="8.28515625" style="746" customWidth="1"/>
    <col min="12479" max="12479" width="11.42578125" style="746"/>
    <col min="12480" max="12481" width="10.7109375" style="746" customWidth="1"/>
    <col min="12482" max="12482" width="10.28515625" style="746" customWidth="1"/>
    <col min="12483" max="12483" width="11.28515625" style="746" customWidth="1"/>
    <col min="12484" max="12484" width="7.7109375" style="746" customWidth="1"/>
    <col min="12485" max="12485" width="10.140625" style="746" customWidth="1"/>
    <col min="12486" max="12486" width="6.5703125" style="746" customWidth="1"/>
    <col min="12487" max="12487" width="1.140625" style="746" customWidth="1"/>
    <col min="12488" max="12488" width="24.5703125" style="746" customWidth="1"/>
    <col min="12489" max="12489" width="9.85546875" style="746" customWidth="1"/>
    <col min="12490" max="12490" width="10.7109375" style="746" customWidth="1"/>
    <col min="12491" max="12491" width="10.85546875" style="746" customWidth="1"/>
    <col min="12492" max="12492" width="11.140625" style="746" customWidth="1"/>
    <col min="12493" max="12493" width="9.85546875" style="746" customWidth="1"/>
    <col min="12494" max="12494" width="1" style="746" customWidth="1"/>
    <col min="12495" max="12495" width="16.5703125" style="746" customWidth="1"/>
    <col min="12496" max="12496" width="0.5703125" style="746" customWidth="1"/>
    <col min="12497" max="12497" width="0.7109375" style="746" customWidth="1"/>
    <col min="12498" max="12498" width="27.85546875" style="746" customWidth="1"/>
    <col min="12499" max="12499" width="0.85546875" style="746" customWidth="1"/>
    <col min="12500" max="12500" width="27.42578125" style="746" customWidth="1"/>
    <col min="12501" max="12501" width="14.7109375" style="746" customWidth="1"/>
    <col min="12502" max="12502" width="0.42578125" style="746" customWidth="1"/>
    <col min="12503" max="12503" width="0.7109375" style="746" customWidth="1"/>
    <col min="12504" max="12504" width="21.7109375" style="746" customWidth="1"/>
    <col min="12505" max="12505" width="1.28515625" style="746" customWidth="1"/>
    <col min="12506" max="12506" width="21.140625" style="746" customWidth="1"/>
    <col min="12507" max="12711" width="11.42578125" style="746"/>
    <col min="12712" max="12712" width="0.7109375" style="746" customWidth="1"/>
    <col min="12713" max="12714" width="1.5703125" style="746" customWidth="1"/>
    <col min="12715" max="12715" width="16.42578125" style="746" customWidth="1"/>
    <col min="12716" max="12718" width="10.42578125" style="746" customWidth="1"/>
    <col min="12719" max="12719" width="8.7109375" style="746" customWidth="1"/>
    <col min="12720" max="12720" width="0.7109375" style="746" customWidth="1"/>
    <col min="12721" max="12721" width="3.140625" style="746" customWidth="1"/>
    <col min="12722" max="12722" width="1.140625" style="746" customWidth="1"/>
    <col min="12723" max="12723" width="18" style="746" customWidth="1"/>
    <col min="12724" max="12724" width="9.42578125" style="746" customWidth="1"/>
    <col min="12725" max="12725" width="8.7109375" style="746" customWidth="1"/>
    <col min="12726" max="12726" width="9.28515625" style="746" customWidth="1"/>
    <col min="12727" max="12727" width="10.140625" style="746" customWidth="1"/>
    <col min="12728" max="12728" width="5.140625" style="746" customWidth="1"/>
    <col min="12729" max="12729" width="10.140625" style="746" customWidth="1"/>
    <col min="12730" max="12730" width="6.42578125" style="746" customWidth="1"/>
    <col min="12731" max="12731" width="11.42578125" style="746"/>
    <col min="12732" max="12732" width="1.28515625" style="746" customWidth="1"/>
    <col min="12733" max="12733" width="1.42578125" style="746" customWidth="1"/>
    <col min="12734" max="12734" width="8.28515625" style="746" customWidth="1"/>
    <col min="12735" max="12735" width="11.42578125" style="746"/>
    <col min="12736" max="12737" width="10.7109375" style="746" customWidth="1"/>
    <col min="12738" max="12738" width="10.28515625" style="746" customWidth="1"/>
    <col min="12739" max="12739" width="11.28515625" style="746" customWidth="1"/>
    <col min="12740" max="12740" width="7.7109375" style="746" customWidth="1"/>
    <col min="12741" max="12741" width="10.140625" style="746" customWidth="1"/>
    <col min="12742" max="12742" width="6.5703125" style="746" customWidth="1"/>
    <col min="12743" max="12743" width="1.140625" style="746" customWidth="1"/>
    <col min="12744" max="12744" width="24.5703125" style="746" customWidth="1"/>
    <col min="12745" max="12745" width="9.85546875" style="746" customWidth="1"/>
    <col min="12746" max="12746" width="10.7109375" style="746" customWidth="1"/>
    <col min="12747" max="12747" width="10.85546875" style="746" customWidth="1"/>
    <col min="12748" max="12748" width="11.140625" style="746" customWidth="1"/>
    <col min="12749" max="12749" width="9.85546875" style="746" customWidth="1"/>
    <col min="12750" max="12750" width="1" style="746" customWidth="1"/>
    <col min="12751" max="12751" width="16.5703125" style="746" customWidth="1"/>
    <col min="12752" max="12752" width="0.5703125" style="746" customWidth="1"/>
    <col min="12753" max="12753" width="0.7109375" style="746" customWidth="1"/>
    <col min="12754" max="12754" width="27.85546875" style="746" customWidth="1"/>
    <col min="12755" max="12755" width="0.85546875" style="746" customWidth="1"/>
    <col min="12756" max="12756" width="27.42578125" style="746" customWidth="1"/>
    <col min="12757" max="12757" width="14.7109375" style="746" customWidth="1"/>
    <col min="12758" max="12758" width="0.42578125" style="746" customWidth="1"/>
    <col min="12759" max="12759" width="0.7109375" style="746" customWidth="1"/>
    <col min="12760" max="12760" width="21.7109375" style="746" customWidth="1"/>
    <col min="12761" max="12761" width="1.28515625" style="746" customWidth="1"/>
    <col min="12762" max="12762" width="21.140625" style="746" customWidth="1"/>
    <col min="12763" max="12967" width="11.42578125" style="746"/>
    <col min="12968" max="12968" width="0.7109375" style="746" customWidth="1"/>
    <col min="12969" max="12970" width="1.5703125" style="746" customWidth="1"/>
    <col min="12971" max="12971" width="16.42578125" style="746" customWidth="1"/>
    <col min="12972" max="12974" width="10.42578125" style="746" customWidth="1"/>
    <col min="12975" max="12975" width="8.7109375" style="746" customWidth="1"/>
    <col min="12976" max="12976" width="0.7109375" style="746" customWidth="1"/>
    <col min="12977" max="12977" width="3.140625" style="746" customWidth="1"/>
    <col min="12978" max="12978" width="1.140625" style="746" customWidth="1"/>
    <col min="12979" max="12979" width="18" style="746" customWidth="1"/>
    <col min="12980" max="12980" width="9.42578125" style="746" customWidth="1"/>
    <col min="12981" max="12981" width="8.7109375" style="746" customWidth="1"/>
    <col min="12982" max="12982" width="9.28515625" style="746" customWidth="1"/>
    <col min="12983" max="12983" width="10.140625" style="746" customWidth="1"/>
    <col min="12984" max="12984" width="5.140625" style="746" customWidth="1"/>
    <col min="12985" max="12985" width="10.140625" style="746" customWidth="1"/>
    <col min="12986" max="12986" width="6.42578125" style="746" customWidth="1"/>
    <col min="12987" max="12987" width="11.42578125" style="746"/>
    <col min="12988" max="12988" width="1.28515625" style="746" customWidth="1"/>
    <col min="12989" max="12989" width="1.42578125" style="746" customWidth="1"/>
    <col min="12990" max="12990" width="8.28515625" style="746" customWidth="1"/>
    <col min="12991" max="12991" width="11.42578125" style="746"/>
    <col min="12992" max="12993" width="10.7109375" style="746" customWidth="1"/>
    <col min="12994" max="12994" width="10.28515625" style="746" customWidth="1"/>
    <col min="12995" max="12995" width="11.28515625" style="746" customWidth="1"/>
    <col min="12996" max="12996" width="7.7109375" style="746" customWidth="1"/>
    <col min="12997" max="12997" width="10.140625" style="746" customWidth="1"/>
    <col min="12998" max="12998" width="6.5703125" style="746" customWidth="1"/>
    <col min="12999" max="12999" width="1.140625" style="746" customWidth="1"/>
    <col min="13000" max="13000" width="24.5703125" style="746" customWidth="1"/>
    <col min="13001" max="13001" width="9.85546875" style="746" customWidth="1"/>
    <col min="13002" max="13002" width="10.7109375" style="746" customWidth="1"/>
    <col min="13003" max="13003" width="10.85546875" style="746" customWidth="1"/>
    <col min="13004" max="13004" width="11.140625" style="746" customWidth="1"/>
    <col min="13005" max="13005" width="9.85546875" style="746" customWidth="1"/>
    <col min="13006" max="13006" width="1" style="746" customWidth="1"/>
    <col min="13007" max="13007" width="16.5703125" style="746" customWidth="1"/>
    <col min="13008" max="13008" width="0.5703125" style="746" customWidth="1"/>
    <col min="13009" max="13009" width="0.7109375" style="746" customWidth="1"/>
    <col min="13010" max="13010" width="27.85546875" style="746" customWidth="1"/>
    <col min="13011" max="13011" width="0.85546875" style="746" customWidth="1"/>
    <col min="13012" max="13012" width="27.42578125" style="746" customWidth="1"/>
    <col min="13013" max="13013" width="14.7109375" style="746" customWidth="1"/>
    <col min="13014" max="13014" width="0.42578125" style="746" customWidth="1"/>
    <col min="13015" max="13015" width="0.7109375" style="746" customWidth="1"/>
    <col min="13016" max="13016" width="21.7109375" style="746" customWidth="1"/>
    <col min="13017" max="13017" width="1.28515625" style="746" customWidth="1"/>
    <col min="13018" max="13018" width="21.140625" style="746" customWidth="1"/>
    <col min="13019" max="13223" width="11.42578125" style="746"/>
    <col min="13224" max="13224" width="0.7109375" style="746" customWidth="1"/>
    <col min="13225" max="13226" width="1.5703125" style="746" customWidth="1"/>
    <col min="13227" max="13227" width="16.42578125" style="746" customWidth="1"/>
    <col min="13228" max="13230" width="10.42578125" style="746" customWidth="1"/>
    <col min="13231" max="13231" width="8.7109375" style="746" customWidth="1"/>
    <col min="13232" max="13232" width="0.7109375" style="746" customWidth="1"/>
    <col min="13233" max="13233" width="3.140625" style="746" customWidth="1"/>
    <col min="13234" max="13234" width="1.140625" style="746" customWidth="1"/>
    <col min="13235" max="13235" width="18" style="746" customWidth="1"/>
    <col min="13236" max="13236" width="9.42578125" style="746" customWidth="1"/>
    <col min="13237" max="13237" width="8.7109375" style="746" customWidth="1"/>
    <col min="13238" max="13238" width="9.28515625" style="746" customWidth="1"/>
    <col min="13239" max="13239" width="10.140625" style="746" customWidth="1"/>
    <col min="13240" max="13240" width="5.140625" style="746" customWidth="1"/>
    <col min="13241" max="13241" width="10.140625" style="746" customWidth="1"/>
    <col min="13242" max="13242" width="6.42578125" style="746" customWidth="1"/>
    <col min="13243" max="13243" width="11.42578125" style="746"/>
    <col min="13244" max="13244" width="1.28515625" style="746" customWidth="1"/>
    <col min="13245" max="13245" width="1.42578125" style="746" customWidth="1"/>
    <col min="13246" max="13246" width="8.28515625" style="746" customWidth="1"/>
    <col min="13247" max="13247" width="11.42578125" style="746"/>
    <col min="13248" max="13249" width="10.7109375" style="746" customWidth="1"/>
    <col min="13250" max="13250" width="10.28515625" style="746" customWidth="1"/>
    <col min="13251" max="13251" width="11.28515625" style="746" customWidth="1"/>
    <col min="13252" max="13252" width="7.7109375" style="746" customWidth="1"/>
    <col min="13253" max="13253" width="10.140625" style="746" customWidth="1"/>
    <col min="13254" max="13254" width="6.5703125" style="746" customWidth="1"/>
    <col min="13255" max="13255" width="1.140625" style="746" customWidth="1"/>
    <col min="13256" max="13256" width="24.5703125" style="746" customWidth="1"/>
    <col min="13257" max="13257" width="9.85546875" style="746" customWidth="1"/>
    <col min="13258" max="13258" width="10.7109375" style="746" customWidth="1"/>
    <col min="13259" max="13259" width="10.85546875" style="746" customWidth="1"/>
    <col min="13260" max="13260" width="11.140625" style="746" customWidth="1"/>
    <col min="13261" max="13261" width="9.85546875" style="746" customWidth="1"/>
    <col min="13262" max="13262" width="1" style="746" customWidth="1"/>
    <col min="13263" max="13263" width="16.5703125" style="746" customWidth="1"/>
    <col min="13264" max="13264" width="0.5703125" style="746" customWidth="1"/>
    <col min="13265" max="13265" width="0.7109375" style="746" customWidth="1"/>
    <col min="13266" max="13266" width="27.85546875" style="746" customWidth="1"/>
    <col min="13267" max="13267" width="0.85546875" style="746" customWidth="1"/>
    <col min="13268" max="13268" width="27.42578125" style="746" customWidth="1"/>
    <col min="13269" max="13269" width="14.7109375" style="746" customWidth="1"/>
    <col min="13270" max="13270" width="0.42578125" style="746" customWidth="1"/>
    <col min="13271" max="13271" width="0.7109375" style="746" customWidth="1"/>
    <col min="13272" max="13272" width="21.7109375" style="746" customWidth="1"/>
    <col min="13273" max="13273" width="1.28515625" style="746" customWidth="1"/>
    <col min="13274" max="13274" width="21.140625" style="746" customWidth="1"/>
    <col min="13275" max="13479" width="11.42578125" style="746"/>
    <col min="13480" max="13480" width="0.7109375" style="746" customWidth="1"/>
    <col min="13481" max="13482" width="1.5703125" style="746" customWidth="1"/>
    <col min="13483" max="13483" width="16.42578125" style="746" customWidth="1"/>
    <col min="13484" max="13486" width="10.42578125" style="746" customWidth="1"/>
    <col min="13487" max="13487" width="8.7109375" style="746" customWidth="1"/>
    <col min="13488" max="13488" width="0.7109375" style="746" customWidth="1"/>
    <col min="13489" max="13489" width="3.140625" style="746" customWidth="1"/>
    <col min="13490" max="13490" width="1.140625" style="746" customWidth="1"/>
    <col min="13491" max="13491" width="18" style="746" customWidth="1"/>
    <col min="13492" max="13492" width="9.42578125" style="746" customWidth="1"/>
    <col min="13493" max="13493" width="8.7109375" style="746" customWidth="1"/>
    <col min="13494" max="13494" width="9.28515625" style="746" customWidth="1"/>
    <col min="13495" max="13495" width="10.140625" style="746" customWidth="1"/>
    <col min="13496" max="13496" width="5.140625" style="746" customWidth="1"/>
    <col min="13497" max="13497" width="10.140625" style="746" customWidth="1"/>
    <col min="13498" max="13498" width="6.42578125" style="746" customWidth="1"/>
    <col min="13499" max="13499" width="11.42578125" style="746"/>
    <col min="13500" max="13500" width="1.28515625" style="746" customWidth="1"/>
    <col min="13501" max="13501" width="1.42578125" style="746" customWidth="1"/>
    <col min="13502" max="13502" width="8.28515625" style="746" customWidth="1"/>
    <col min="13503" max="13503" width="11.42578125" style="746"/>
    <col min="13504" max="13505" width="10.7109375" style="746" customWidth="1"/>
    <col min="13506" max="13506" width="10.28515625" style="746" customWidth="1"/>
    <col min="13507" max="13507" width="11.28515625" style="746" customWidth="1"/>
    <col min="13508" max="13508" width="7.7109375" style="746" customWidth="1"/>
    <col min="13509" max="13509" width="10.140625" style="746" customWidth="1"/>
    <col min="13510" max="13510" width="6.5703125" style="746" customWidth="1"/>
    <col min="13511" max="13511" width="1.140625" style="746" customWidth="1"/>
    <col min="13512" max="13512" width="24.5703125" style="746" customWidth="1"/>
    <col min="13513" max="13513" width="9.85546875" style="746" customWidth="1"/>
    <col min="13514" max="13514" width="10.7109375" style="746" customWidth="1"/>
    <col min="13515" max="13515" width="10.85546875" style="746" customWidth="1"/>
    <col min="13516" max="13516" width="11.140625" style="746" customWidth="1"/>
    <col min="13517" max="13517" width="9.85546875" style="746" customWidth="1"/>
    <col min="13518" max="13518" width="1" style="746" customWidth="1"/>
    <col min="13519" max="13519" width="16.5703125" style="746" customWidth="1"/>
    <col min="13520" max="13520" width="0.5703125" style="746" customWidth="1"/>
    <col min="13521" max="13521" width="0.7109375" style="746" customWidth="1"/>
    <col min="13522" max="13522" width="27.85546875" style="746" customWidth="1"/>
    <col min="13523" max="13523" width="0.85546875" style="746" customWidth="1"/>
    <col min="13524" max="13524" width="27.42578125" style="746" customWidth="1"/>
    <col min="13525" max="13525" width="14.7109375" style="746" customWidth="1"/>
    <col min="13526" max="13526" width="0.42578125" style="746" customWidth="1"/>
    <col min="13527" max="13527" width="0.7109375" style="746" customWidth="1"/>
    <col min="13528" max="13528" width="21.7109375" style="746" customWidth="1"/>
    <col min="13529" max="13529" width="1.28515625" style="746" customWidth="1"/>
    <col min="13530" max="13530" width="21.140625" style="746" customWidth="1"/>
    <col min="13531" max="13735" width="11.42578125" style="746"/>
    <col min="13736" max="13736" width="0.7109375" style="746" customWidth="1"/>
    <col min="13737" max="13738" width="1.5703125" style="746" customWidth="1"/>
    <col min="13739" max="13739" width="16.42578125" style="746" customWidth="1"/>
    <col min="13740" max="13742" width="10.42578125" style="746" customWidth="1"/>
    <col min="13743" max="13743" width="8.7109375" style="746" customWidth="1"/>
    <col min="13744" max="13744" width="0.7109375" style="746" customWidth="1"/>
    <col min="13745" max="13745" width="3.140625" style="746" customWidth="1"/>
    <col min="13746" max="13746" width="1.140625" style="746" customWidth="1"/>
    <col min="13747" max="13747" width="18" style="746" customWidth="1"/>
    <col min="13748" max="13748" width="9.42578125" style="746" customWidth="1"/>
    <col min="13749" max="13749" width="8.7109375" style="746" customWidth="1"/>
    <col min="13750" max="13750" width="9.28515625" style="746" customWidth="1"/>
    <col min="13751" max="13751" width="10.140625" style="746" customWidth="1"/>
    <col min="13752" max="13752" width="5.140625" style="746" customWidth="1"/>
    <col min="13753" max="13753" width="10.140625" style="746" customWidth="1"/>
    <col min="13754" max="13754" width="6.42578125" style="746" customWidth="1"/>
    <col min="13755" max="13755" width="11.42578125" style="746"/>
    <col min="13756" max="13756" width="1.28515625" style="746" customWidth="1"/>
    <col min="13757" max="13757" width="1.42578125" style="746" customWidth="1"/>
    <col min="13758" max="13758" width="8.28515625" style="746" customWidth="1"/>
    <col min="13759" max="13759" width="11.42578125" style="746"/>
    <col min="13760" max="13761" width="10.7109375" style="746" customWidth="1"/>
    <col min="13762" max="13762" width="10.28515625" style="746" customWidth="1"/>
    <col min="13763" max="13763" width="11.28515625" style="746" customWidth="1"/>
    <col min="13764" max="13764" width="7.7109375" style="746" customWidth="1"/>
    <col min="13765" max="13765" width="10.140625" style="746" customWidth="1"/>
    <col min="13766" max="13766" width="6.5703125" style="746" customWidth="1"/>
    <col min="13767" max="13767" width="1.140625" style="746" customWidth="1"/>
    <col min="13768" max="13768" width="24.5703125" style="746" customWidth="1"/>
    <col min="13769" max="13769" width="9.85546875" style="746" customWidth="1"/>
    <col min="13770" max="13770" width="10.7109375" style="746" customWidth="1"/>
    <col min="13771" max="13771" width="10.85546875" style="746" customWidth="1"/>
    <col min="13772" max="13772" width="11.140625" style="746" customWidth="1"/>
    <col min="13773" max="13773" width="9.85546875" style="746" customWidth="1"/>
    <col min="13774" max="13774" width="1" style="746" customWidth="1"/>
    <col min="13775" max="13775" width="16.5703125" style="746" customWidth="1"/>
    <col min="13776" max="13776" width="0.5703125" style="746" customWidth="1"/>
    <col min="13777" max="13777" width="0.7109375" style="746" customWidth="1"/>
    <col min="13778" max="13778" width="27.85546875" style="746" customWidth="1"/>
    <col min="13779" max="13779" width="0.85546875" style="746" customWidth="1"/>
    <col min="13780" max="13780" width="27.42578125" style="746" customWidth="1"/>
    <col min="13781" max="13781" width="14.7109375" style="746" customWidth="1"/>
    <col min="13782" max="13782" width="0.42578125" style="746" customWidth="1"/>
    <col min="13783" max="13783" width="0.7109375" style="746" customWidth="1"/>
    <col min="13784" max="13784" width="21.7109375" style="746" customWidth="1"/>
    <col min="13785" max="13785" width="1.28515625" style="746" customWidth="1"/>
    <col min="13786" max="13786" width="21.140625" style="746" customWidth="1"/>
    <col min="13787" max="13991" width="11.42578125" style="746"/>
    <col min="13992" max="13992" width="0.7109375" style="746" customWidth="1"/>
    <col min="13993" max="13994" width="1.5703125" style="746" customWidth="1"/>
    <col min="13995" max="13995" width="16.42578125" style="746" customWidth="1"/>
    <col min="13996" max="13998" width="10.42578125" style="746" customWidth="1"/>
    <col min="13999" max="13999" width="8.7109375" style="746" customWidth="1"/>
    <col min="14000" max="14000" width="0.7109375" style="746" customWidth="1"/>
    <col min="14001" max="14001" width="3.140625" style="746" customWidth="1"/>
    <col min="14002" max="14002" width="1.140625" style="746" customWidth="1"/>
    <col min="14003" max="14003" width="18" style="746" customWidth="1"/>
    <col min="14004" max="14004" width="9.42578125" style="746" customWidth="1"/>
    <col min="14005" max="14005" width="8.7109375" style="746" customWidth="1"/>
    <col min="14006" max="14006" width="9.28515625" style="746" customWidth="1"/>
    <col min="14007" max="14007" width="10.140625" style="746" customWidth="1"/>
    <col min="14008" max="14008" width="5.140625" style="746" customWidth="1"/>
    <col min="14009" max="14009" width="10.140625" style="746" customWidth="1"/>
    <col min="14010" max="14010" width="6.42578125" style="746" customWidth="1"/>
    <col min="14011" max="14011" width="11.42578125" style="746"/>
    <col min="14012" max="14012" width="1.28515625" style="746" customWidth="1"/>
    <col min="14013" max="14013" width="1.42578125" style="746" customWidth="1"/>
    <col min="14014" max="14014" width="8.28515625" style="746" customWidth="1"/>
    <col min="14015" max="14015" width="11.42578125" style="746"/>
    <col min="14016" max="14017" width="10.7109375" style="746" customWidth="1"/>
    <col min="14018" max="14018" width="10.28515625" style="746" customWidth="1"/>
    <col min="14019" max="14019" width="11.28515625" style="746" customWidth="1"/>
    <col min="14020" max="14020" width="7.7109375" style="746" customWidth="1"/>
    <col min="14021" max="14021" width="10.140625" style="746" customWidth="1"/>
    <col min="14022" max="14022" width="6.5703125" style="746" customWidth="1"/>
    <col min="14023" max="14023" width="1.140625" style="746" customWidth="1"/>
    <col min="14024" max="14024" width="24.5703125" style="746" customWidth="1"/>
    <col min="14025" max="14025" width="9.85546875" style="746" customWidth="1"/>
    <col min="14026" max="14026" width="10.7109375" style="746" customWidth="1"/>
    <col min="14027" max="14027" width="10.85546875" style="746" customWidth="1"/>
    <col min="14028" max="14028" width="11.140625" style="746" customWidth="1"/>
    <col min="14029" max="14029" width="9.85546875" style="746" customWidth="1"/>
    <col min="14030" max="14030" width="1" style="746" customWidth="1"/>
    <col min="14031" max="14031" width="16.5703125" style="746" customWidth="1"/>
    <col min="14032" max="14032" width="0.5703125" style="746" customWidth="1"/>
    <col min="14033" max="14033" width="0.7109375" style="746" customWidth="1"/>
    <col min="14034" max="14034" width="27.85546875" style="746" customWidth="1"/>
    <col min="14035" max="14035" width="0.85546875" style="746" customWidth="1"/>
    <col min="14036" max="14036" width="27.42578125" style="746" customWidth="1"/>
    <col min="14037" max="14037" width="14.7109375" style="746" customWidth="1"/>
    <col min="14038" max="14038" width="0.42578125" style="746" customWidth="1"/>
    <col min="14039" max="14039" width="0.7109375" style="746" customWidth="1"/>
    <col min="14040" max="14040" width="21.7109375" style="746" customWidth="1"/>
    <col min="14041" max="14041" width="1.28515625" style="746" customWidth="1"/>
    <col min="14042" max="14042" width="21.140625" style="746" customWidth="1"/>
    <col min="14043" max="14247" width="11.42578125" style="746"/>
    <col min="14248" max="14248" width="0.7109375" style="746" customWidth="1"/>
    <col min="14249" max="14250" width="1.5703125" style="746" customWidth="1"/>
    <col min="14251" max="14251" width="16.42578125" style="746" customWidth="1"/>
    <col min="14252" max="14254" width="10.42578125" style="746" customWidth="1"/>
    <col min="14255" max="14255" width="8.7109375" style="746" customWidth="1"/>
    <col min="14256" max="14256" width="0.7109375" style="746" customWidth="1"/>
    <col min="14257" max="14257" width="3.140625" style="746" customWidth="1"/>
    <col min="14258" max="14258" width="1.140625" style="746" customWidth="1"/>
    <col min="14259" max="14259" width="18" style="746" customWidth="1"/>
    <col min="14260" max="14260" width="9.42578125" style="746" customWidth="1"/>
    <col min="14261" max="14261" width="8.7109375" style="746" customWidth="1"/>
    <col min="14262" max="14262" width="9.28515625" style="746" customWidth="1"/>
    <col min="14263" max="14263" width="10.140625" style="746" customWidth="1"/>
    <col min="14264" max="14264" width="5.140625" style="746" customWidth="1"/>
    <col min="14265" max="14265" width="10.140625" style="746" customWidth="1"/>
    <col min="14266" max="14266" width="6.42578125" style="746" customWidth="1"/>
    <col min="14267" max="14267" width="11.42578125" style="746"/>
    <col min="14268" max="14268" width="1.28515625" style="746" customWidth="1"/>
    <col min="14269" max="14269" width="1.42578125" style="746" customWidth="1"/>
    <col min="14270" max="14270" width="8.28515625" style="746" customWidth="1"/>
    <col min="14271" max="14271" width="11.42578125" style="746"/>
    <col min="14272" max="14273" width="10.7109375" style="746" customWidth="1"/>
    <col min="14274" max="14274" width="10.28515625" style="746" customWidth="1"/>
    <col min="14275" max="14275" width="11.28515625" style="746" customWidth="1"/>
    <col min="14276" max="14276" width="7.7109375" style="746" customWidth="1"/>
    <col min="14277" max="14277" width="10.140625" style="746" customWidth="1"/>
    <col min="14278" max="14278" width="6.5703125" style="746" customWidth="1"/>
    <col min="14279" max="14279" width="1.140625" style="746" customWidth="1"/>
    <col min="14280" max="14280" width="24.5703125" style="746" customWidth="1"/>
    <col min="14281" max="14281" width="9.85546875" style="746" customWidth="1"/>
    <col min="14282" max="14282" width="10.7109375" style="746" customWidth="1"/>
    <col min="14283" max="14283" width="10.85546875" style="746" customWidth="1"/>
    <col min="14284" max="14284" width="11.140625" style="746" customWidth="1"/>
    <col min="14285" max="14285" width="9.85546875" style="746" customWidth="1"/>
    <col min="14286" max="14286" width="1" style="746" customWidth="1"/>
    <col min="14287" max="14287" width="16.5703125" style="746" customWidth="1"/>
    <col min="14288" max="14288" width="0.5703125" style="746" customWidth="1"/>
    <col min="14289" max="14289" width="0.7109375" style="746" customWidth="1"/>
    <col min="14290" max="14290" width="27.85546875" style="746" customWidth="1"/>
    <col min="14291" max="14291" width="0.85546875" style="746" customWidth="1"/>
    <col min="14292" max="14292" width="27.42578125" style="746" customWidth="1"/>
    <col min="14293" max="14293" width="14.7109375" style="746" customWidth="1"/>
    <col min="14294" max="14294" width="0.42578125" style="746" customWidth="1"/>
    <col min="14295" max="14295" width="0.7109375" style="746" customWidth="1"/>
    <col min="14296" max="14296" width="21.7109375" style="746" customWidth="1"/>
    <col min="14297" max="14297" width="1.28515625" style="746" customWidth="1"/>
    <col min="14298" max="14298" width="21.140625" style="746" customWidth="1"/>
    <col min="14299" max="14503" width="11.42578125" style="746"/>
    <col min="14504" max="14504" width="0.7109375" style="746" customWidth="1"/>
    <col min="14505" max="14506" width="1.5703125" style="746" customWidth="1"/>
    <col min="14507" max="14507" width="16.42578125" style="746" customWidth="1"/>
    <col min="14508" max="14510" width="10.42578125" style="746" customWidth="1"/>
    <col min="14511" max="14511" width="8.7109375" style="746" customWidth="1"/>
    <col min="14512" max="14512" width="0.7109375" style="746" customWidth="1"/>
    <col min="14513" max="14513" width="3.140625" style="746" customWidth="1"/>
    <col min="14514" max="14514" width="1.140625" style="746" customWidth="1"/>
    <col min="14515" max="14515" width="18" style="746" customWidth="1"/>
    <col min="14516" max="14516" width="9.42578125" style="746" customWidth="1"/>
    <col min="14517" max="14517" width="8.7109375" style="746" customWidth="1"/>
    <col min="14518" max="14518" width="9.28515625" style="746" customWidth="1"/>
    <col min="14519" max="14519" width="10.140625" style="746" customWidth="1"/>
    <col min="14520" max="14520" width="5.140625" style="746" customWidth="1"/>
    <col min="14521" max="14521" width="10.140625" style="746" customWidth="1"/>
    <col min="14522" max="14522" width="6.42578125" style="746" customWidth="1"/>
    <col min="14523" max="14523" width="11.42578125" style="746"/>
    <col min="14524" max="14524" width="1.28515625" style="746" customWidth="1"/>
    <col min="14525" max="14525" width="1.42578125" style="746" customWidth="1"/>
    <col min="14526" max="14526" width="8.28515625" style="746" customWidth="1"/>
    <col min="14527" max="14527" width="11.42578125" style="746"/>
    <col min="14528" max="14529" width="10.7109375" style="746" customWidth="1"/>
    <col min="14530" max="14530" width="10.28515625" style="746" customWidth="1"/>
    <col min="14531" max="14531" width="11.28515625" style="746" customWidth="1"/>
    <col min="14532" max="14532" width="7.7109375" style="746" customWidth="1"/>
    <col min="14533" max="14533" width="10.140625" style="746" customWidth="1"/>
    <col min="14534" max="14534" width="6.5703125" style="746" customWidth="1"/>
    <col min="14535" max="14535" width="1.140625" style="746" customWidth="1"/>
    <col min="14536" max="14536" width="24.5703125" style="746" customWidth="1"/>
    <col min="14537" max="14537" width="9.85546875" style="746" customWidth="1"/>
    <col min="14538" max="14538" width="10.7109375" style="746" customWidth="1"/>
    <col min="14539" max="14539" width="10.85546875" style="746" customWidth="1"/>
    <col min="14540" max="14540" width="11.140625" style="746" customWidth="1"/>
    <col min="14541" max="14541" width="9.85546875" style="746" customWidth="1"/>
    <col min="14542" max="14542" width="1" style="746" customWidth="1"/>
    <col min="14543" max="14543" width="16.5703125" style="746" customWidth="1"/>
    <col min="14544" max="14544" width="0.5703125" style="746" customWidth="1"/>
    <col min="14545" max="14545" width="0.7109375" style="746" customWidth="1"/>
    <col min="14546" max="14546" width="27.85546875" style="746" customWidth="1"/>
    <col min="14547" max="14547" width="0.85546875" style="746" customWidth="1"/>
    <col min="14548" max="14548" width="27.42578125" style="746" customWidth="1"/>
    <col min="14549" max="14549" width="14.7109375" style="746" customWidth="1"/>
    <col min="14550" max="14550" width="0.42578125" style="746" customWidth="1"/>
    <col min="14551" max="14551" width="0.7109375" style="746" customWidth="1"/>
    <col min="14552" max="14552" width="21.7109375" style="746" customWidth="1"/>
    <col min="14553" max="14553" width="1.28515625" style="746" customWidth="1"/>
    <col min="14554" max="14554" width="21.140625" style="746" customWidth="1"/>
    <col min="14555" max="14759" width="11.42578125" style="746"/>
    <col min="14760" max="14760" width="0.7109375" style="746" customWidth="1"/>
    <col min="14761" max="14762" width="1.5703125" style="746" customWidth="1"/>
    <col min="14763" max="14763" width="16.42578125" style="746" customWidth="1"/>
    <col min="14764" max="14766" width="10.42578125" style="746" customWidth="1"/>
    <col min="14767" max="14767" width="8.7109375" style="746" customWidth="1"/>
    <col min="14768" max="14768" width="0.7109375" style="746" customWidth="1"/>
    <col min="14769" max="14769" width="3.140625" style="746" customWidth="1"/>
    <col min="14770" max="14770" width="1.140625" style="746" customWidth="1"/>
    <col min="14771" max="14771" width="18" style="746" customWidth="1"/>
    <col min="14772" max="14772" width="9.42578125" style="746" customWidth="1"/>
    <col min="14773" max="14773" width="8.7109375" style="746" customWidth="1"/>
    <col min="14774" max="14774" width="9.28515625" style="746" customWidth="1"/>
    <col min="14775" max="14775" width="10.140625" style="746" customWidth="1"/>
    <col min="14776" max="14776" width="5.140625" style="746" customWidth="1"/>
    <col min="14777" max="14777" width="10.140625" style="746" customWidth="1"/>
    <col min="14778" max="14778" width="6.42578125" style="746" customWidth="1"/>
    <col min="14779" max="14779" width="11.42578125" style="746"/>
    <col min="14780" max="14780" width="1.28515625" style="746" customWidth="1"/>
    <col min="14781" max="14781" width="1.42578125" style="746" customWidth="1"/>
    <col min="14782" max="14782" width="8.28515625" style="746" customWidth="1"/>
    <col min="14783" max="14783" width="11.42578125" style="746"/>
    <col min="14784" max="14785" width="10.7109375" style="746" customWidth="1"/>
    <col min="14786" max="14786" width="10.28515625" style="746" customWidth="1"/>
    <col min="14787" max="14787" width="11.28515625" style="746" customWidth="1"/>
    <col min="14788" max="14788" width="7.7109375" style="746" customWidth="1"/>
    <col min="14789" max="14789" width="10.140625" style="746" customWidth="1"/>
    <col min="14790" max="14790" width="6.5703125" style="746" customWidth="1"/>
    <col min="14791" max="14791" width="1.140625" style="746" customWidth="1"/>
    <col min="14792" max="14792" width="24.5703125" style="746" customWidth="1"/>
    <col min="14793" max="14793" width="9.85546875" style="746" customWidth="1"/>
    <col min="14794" max="14794" width="10.7109375" style="746" customWidth="1"/>
    <col min="14795" max="14795" width="10.85546875" style="746" customWidth="1"/>
    <col min="14796" max="14796" width="11.140625" style="746" customWidth="1"/>
    <col min="14797" max="14797" width="9.85546875" style="746" customWidth="1"/>
    <col min="14798" max="14798" width="1" style="746" customWidth="1"/>
    <col min="14799" max="14799" width="16.5703125" style="746" customWidth="1"/>
    <col min="14800" max="14800" width="0.5703125" style="746" customWidth="1"/>
    <col min="14801" max="14801" width="0.7109375" style="746" customWidth="1"/>
    <col min="14802" max="14802" width="27.85546875" style="746" customWidth="1"/>
    <col min="14803" max="14803" width="0.85546875" style="746" customWidth="1"/>
    <col min="14804" max="14804" width="27.42578125" style="746" customWidth="1"/>
    <col min="14805" max="14805" width="14.7109375" style="746" customWidth="1"/>
    <col min="14806" max="14806" width="0.42578125" style="746" customWidth="1"/>
    <col min="14807" max="14807" width="0.7109375" style="746" customWidth="1"/>
    <col min="14808" max="14808" width="21.7109375" style="746" customWidth="1"/>
    <col min="14809" max="14809" width="1.28515625" style="746" customWidth="1"/>
    <col min="14810" max="14810" width="21.140625" style="746" customWidth="1"/>
    <col min="14811" max="15015" width="11.42578125" style="746"/>
    <col min="15016" max="15016" width="0.7109375" style="746" customWidth="1"/>
    <col min="15017" max="15018" width="1.5703125" style="746" customWidth="1"/>
    <col min="15019" max="15019" width="16.42578125" style="746" customWidth="1"/>
    <col min="15020" max="15022" width="10.42578125" style="746" customWidth="1"/>
    <col min="15023" max="15023" width="8.7109375" style="746" customWidth="1"/>
    <col min="15024" max="15024" width="0.7109375" style="746" customWidth="1"/>
    <col min="15025" max="15025" width="3.140625" style="746" customWidth="1"/>
    <col min="15026" max="15026" width="1.140625" style="746" customWidth="1"/>
    <col min="15027" max="15027" width="18" style="746" customWidth="1"/>
    <col min="15028" max="15028" width="9.42578125" style="746" customWidth="1"/>
    <col min="15029" max="15029" width="8.7109375" style="746" customWidth="1"/>
    <col min="15030" max="15030" width="9.28515625" style="746" customWidth="1"/>
    <col min="15031" max="15031" width="10.140625" style="746" customWidth="1"/>
    <col min="15032" max="15032" width="5.140625" style="746" customWidth="1"/>
    <col min="15033" max="15033" width="10.140625" style="746" customWidth="1"/>
    <col min="15034" max="15034" width="6.42578125" style="746" customWidth="1"/>
    <col min="15035" max="15035" width="11.42578125" style="746"/>
    <col min="15036" max="15036" width="1.28515625" style="746" customWidth="1"/>
    <col min="15037" max="15037" width="1.42578125" style="746" customWidth="1"/>
    <col min="15038" max="15038" width="8.28515625" style="746" customWidth="1"/>
    <col min="15039" max="15039" width="11.42578125" style="746"/>
    <col min="15040" max="15041" width="10.7109375" style="746" customWidth="1"/>
    <col min="15042" max="15042" width="10.28515625" style="746" customWidth="1"/>
    <col min="15043" max="15043" width="11.28515625" style="746" customWidth="1"/>
    <col min="15044" max="15044" width="7.7109375" style="746" customWidth="1"/>
    <col min="15045" max="15045" width="10.140625" style="746" customWidth="1"/>
    <col min="15046" max="15046" width="6.5703125" style="746" customWidth="1"/>
    <col min="15047" max="15047" width="1.140625" style="746" customWidth="1"/>
    <col min="15048" max="15048" width="24.5703125" style="746" customWidth="1"/>
    <col min="15049" max="15049" width="9.85546875" style="746" customWidth="1"/>
    <col min="15050" max="15050" width="10.7109375" style="746" customWidth="1"/>
    <col min="15051" max="15051" width="10.85546875" style="746" customWidth="1"/>
    <col min="15052" max="15052" width="11.140625" style="746" customWidth="1"/>
    <col min="15053" max="15053" width="9.85546875" style="746" customWidth="1"/>
    <col min="15054" max="15054" width="1" style="746" customWidth="1"/>
    <col min="15055" max="15055" width="16.5703125" style="746" customWidth="1"/>
    <col min="15056" max="15056" width="0.5703125" style="746" customWidth="1"/>
    <col min="15057" max="15057" width="0.7109375" style="746" customWidth="1"/>
    <col min="15058" max="15058" width="27.85546875" style="746" customWidth="1"/>
    <col min="15059" max="15059" width="0.85546875" style="746" customWidth="1"/>
    <col min="15060" max="15060" width="27.42578125" style="746" customWidth="1"/>
    <col min="15061" max="15061" width="14.7109375" style="746" customWidth="1"/>
    <col min="15062" max="15062" width="0.42578125" style="746" customWidth="1"/>
    <col min="15063" max="15063" width="0.7109375" style="746" customWidth="1"/>
    <col min="15064" max="15064" width="21.7109375" style="746" customWidth="1"/>
    <col min="15065" max="15065" width="1.28515625" style="746" customWidth="1"/>
    <col min="15066" max="15066" width="21.140625" style="746" customWidth="1"/>
    <col min="15067" max="15271" width="11.42578125" style="746"/>
    <col min="15272" max="15272" width="0.7109375" style="746" customWidth="1"/>
    <col min="15273" max="15274" width="1.5703125" style="746" customWidth="1"/>
    <col min="15275" max="15275" width="16.42578125" style="746" customWidth="1"/>
    <col min="15276" max="15278" width="10.42578125" style="746" customWidth="1"/>
    <col min="15279" max="15279" width="8.7109375" style="746" customWidth="1"/>
    <col min="15280" max="15280" width="0.7109375" style="746" customWidth="1"/>
    <col min="15281" max="15281" width="3.140625" style="746" customWidth="1"/>
    <col min="15282" max="15282" width="1.140625" style="746" customWidth="1"/>
    <col min="15283" max="15283" width="18" style="746" customWidth="1"/>
    <col min="15284" max="15284" width="9.42578125" style="746" customWidth="1"/>
    <col min="15285" max="15285" width="8.7109375" style="746" customWidth="1"/>
    <col min="15286" max="15286" width="9.28515625" style="746" customWidth="1"/>
    <col min="15287" max="15287" width="10.140625" style="746" customWidth="1"/>
    <col min="15288" max="15288" width="5.140625" style="746" customWidth="1"/>
    <col min="15289" max="15289" width="10.140625" style="746" customWidth="1"/>
    <col min="15290" max="15290" width="6.42578125" style="746" customWidth="1"/>
    <col min="15291" max="15291" width="11.42578125" style="746"/>
    <col min="15292" max="15292" width="1.28515625" style="746" customWidth="1"/>
    <col min="15293" max="15293" width="1.42578125" style="746" customWidth="1"/>
    <col min="15294" max="15294" width="8.28515625" style="746" customWidth="1"/>
    <col min="15295" max="15295" width="11.42578125" style="746"/>
    <col min="15296" max="15297" width="10.7109375" style="746" customWidth="1"/>
    <col min="15298" max="15298" width="10.28515625" style="746" customWidth="1"/>
    <col min="15299" max="15299" width="11.28515625" style="746" customWidth="1"/>
    <col min="15300" max="15300" width="7.7109375" style="746" customWidth="1"/>
    <col min="15301" max="15301" width="10.140625" style="746" customWidth="1"/>
    <col min="15302" max="15302" width="6.5703125" style="746" customWidth="1"/>
    <col min="15303" max="15303" width="1.140625" style="746" customWidth="1"/>
    <col min="15304" max="15304" width="24.5703125" style="746" customWidth="1"/>
    <col min="15305" max="15305" width="9.85546875" style="746" customWidth="1"/>
    <col min="15306" max="15306" width="10.7109375" style="746" customWidth="1"/>
    <col min="15307" max="15307" width="10.85546875" style="746" customWidth="1"/>
    <col min="15308" max="15308" width="11.140625" style="746" customWidth="1"/>
    <col min="15309" max="15309" width="9.85546875" style="746" customWidth="1"/>
    <col min="15310" max="15310" width="1" style="746" customWidth="1"/>
    <col min="15311" max="15311" width="16.5703125" style="746" customWidth="1"/>
    <col min="15312" max="15312" width="0.5703125" style="746" customWidth="1"/>
    <col min="15313" max="15313" width="0.7109375" style="746" customWidth="1"/>
    <col min="15314" max="15314" width="27.85546875" style="746" customWidth="1"/>
    <col min="15315" max="15315" width="0.85546875" style="746" customWidth="1"/>
    <col min="15316" max="15316" width="27.42578125" style="746" customWidth="1"/>
    <col min="15317" max="15317" width="14.7109375" style="746" customWidth="1"/>
    <col min="15318" max="15318" width="0.42578125" style="746" customWidth="1"/>
    <col min="15319" max="15319" width="0.7109375" style="746" customWidth="1"/>
    <col min="15320" max="15320" width="21.7109375" style="746" customWidth="1"/>
    <col min="15321" max="15321" width="1.28515625" style="746" customWidth="1"/>
    <col min="15322" max="15322" width="21.140625" style="746" customWidth="1"/>
    <col min="15323" max="15527" width="11.42578125" style="746"/>
    <col min="15528" max="15528" width="0.7109375" style="746" customWidth="1"/>
    <col min="15529" max="15530" width="1.5703125" style="746" customWidth="1"/>
    <col min="15531" max="15531" width="16.42578125" style="746" customWidth="1"/>
    <col min="15532" max="15534" width="10.42578125" style="746" customWidth="1"/>
    <col min="15535" max="15535" width="8.7109375" style="746" customWidth="1"/>
    <col min="15536" max="15536" width="0.7109375" style="746" customWidth="1"/>
    <col min="15537" max="15537" width="3.140625" style="746" customWidth="1"/>
    <col min="15538" max="15538" width="1.140625" style="746" customWidth="1"/>
    <col min="15539" max="15539" width="18" style="746" customWidth="1"/>
    <col min="15540" max="15540" width="9.42578125" style="746" customWidth="1"/>
    <col min="15541" max="15541" width="8.7109375" style="746" customWidth="1"/>
    <col min="15542" max="15542" width="9.28515625" style="746" customWidth="1"/>
    <col min="15543" max="15543" width="10.140625" style="746" customWidth="1"/>
    <col min="15544" max="15544" width="5.140625" style="746" customWidth="1"/>
    <col min="15545" max="15545" width="10.140625" style="746" customWidth="1"/>
    <col min="15546" max="15546" width="6.42578125" style="746" customWidth="1"/>
    <col min="15547" max="15547" width="11.42578125" style="746"/>
    <col min="15548" max="15548" width="1.28515625" style="746" customWidth="1"/>
    <col min="15549" max="15549" width="1.42578125" style="746" customWidth="1"/>
    <col min="15550" max="15550" width="8.28515625" style="746" customWidth="1"/>
    <col min="15551" max="15551" width="11.42578125" style="746"/>
    <col min="15552" max="15553" width="10.7109375" style="746" customWidth="1"/>
    <col min="15554" max="15554" width="10.28515625" style="746" customWidth="1"/>
    <col min="15555" max="15555" width="11.28515625" style="746" customWidth="1"/>
    <col min="15556" max="15556" width="7.7109375" style="746" customWidth="1"/>
    <col min="15557" max="15557" width="10.140625" style="746" customWidth="1"/>
    <col min="15558" max="15558" width="6.5703125" style="746" customWidth="1"/>
    <col min="15559" max="15559" width="1.140625" style="746" customWidth="1"/>
    <col min="15560" max="15560" width="24.5703125" style="746" customWidth="1"/>
    <col min="15561" max="15561" width="9.85546875" style="746" customWidth="1"/>
    <col min="15562" max="15562" width="10.7109375" style="746" customWidth="1"/>
    <col min="15563" max="15563" width="10.85546875" style="746" customWidth="1"/>
    <col min="15564" max="15564" width="11.140625" style="746" customWidth="1"/>
    <col min="15565" max="15565" width="9.85546875" style="746" customWidth="1"/>
    <col min="15566" max="15566" width="1" style="746" customWidth="1"/>
    <col min="15567" max="15567" width="16.5703125" style="746" customWidth="1"/>
    <col min="15568" max="15568" width="0.5703125" style="746" customWidth="1"/>
    <col min="15569" max="15569" width="0.7109375" style="746" customWidth="1"/>
    <col min="15570" max="15570" width="27.85546875" style="746" customWidth="1"/>
    <col min="15571" max="15571" width="0.85546875" style="746" customWidth="1"/>
    <col min="15572" max="15572" width="27.42578125" style="746" customWidth="1"/>
    <col min="15573" max="15573" width="14.7109375" style="746" customWidth="1"/>
    <col min="15574" max="15574" width="0.42578125" style="746" customWidth="1"/>
    <col min="15575" max="15575" width="0.7109375" style="746" customWidth="1"/>
    <col min="15576" max="15576" width="21.7109375" style="746" customWidth="1"/>
    <col min="15577" max="15577" width="1.28515625" style="746" customWidth="1"/>
    <col min="15578" max="15578" width="21.140625" style="746" customWidth="1"/>
    <col min="15579" max="15783" width="11.42578125" style="746"/>
    <col min="15784" max="15784" width="0.7109375" style="746" customWidth="1"/>
    <col min="15785" max="15786" width="1.5703125" style="746" customWidth="1"/>
    <col min="15787" max="15787" width="16.42578125" style="746" customWidth="1"/>
    <col min="15788" max="15790" width="10.42578125" style="746" customWidth="1"/>
    <col min="15791" max="15791" width="8.7109375" style="746" customWidth="1"/>
    <col min="15792" max="15792" width="0.7109375" style="746" customWidth="1"/>
    <col min="15793" max="15793" width="3.140625" style="746" customWidth="1"/>
    <col min="15794" max="15794" width="1.140625" style="746" customWidth="1"/>
    <col min="15795" max="15795" width="18" style="746" customWidth="1"/>
    <col min="15796" max="15796" width="9.42578125" style="746" customWidth="1"/>
    <col min="15797" max="15797" width="8.7109375" style="746" customWidth="1"/>
    <col min="15798" max="15798" width="9.28515625" style="746" customWidth="1"/>
    <col min="15799" max="15799" width="10.140625" style="746" customWidth="1"/>
    <col min="15800" max="15800" width="5.140625" style="746" customWidth="1"/>
    <col min="15801" max="15801" width="10.140625" style="746" customWidth="1"/>
    <col min="15802" max="15802" width="6.42578125" style="746" customWidth="1"/>
    <col min="15803" max="15803" width="11.42578125" style="746"/>
    <col min="15804" max="15804" width="1.28515625" style="746" customWidth="1"/>
    <col min="15805" max="15805" width="1.42578125" style="746" customWidth="1"/>
    <col min="15806" max="15806" width="8.28515625" style="746" customWidth="1"/>
    <col min="15807" max="15807" width="11.42578125" style="746"/>
    <col min="15808" max="15809" width="10.7109375" style="746" customWidth="1"/>
    <col min="15810" max="15810" width="10.28515625" style="746" customWidth="1"/>
    <col min="15811" max="15811" width="11.28515625" style="746" customWidth="1"/>
    <col min="15812" max="15812" width="7.7109375" style="746" customWidth="1"/>
    <col min="15813" max="15813" width="10.140625" style="746" customWidth="1"/>
    <col min="15814" max="15814" width="6.5703125" style="746" customWidth="1"/>
    <col min="15815" max="15815" width="1.140625" style="746" customWidth="1"/>
    <col min="15816" max="15816" width="24.5703125" style="746" customWidth="1"/>
    <col min="15817" max="15817" width="9.85546875" style="746" customWidth="1"/>
    <col min="15818" max="15818" width="10.7109375" style="746" customWidth="1"/>
    <col min="15819" max="15819" width="10.85546875" style="746" customWidth="1"/>
    <col min="15820" max="15820" width="11.140625" style="746" customWidth="1"/>
    <col min="15821" max="15821" width="9.85546875" style="746" customWidth="1"/>
    <col min="15822" max="15822" width="1" style="746" customWidth="1"/>
    <col min="15823" max="15823" width="16.5703125" style="746" customWidth="1"/>
    <col min="15824" max="15824" width="0.5703125" style="746" customWidth="1"/>
    <col min="15825" max="15825" width="0.7109375" style="746" customWidth="1"/>
    <col min="15826" max="15826" width="27.85546875" style="746" customWidth="1"/>
    <col min="15827" max="15827" width="0.85546875" style="746" customWidth="1"/>
    <col min="15828" max="15828" width="27.42578125" style="746" customWidth="1"/>
    <col min="15829" max="15829" width="14.7109375" style="746" customWidth="1"/>
    <col min="15830" max="15830" width="0.42578125" style="746" customWidth="1"/>
    <col min="15831" max="15831" width="0.7109375" style="746" customWidth="1"/>
    <col min="15832" max="15832" width="21.7109375" style="746" customWidth="1"/>
    <col min="15833" max="15833" width="1.28515625" style="746" customWidth="1"/>
    <col min="15834" max="15834" width="21.140625" style="746" customWidth="1"/>
    <col min="15835" max="16039" width="11.42578125" style="746"/>
    <col min="16040" max="16040" width="0.7109375" style="746" customWidth="1"/>
    <col min="16041" max="16042" width="1.5703125" style="746" customWidth="1"/>
    <col min="16043" max="16043" width="16.42578125" style="746" customWidth="1"/>
    <col min="16044" max="16046" width="10.42578125" style="746" customWidth="1"/>
    <col min="16047" max="16047" width="8.7109375" style="746" customWidth="1"/>
    <col min="16048" max="16048" width="0.7109375" style="746" customWidth="1"/>
    <col min="16049" max="16049" width="3.140625" style="746" customWidth="1"/>
    <col min="16050" max="16050" width="1.140625" style="746" customWidth="1"/>
    <col min="16051" max="16051" width="18" style="746" customWidth="1"/>
    <col min="16052" max="16052" width="9.42578125" style="746" customWidth="1"/>
    <col min="16053" max="16053" width="8.7109375" style="746" customWidth="1"/>
    <col min="16054" max="16054" width="9.28515625" style="746" customWidth="1"/>
    <col min="16055" max="16055" width="10.140625" style="746" customWidth="1"/>
    <col min="16056" max="16056" width="5.140625" style="746" customWidth="1"/>
    <col min="16057" max="16057" width="10.140625" style="746" customWidth="1"/>
    <col min="16058" max="16058" width="6.42578125" style="746" customWidth="1"/>
    <col min="16059" max="16059" width="11.42578125" style="746"/>
    <col min="16060" max="16060" width="1.28515625" style="746" customWidth="1"/>
    <col min="16061" max="16061" width="1.42578125" style="746" customWidth="1"/>
    <col min="16062" max="16062" width="8.28515625" style="746" customWidth="1"/>
    <col min="16063" max="16063" width="11.42578125" style="746"/>
    <col min="16064" max="16065" width="10.7109375" style="746" customWidth="1"/>
    <col min="16066" max="16066" width="10.28515625" style="746" customWidth="1"/>
    <col min="16067" max="16067" width="11.28515625" style="746" customWidth="1"/>
    <col min="16068" max="16068" width="7.7109375" style="746" customWidth="1"/>
    <col min="16069" max="16069" width="10.140625" style="746" customWidth="1"/>
    <col min="16070" max="16070" width="6.5703125" style="746" customWidth="1"/>
    <col min="16071" max="16071" width="1.140625" style="746" customWidth="1"/>
    <col min="16072" max="16072" width="24.5703125" style="746" customWidth="1"/>
    <col min="16073" max="16073" width="9.85546875" style="746" customWidth="1"/>
    <col min="16074" max="16074" width="10.7109375" style="746" customWidth="1"/>
    <col min="16075" max="16075" width="10.85546875" style="746" customWidth="1"/>
    <col min="16076" max="16076" width="11.140625" style="746" customWidth="1"/>
    <col min="16077" max="16077" width="9.85546875" style="746" customWidth="1"/>
    <col min="16078" max="16078" width="1" style="746" customWidth="1"/>
    <col min="16079" max="16079" width="16.5703125" style="746" customWidth="1"/>
    <col min="16080" max="16080" width="0.5703125" style="746" customWidth="1"/>
    <col min="16081" max="16081" width="0.7109375" style="746" customWidth="1"/>
    <col min="16082" max="16082" width="27.85546875" style="746" customWidth="1"/>
    <col min="16083" max="16083" width="0.85546875" style="746" customWidth="1"/>
    <col min="16084" max="16084" width="27.42578125" style="746" customWidth="1"/>
    <col min="16085" max="16085" width="14.7109375" style="746" customWidth="1"/>
    <col min="16086" max="16086" width="0.42578125" style="746" customWidth="1"/>
    <col min="16087" max="16087" width="0.7109375" style="746" customWidth="1"/>
    <col min="16088" max="16088" width="21.7109375" style="746" customWidth="1"/>
    <col min="16089" max="16089" width="1.28515625" style="746" customWidth="1"/>
    <col min="16090" max="16090" width="21.140625" style="746" customWidth="1"/>
    <col min="16091" max="16384" width="11.42578125" style="746"/>
  </cols>
  <sheetData>
    <row r="1" s="773" customFormat="1" ht="18.75" customHeight="1"/>
    <row r="2" ht="4.9000000000000004" customHeight="1"/>
    <row r="6" ht="4.9000000000000004" customHeight="1"/>
    <row r="7" ht="13.9" customHeight="1"/>
    <row r="8" ht="16.899999999999999" customHeight="1"/>
    <row r="9" ht="6.6" customHeight="1"/>
    <row r="10" ht="23.45" customHeight="1"/>
    <row r="11" ht="3.6" customHeight="1"/>
    <row r="17" spans="1:5" ht="3.6" customHeight="1"/>
    <row r="18" spans="1:5" ht="14.25" customHeight="1"/>
    <row r="21" spans="1:5" ht="22.15" customHeight="1"/>
    <row r="22" spans="1:5" ht="4.9000000000000004" customHeight="1"/>
    <row r="24" spans="1:5" s="773" customFormat="1" ht="3.6" customHeight="1"/>
    <row r="25" spans="1:5" s="773" customFormat="1" ht="12" customHeight="1"/>
    <row r="26" spans="1:5" s="773" customFormat="1"/>
    <row r="27" spans="1:5" s="773" customFormat="1"/>
    <row r="28" spans="1:5" s="795" customFormat="1" ht="15.75" customHeight="1" thickBot="1">
      <c r="A28" s="1228" t="s">
        <v>925</v>
      </c>
      <c r="B28" s="1228"/>
      <c r="C28" s="1228"/>
      <c r="D28" s="1228"/>
    </row>
    <row r="29" spans="1:5" s="795" customFormat="1" ht="4.1500000000000004" customHeight="1">
      <c r="A29" s="1001"/>
      <c r="B29" s="1001"/>
      <c r="C29" s="1001"/>
      <c r="D29" s="1001"/>
      <c r="E29" s="826"/>
    </row>
    <row r="30" spans="1:5" s="795" customFormat="1" ht="23.45" customHeight="1">
      <c r="A30" s="1002" t="s">
        <v>926</v>
      </c>
      <c r="B30" s="1002" t="s">
        <v>927</v>
      </c>
      <c r="C30" s="1002" t="s">
        <v>928</v>
      </c>
      <c r="D30" s="1003" t="s">
        <v>929</v>
      </c>
      <c r="E30" s="826"/>
    </row>
    <row r="31" spans="1:5" ht="3" customHeight="1" thickBot="1">
      <c r="A31" s="1004"/>
      <c r="B31" s="1004"/>
      <c r="C31" s="1004"/>
      <c r="D31" s="1004"/>
      <c r="E31" s="790"/>
    </row>
    <row r="32" spans="1:5" ht="7.9" customHeight="1">
      <c r="A32" s="1005"/>
      <c r="B32" s="1006"/>
      <c r="C32" s="1007"/>
      <c r="D32" s="1007"/>
    </row>
    <row r="33" spans="1:4">
      <c r="A33" s="1008">
        <v>1</v>
      </c>
      <c r="B33" s="1009" t="s">
        <v>930</v>
      </c>
      <c r="C33" s="1010" t="s">
        <v>931</v>
      </c>
      <c r="D33" s="1011">
        <v>154575000</v>
      </c>
    </row>
    <row r="34" spans="1:4">
      <c r="A34" s="1008">
        <v>2</v>
      </c>
      <c r="B34" s="1009" t="s">
        <v>932</v>
      </c>
      <c r="C34" s="1010" t="s">
        <v>933</v>
      </c>
      <c r="D34" s="1011">
        <v>30471000</v>
      </c>
    </row>
    <row r="35" spans="1:4">
      <c r="A35" s="1008">
        <v>3</v>
      </c>
      <c r="B35" s="1009" t="s">
        <v>934</v>
      </c>
      <c r="C35" s="1010" t="s">
        <v>935</v>
      </c>
      <c r="D35" s="1011">
        <v>30471000</v>
      </c>
    </row>
    <row r="36" spans="1:4">
      <c r="A36" s="1008">
        <v>4</v>
      </c>
      <c r="B36" s="1009" t="s">
        <v>936</v>
      </c>
      <c r="C36" s="1010" t="s">
        <v>937</v>
      </c>
      <c r="D36" s="1011">
        <v>53156000</v>
      </c>
    </row>
    <row r="37" spans="1:4">
      <c r="A37" s="1008">
        <v>5</v>
      </c>
      <c r="B37" s="1009" t="s">
        <v>938</v>
      </c>
      <c r="C37" s="1010" t="s">
        <v>939</v>
      </c>
      <c r="D37" s="1011">
        <v>53156000</v>
      </c>
    </row>
    <row r="38" spans="1:4">
      <c r="A38" s="1008">
        <v>6</v>
      </c>
      <c r="B38" s="1009" t="s">
        <v>940</v>
      </c>
      <c r="C38" s="1010" t="s">
        <v>941</v>
      </c>
      <c r="D38" s="1011">
        <v>53156000</v>
      </c>
    </row>
    <row r="39" spans="1:4" ht="15" thickBot="1">
      <c r="A39" s="1012">
        <v>7</v>
      </c>
      <c r="B39" s="1013" t="s">
        <v>942</v>
      </c>
      <c r="C39" s="1014" t="s">
        <v>943</v>
      </c>
      <c r="D39" s="1015">
        <v>30471000</v>
      </c>
    </row>
    <row r="40" spans="1:4" ht="15" thickBot="1">
      <c r="A40" s="1016"/>
      <c r="B40" s="1017"/>
      <c r="C40" s="1018" t="s">
        <v>944</v>
      </c>
      <c r="D40" s="1019">
        <f>SUM(D33:D39)</f>
        <v>405456000</v>
      </c>
    </row>
    <row r="41" spans="1:4" ht="21.6" customHeight="1">
      <c r="A41" s="1229" t="s">
        <v>945</v>
      </c>
      <c r="B41" s="1229"/>
      <c r="C41" s="1229"/>
      <c r="D41" s="1229"/>
    </row>
    <row r="44" spans="1:4" ht="11.45" customHeight="1"/>
    <row r="45" spans="1:4" ht="5.45" customHeight="1"/>
    <row r="46" spans="1:4" ht="11.45" customHeight="1"/>
    <row r="47" spans="1:4" ht="28.15" customHeight="1"/>
    <row r="48" spans="1:4" ht="5.45" customHeight="1"/>
    <row r="49" ht="23.45" customHeight="1"/>
    <row r="50" ht="6" customHeight="1"/>
    <row r="56" ht="5.45" customHeight="1"/>
    <row r="57" ht="27.6" customHeight="1"/>
    <row r="58" ht="22.15" customHeight="1"/>
    <row r="59" ht="5.45" customHeight="1"/>
    <row r="60" ht="15" customHeight="1"/>
    <row r="62" ht="5.45" customHeight="1"/>
    <row r="63" ht="12.6" customHeight="1"/>
    <row r="64" ht="11.45" customHeight="1"/>
    <row r="65" ht="24.6" customHeight="1"/>
    <row r="71" ht="6.6" customHeight="1"/>
    <row r="73" ht="4.9000000000000004" customHeight="1"/>
    <row r="74" ht="16.149999999999999" customHeight="1"/>
    <row r="75" ht="12" customHeight="1"/>
    <row r="76" ht="15" customHeight="1"/>
    <row r="77" ht="4.9000000000000004" customHeight="1"/>
    <row r="78" ht="13.9" customHeight="1"/>
    <row r="79" ht="12" customHeight="1"/>
    <row r="80" ht="12" customHeight="1"/>
    <row r="81" ht="12.6" customHeight="1"/>
    <row r="82" ht="2.4500000000000002" customHeight="1"/>
    <row r="84" ht="3.6" customHeight="1"/>
    <row r="85" hidden="1"/>
  </sheetData>
  <mergeCells count="2">
    <mergeCell ref="A28:D28"/>
    <mergeCell ref="A41:D41"/>
  </mergeCells>
  <pageMargins left="0.7" right="0.7" top="0.75" bottom="0.75" header="0.3" footer="0.3"/>
  <pageSetup scale="5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25"/>
  <sheetViews>
    <sheetView showGridLines="0" workbookViewId="0">
      <selection activeCell="I1" sqref="I1:I1048576"/>
    </sheetView>
  </sheetViews>
  <sheetFormatPr baseColWidth="10" defaultRowHeight="12.75"/>
  <cols>
    <col min="1" max="1" width="24.28515625" style="2" customWidth="1"/>
    <col min="2" max="2" width="14.85546875" style="2" bestFit="1" customWidth="1"/>
    <col min="3" max="3" width="15" style="2" bestFit="1" customWidth="1"/>
    <col min="4" max="4" width="11.28515625" style="2" customWidth="1"/>
    <col min="5" max="5" width="11.42578125" style="2"/>
    <col min="6" max="6" width="10.5703125" style="2" customWidth="1"/>
    <col min="7" max="7" width="9.28515625" style="2" customWidth="1"/>
    <col min="8" max="8" width="12.7109375" style="2" bestFit="1" customWidth="1"/>
    <col min="9" max="253" width="11.42578125" style="2"/>
    <col min="254" max="254" width="22.140625" style="2" customWidth="1"/>
    <col min="255" max="255" width="14" style="2" customWidth="1"/>
    <col min="256" max="256" width="11.42578125" style="2"/>
    <col min="257" max="257" width="11.28515625" style="2" customWidth="1"/>
    <col min="258" max="258" width="11.42578125" style="2"/>
    <col min="259" max="259" width="10.5703125" style="2" customWidth="1"/>
    <col min="260" max="260" width="9.28515625" style="2" customWidth="1"/>
    <col min="261" max="509" width="11.42578125" style="2"/>
    <col min="510" max="510" width="22.140625" style="2" customWidth="1"/>
    <col min="511" max="511" width="14" style="2" customWidth="1"/>
    <col min="512" max="512" width="11.42578125" style="2"/>
    <col min="513" max="513" width="11.28515625" style="2" customWidth="1"/>
    <col min="514" max="514" width="11.42578125" style="2"/>
    <col min="515" max="515" width="10.5703125" style="2" customWidth="1"/>
    <col min="516" max="516" width="9.28515625" style="2" customWidth="1"/>
    <col min="517" max="765" width="11.42578125" style="2"/>
    <col min="766" max="766" width="22.140625" style="2" customWidth="1"/>
    <col min="767" max="767" width="14" style="2" customWidth="1"/>
    <col min="768" max="768" width="11.42578125" style="2"/>
    <col min="769" max="769" width="11.28515625" style="2" customWidth="1"/>
    <col min="770" max="770" width="11.42578125" style="2"/>
    <col min="771" max="771" width="10.5703125" style="2" customWidth="1"/>
    <col min="772" max="772" width="9.28515625" style="2" customWidth="1"/>
    <col min="773" max="1021" width="11.42578125" style="2"/>
    <col min="1022" max="1022" width="22.140625" style="2" customWidth="1"/>
    <col min="1023" max="1023" width="14" style="2" customWidth="1"/>
    <col min="1024" max="1024" width="11.42578125" style="2"/>
    <col min="1025" max="1025" width="11.28515625" style="2" customWidth="1"/>
    <col min="1026" max="1026" width="11.42578125" style="2"/>
    <col min="1027" max="1027" width="10.5703125" style="2" customWidth="1"/>
    <col min="1028" max="1028" width="9.28515625" style="2" customWidth="1"/>
    <col min="1029" max="1277" width="11.42578125" style="2"/>
    <col min="1278" max="1278" width="22.140625" style="2" customWidth="1"/>
    <col min="1279" max="1279" width="14" style="2" customWidth="1"/>
    <col min="1280" max="1280" width="11.42578125" style="2"/>
    <col min="1281" max="1281" width="11.28515625" style="2" customWidth="1"/>
    <col min="1282" max="1282" width="11.42578125" style="2"/>
    <col min="1283" max="1283" width="10.5703125" style="2" customWidth="1"/>
    <col min="1284" max="1284" width="9.28515625" style="2" customWidth="1"/>
    <col min="1285" max="1533" width="11.42578125" style="2"/>
    <col min="1534" max="1534" width="22.140625" style="2" customWidth="1"/>
    <col min="1535" max="1535" width="14" style="2" customWidth="1"/>
    <col min="1536" max="1536" width="11.42578125" style="2"/>
    <col min="1537" max="1537" width="11.28515625" style="2" customWidth="1"/>
    <col min="1538" max="1538" width="11.42578125" style="2"/>
    <col min="1539" max="1539" width="10.5703125" style="2" customWidth="1"/>
    <col min="1540" max="1540" width="9.28515625" style="2" customWidth="1"/>
    <col min="1541" max="1789" width="11.42578125" style="2"/>
    <col min="1790" max="1790" width="22.140625" style="2" customWidth="1"/>
    <col min="1791" max="1791" width="14" style="2" customWidth="1"/>
    <col min="1792" max="1792" width="11.42578125" style="2"/>
    <col min="1793" max="1793" width="11.28515625" style="2" customWidth="1"/>
    <col min="1794" max="1794" width="11.42578125" style="2"/>
    <col min="1795" max="1795" width="10.5703125" style="2" customWidth="1"/>
    <col min="1796" max="1796" width="9.28515625" style="2" customWidth="1"/>
    <col min="1797" max="2045" width="11.42578125" style="2"/>
    <col min="2046" max="2046" width="22.140625" style="2" customWidth="1"/>
    <col min="2047" max="2047" width="14" style="2" customWidth="1"/>
    <col min="2048" max="2048" width="11.42578125" style="2"/>
    <col min="2049" max="2049" width="11.28515625" style="2" customWidth="1"/>
    <col min="2050" max="2050" width="11.42578125" style="2"/>
    <col min="2051" max="2051" width="10.5703125" style="2" customWidth="1"/>
    <col min="2052" max="2052" width="9.28515625" style="2" customWidth="1"/>
    <col min="2053" max="2301" width="11.42578125" style="2"/>
    <col min="2302" max="2302" width="22.140625" style="2" customWidth="1"/>
    <col min="2303" max="2303" width="14" style="2" customWidth="1"/>
    <col min="2304" max="2304" width="11.42578125" style="2"/>
    <col min="2305" max="2305" width="11.28515625" style="2" customWidth="1"/>
    <col min="2306" max="2306" width="11.42578125" style="2"/>
    <col min="2307" max="2307" width="10.5703125" style="2" customWidth="1"/>
    <col min="2308" max="2308" width="9.28515625" style="2" customWidth="1"/>
    <col min="2309" max="2557" width="11.42578125" style="2"/>
    <col min="2558" max="2558" width="22.140625" style="2" customWidth="1"/>
    <col min="2559" max="2559" width="14" style="2" customWidth="1"/>
    <col min="2560" max="2560" width="11.42578125" style="2"/>
    <col min="2561" max="2561" width="11.28515625" style="2" customWidth="1"/>
    <col min="2562" max="2562" width="11.42578125" style="2"/>
    <col min="2563" max="2563" width="10.5703125" style="2" customWidth="1"/>
    <col min="2564" max="2564" width="9.28515625" style="2" customWidth="1"/>
    <col min="2565" max="2813" width="11.42578125" style="2"/>
    <col min="2814" max="2814" width="22.140625" style="2" customWidth="1"/>
    <col min="2815" max="2815" width="14" style="2" customWidth="1"/>
    <col min="2816" max="2816" width="11.42578125" style="2"/>
    <col min="2817" max="2817" width="11.28515625" style="2" customWidth="1"/>
    <col min="2818" max="2818" width="11.42578125" style="2"/>
    <col min="2819" max="2819" width="10.5703125" style="2" customWidth="1"/>
    <col min="2820" max="2820" width="9.28515625" style="2" customWidth="1"/>
    <col min="2821" max="3069" width="11.42578125" style="2"/>
    <col min="3070" max="3070" width="22.140625" style="2" customWidth="1"/>
    <col min="3071" max="3071" width="14" style="2" customWidth="1"/>
    <col min="3072" max="3072" width="11.42578125" style="2"/>
    <col min="3073" max="3073" width="11.28515625" style="2" customWidth="1"/>
    <col min="3074" max="3074" width="11.42578125" style="2"/>
    <col min="3075" max="3075" width="10.5703125" style="2" customWidth="1"/>
    <col min="3076" max="3076" width="9.28515625" style="2" customWidth="1"/>
    <col min="3077" max="3325" width="11.42578125" style="2"/>
    <col min="3326" max="3326" width="22.140625" style="2" customWidth="1"/>
    <col min="3327" max="3327" width="14" style="2" customWidth="1"/>
    <col min="3328" max="3328" width="11.42578125" style="2"/>
    <col min="3329" max="3329" width="11.28515625" style="2" customWidth="1"/>
    <col min="3330" max="3330" width="11.42578125" style="2"/>
    <col min="3331" max="3331" width="10.5703125" style="2" customWidth="1"/>
    <col min="3332" max="3332" width="9.28515625" style="2" customWidth="1"/>
    <col min="3333" max="3581" width="11.42578125" style="2"/>
    <col min="3582" max="3582" width="22.140625" style="2" customWidth="1"/>
    <col min="3583" max="3583" width="14" style="2" customWidth="1"/>
    <col min="3584" max="3584" width="11.42578125" style="2"/>
    <col min="3585" max="3585" width="11.28515625" style="2" customWidth="1"/>
    <col min="3586" max="3586" width="11.42578125" style="2"/>
    <col min="3587" max="3587" width="10.5703125" style="2" customWidth="1"/>
    <col min="3588" max="3588" width="9.28515625" style="2" customWidth="1"/>
    <col min="3589" max="3837" width="11.42578125" style="2"/>
    <col min="3838" max="3838" width="22.140625" style="2" customWidth="1"/>
    <col min="3839" max="3839" width="14" style="2" customWidth="1"/>
    <col min="3840" max="3840" width="11.42578125" style="2"/>
    <col min="3841" max="3841" width="11.28515625" style="2" customWidth="1"/>
    <col min="3842" max="3842" width="11.42578125" style="2"/>
    <col min="3843" max="3843" width="10.5703125" style="2" customWidth="1"/>
    <col min="3844" max="3844" width="9.28515625" style="2" customWidth="1"/>
    <col min="3845" max="4093" width="11.42578125" style="2"/>
    <col min="4094" max="4094" width="22.140625" style="2" customWidth="1"/>
    <col min="4095" max="4095" width="14" style="2" customWidth="1"/>
    <col min="4096" max="4096" width="11.42578125" style="2"/>
    <col min="4097" max="4097" width="11.28515625" style="2" customWidth="1"/>
    <col min="4098" max="4098" width="11.42578125" style="2"/>
    <col min="4099" max="4099" width="10.5703125" style="2" customWidth="1"/>
    <col min="4100" max="4100" width="9.28515625" style="2" customWidth="1"/>
    <col min="4101" max="4349" width="11.42578125" style="2"/>
    <col min="4350" max="4350" width="22.140625" style="2" customWidth="1"/>
    <col min="4351" max="4351" width="14" style="2" customWidth="1"/>
    <col min="4352" max="4352" width="11.42578125" style="2"/>
    <col min="4353" max="4353" width="11.28515625" style="2" customWidth="1"/>
    <col min="4354" max="4354" width="11.42578125" style="2"/>
    <col min="4355" max="4355" width="10.5703125" style="2" customWidth="1"/>
    <col min="4356" max="4356" width="9.28515625" style="2" customWidth="1"/>
    <col min="4357" max="4605" width="11.42578125" style="2"/>
    <col min="4606" max="4606" width="22.140625" style="2" customWidth="1"/>
    <col min="4607" max="4607" width="14" style="2" customWidth="1"/>
    <col min="4608" max="4608" width="11.42578125" style="2"/>
    <col min="4609" max="4609" width="11.28515625" style="2" customWidth="1"/>
    <col min="4610" max="4610" width="11.42578125" style="2"/>
    <col min="4611" max="4611" width="10.5703125" style="2" customWidth="1"/>
    <col min="4612" max="4612" width="9.28515625" style="2" customWidth="1"/>
    <col min="4613" max="4861" width="11.42578125" style="2"/>
    <col min="4862" max="4862" width="22.140625" style="2" customWidth="1"/>
    <col min="4863" max="4863" width="14" style="2" customWidth="1"/>
    <col min="4864" max="4864" width="11.42578125" style="2"/>
    <col min="4865" max="4865" width="11.28515625" style="2" customWidth="1"/>
    <col min="4866" max="4866" width="11.42578125" style="2"/>
    <col min="4867" max="4867" width="10.5703125" style="2" customWidth="1"/>
    <col min="4868" max="4868" width="9.28515625" style="2" customWidth="1"/>
    <col min="4869" max="5117" width="11.42578125" style="2"/>
    <col min="5118" max="5118" width="22.140625" style="2" customWidth="1"/>
    <col min="5119" max="5119" width="14" style="2" customWidth="1"/>
    <col min="5120" max="5120" width="11.42578125" style="2"/>
    <col min="5121" max="5121" width="11.28515625" style="2" customWidth="1"/>
    <col min="5122" max="5122" width="11.42578125" style="2"/>
    <col min="5123" max="5123" width="10.5703125" style="2" customWidth="1"/>
    <col min="5124" max="5124" width="9.28515625" style="2" customWidth="1"/>
    <col min="5125" max="5373" width="11.42578125" style="2"/>
    <col min="5374" max="5374" width="22.140625" style="2" customWidth="1"/>
    <col min="5375" max="5375" width="14" style="2" customWidth="1"/>
    <col min="5376" max="5376" width="11.42578125" style="2"/>
    <col min="5377" max="5377" width="11.28515625" style="2" customWidth="1"/>
    <col min="5378" max="5378" width="11.42578125" style="2"/>
    <col min="5379" max="5379" width="10.5703125" style="2" customWidth="1"/>
    <col min="5380" max="5380" width="9.28515625" style="2" customWidth="1"/>
    <col min="5381" max="5629" width="11.42578125" style="2"/>
    <col min="5630" max="5630" width="22.140625" style="2" customWidth="1"/>
    <col min="5631" max="5631" width="14" style="2" customWidth="1"/>
    <col min="5632" max="5632" width="11.42578125" style="2"/>
    <col min="5633" max="5633" width="11.28515625" style="2" customWidth="1"/>
    <col min="5634" max="5634" width="11.42578125" style="2"/>
    <col min="5635" max="5635" width="10.5703125" style="2" customWidth="1"/>
    <col min="5636" max="5636" width="9.28515625" style="2" customWidth="1"/>
    <col min="5637" max="5885" width="11.42578125" style="2"/>
    <col min="5886" max="5886" width="22.140625" style="2" customWidth="1"/>
    <col min="5887" max="5887" width="14" style="2" customWidth="1"/>
    <col min="5888" max="5888" width="11.42578125" style="2"/>
    <col min="5889" max="5889" width="11.28515625" style="2" customWidth="1"/>
    <col min="5890" max="5890" width="11.42578125" style="2"/>
    <col min="5891" max="5891" width="10.5703125" style="2" customWidth="1"/>
    <col min="5892" max="5892" width="9.28515625" style="2" customWidth="1"/>
    <col min="5893" max="6141" width="11.42578125" style="2"/>
    <col min="6142" max="6142" width="22.140625" style="2" customWidth="1"/>
    <col min="6143" max="6143" width="14" style="2" customWidth="1"/>
    <col min="6144" max="6144" width="11.42578125" style="2"/>
    <col min="6145" max="6145" width="11.28515625" style="2" customWidth="1"/>
    <col min="6146" max="6146" width="11.42578125" style="2"/>
    <col min="6147" max="6147" width="10.5703125" style="2" customWidth="1"/>
    <col min="6148" max="6148" width="9.28515625" style="2" customWidth="1"/>
    <col min="6149" max="6397" width="11.42578125" style="2"/>
    <col min="6398" max="6398" width="22.140625" style="2" customWidth="1"/>
    <col min="6399" max="6399" width="14" style="2" customWidth="1"/>
    <col min="6400" max="6400" width="11.42578125" style="2"/>
    <col min="6401" max="6401" width="11.28515625" style="2" customWidth="1"/>
    <col min="6402" max="6402" width="11.42578125" style="2"/>
    <col min="6403" max="6403" width="10.5703125" style="2" customWidth="1"/>
    <col min="6404" max="6404" width="9.28515625" style="2" customWidth="1"/>
    <col min="6405" max="6653" width="11.42578125" style="2"/>
    <col min="6654" max="6654" width="22.140625" style="2" customWidth="1"/>
    <col min="6655" max="6655" width="14" style="2" customWidth="1"/>
    <col min="6656" max="6656" width="11.42578125" style="2"/>
    <col min="6657" max="6657" width="11.28515625" style="2" customWidth="1"/>
    <col min="6658" max="6658" width="11.42578125" style="2"/>
    <col min="6659" max="6659" width="10.5703125" style="2" customWidth="1"/>
    <col min="6660" max="6660" width="9.28515625" style="2" customWidth="1"/>
    <col min="6661" max="6909" width="11.42578125" style="2"/>
    <col min="6910" max="6910" width="22.140625" style="2" customWidth="1"/>
    <col min="6911" max="6911" width="14" style="2" customWidth="1"/>
    <col min="6912" max="6912" width="11.42578125" style="2"/>
    <col min="6913" max="6913" width="11.28515625" style="2" customWidth="1"/>
    <col min="6914" max="6914" width="11.42578125" style="2"/>
    <col min="6915" max="6915" width="10.5703125" style="2" customWidth="1"/>
    <col min="6916" max="6916" width="9.28515625" style="2" customWidth="1"/>
    <col min="6917" max="7165" width="11.42578125" style="2"/>
    <col min="7166" max="7166" width="22.140625" style="2" customWidth="1"/>
    <col min="7167" max="7167" width="14" style="2" customWidth="1"/>
    <col min="7168" max="7168" width="11.42578125" style="2"/>
    <col min="7169" max="7169" width="11.28515625" style="2" customWidth="1"/>
    <col min="7170" max="7170" width="11.42578125" style="2"/>
    <col min="7171" max="7171" width="10.5703125" style="2" customWidth="1"/>
    <col min="7172" max="7172" width="9.28515625" style="2" customWidth="1"/>
    <col min="7173" max="7421" width="11.42578125" style="2"/>
    <col min="7422" max="7422" width="22.140625" style="2" customWidth="1"/>
    <col min="7423" max="7423" width="14" style="2" customWidth="1"/>
    <col min="7424" max="7424" width="11.42578125" style="2"/>
    <col min="7425" max="7425" width="11.28515625" style="2" customWidth="1"/>
    <col min="7426" max="7426" width="11.42578125" style="2"/>
    <col min="7427" max="7427" width="10.5703125" style="2" customWidth="1"/>
    <col min="7428" max="7428" width="9.28515625" style="2" customWidth="1"/>
    <col min="7429" max="7677" width="11.42578125" style="2"/>
    <col min="7678" max="7678" width="22.140625" style="2" customWidth="1"/>
    <col min="7679" max="7679" width="14" style="2" customWidth="1"/>
    <col min="7680" max="7680" width="11.42578125" style="2"/>
    <col min="7681" max="7681" width="11.28515625" style="2" customWidth="1"/>
    <col min="7682" max="7682" width="11.42578125" style="2"/>
    <col min="7683" max="7683" width="10.5703125" style="2" customWidth="1"/>
    <col min="7684" max="7684" width="9.28515625" style="2" customWidth="1"/>
    <col min="7685" max="7933" width="11.42578125" style="2"/>
    <col min="7934" max="7934" width="22.140625" style="2" customWidth="1"/>
    <col min="7935" max="7935" width="14" style="2" customWidth="1"/>
    <col min="7936" max="7936" width="11.42578125" style="2"/>
    <col min="7937" max="7937" width="11.28515625" style="2" customWidth="1"/>
    <col min="7938" max="7938" width="11.42578125" style="2"/>
    <col min="7939" max="7939" width="10.5703125" style="2" customWidth="1"/>
    <col min="7940" max="7940" width="9.28515625" style="2" customWidth="1"/>
    <col min="7941" max="8189" width="11.42578125" style="2"/>
    <col min="8190" max="8190" width="22.140625" style="2" customWidth="1"/>
    <col min="8191" max="8191" width="14" style="2" customWidth="1"/>
    <col min="8192" max="8192" width="11.42578125" style="2"/>
    <col min="8193" max="8193" width="11.28515625" style="2" customWidth="1"/>
    <col min="8194" max="8194" width="11.42578125" style="2"/>
    <col min="8195" max="8195" width="10.5703125" style="2" customWidth="1"/>
    <col min="8196" max="8196" width="9.28515625" style="2" customWidth="1"/>
    <col min="8197" max="8445" width="11.42578125" style="2"/>
    <col min="8446" max="8446" width="22.140625" style="2" customWidth="1"/>
    <col min="8447" max="8447" width="14" style="2" customWidth="1"/>
    <col min="8448" max="8448" width="11.42578125" style="2"/>
    <col min="8449" max="8449" width="11.28515625" style="2" customWidth="1"/>
    <col min="8450" max="8450" width="11.42578125" style="2"/>
    <col min="8451" max="8451" width="10.5703125" style="2" customWidth="1"/>
    <col min="8452" max="8452" width="9.28515625" style="2" customWidth="1"/>
    <col min="8453" max="8701" width="11.42578125" style="2"/>
    <col min="8702" max="8702" width="22.140625" style="2" customWidth="1"/>
    <col min="8703" max="8703" width="14" style="2" customWidth="1"/>
    <col min="8704" max="8704" width="11.42578125" style="2"/>
    <col min="8705" max="8705" width="11.28515625" style="2" customWidth="1"/>
    <col min="8706" max="8706" width="11.42578125" style="2"/>
    <col min="8707" max="8707" width="10.5703125" style="2" customWidth="1"/>
    <col min="8708" max="8708" width="9.28515625" style="2" customWidth="1"/>
    <col min="8709" max="8957" width="11.42578125" style="2"/>
    <col min="8958" max="8958" width="22.140625" style="2" customWidth="1"/>
    <col min="8959" max="8959" width="14" style="2" customWidth="1"/>
    <col min="8960" max="8960" width="11.42578125" style="2"/>
    <col min="8961" max="8961" width="11.28515625" style="2" customWidth="1"/>
    <col min="8962" max="8962" width="11.42578125" style="2"/>
    <col min="8963" max="8963" width="10.5703125" style="2" customWidth="1"/>
    <col min="8964" max="8964" width="9.28515625" style="2" customWidth="1"/>
    <col min="8965" max="9213" width="11.42578125" style="2"/>
    <col min="9214" max="9214" width="22.140625" style="2" customWidth="1"/>
    <col min="9215" max="9215" width="14" style="2" customWidth="1"/>
    <col min="9216" max="9216" width="11.42578125" style="2"/>
    <col min="9217" max="9217" width="11.28515625" style="2" customWidth="1"/>
    <col min="9218" max="9218" width="11.42578125" style="2"/>
    <col min="9219" max="9219" width="10.5703125" style="2" customWidth="1"/>
    <col min="9220" max="9220" width="9.28515625" style="2" customWidth="1"/>
    <col min="9221" max="9469" width="11.42578125" style="2"/>
    <col min="9470" max="9470" width="22.140625" style="2" customWidth="1"/>
    <col min="9471" max="9471" width="14" style="2" customWidth="1"/>
    <col min="9472" max="9472" width="11.42578125" style="2"/>
    <col min="9473" max="9473" width="11.28515625" style="2" customWidth="1"/>
    <col min="9474" max="9474" width="11.42578125" style="2"/>
    <col min="9475" max="9475" width="10.5703125" style="2" customWidth="1"/>
    <col min="9476" max="9476" width="9.28515625" style="2" customWidth="1"/>
    <col min="9477" max="9725" width="11.42578125" style="2"/>
    <col min="9726" max="9726" width="22.140625" style="2" customWidth="1"/>
    <col min="9727" max="9727" width="14" style="2" customWidth="1"/>
    <col min="9728" max="9728" width="11.42578125" style="2"/>
    <col min="9729" max="9729" width="11.28515625" style="2" customWidth="1"/>
    <col min="9730" max="9730" width="11.42578125" style="2"/>
    <col min="9731" max="9731" width="10.5703125" style="2" customWidth="1"/>
    <col min="9732" max="9732" width="9.28515625" style="2" customWidth="1"/>
    <col min="9733" max="9981" width="11.42578125" style="2"/>
    <col min="9982" max="9982" width="22.140625" style="2" customWidth="1"/>
    <col min="9983" max="9983" width="14" style="2" customWidth="1"/>
    <col min="9984" max="9984" width="11.42578125" style="2"/>
    <col min="9985" max="9985" width="11.28515625" style="2" customWidth="1"/>
    <col min="9986" max="9986" width="11.42578125" style="2"/>
    <col min="9987" max="9987" width="10.5703125" style="2" customWidth="1"/>
    <col min="9988" max="9988" width="9.28515625" style="2" customWidth="1"/>
    <col min="9989" max="10237" width="11.42578125" style="2"/>
    <col min="10238" max="10238" width="22.140625" style="2" customWidth="1"/>
    <col min="10239" max="10239" width="14" style="2" customWidth="1"/>
    <col min="10240" max="10240" width="11.42578125" style="2"/>
    <col min="10241" max="10241" width="11.28515625" style="2" customWidth="1"/>
    <col min="10242" max="10242" width="11.42578125" style="2"/>
    <col min="10243" max="10243" width="10.5703125" style="2" customWidth="1"/>
    <col min="10244" max="10244" width="9.28515625" style="2" customWidth="1"/>
    <col min="10245" max="10493" width="11.42578125" style="2"/>
    <col min="10494" max="10494" width="22.140625" style="2" customWidth="1"/>
    <col min="10495" max="10495" width="14" style="2" customWidth="1"/>
    <col min="10496" max="10496" width="11.42578125" style="2"/>
    <col min="10497" max="10497" width="11.28515625" style="2" customWidth="1"/>
    <col min="10498" max="10498" width="11.42578125" style="2"/>
    <col min="10499" max="10499" width="10.5703125" style="2" customWidth="1"/>
    <col min="10500" max="10500" width="9.28515625" style="2" customWidth="1"/>
    <col min="10501" max="10749" width="11.42578125" style="2"/>
    <col min="10750" max="10750" width="22.140625" style="2" customWidth="1"/>
    <col min="10751" max="10751" width="14" style="2" customWidth="1"/>
    <col min="10752" max="10752" width="11.42578125" style="2"/>
    <col min="10753" max="10753" width="11.28515625" style="2" customWidth="1"/>
    <col min="10754" max="10754" width="11.42578125" style="2"/>
    <col min="10755" max="10755" width="10.5703125" style="2" customWidth="1"/>
    <col min="10756" max="10756" width="9.28515625" style="2" customWidth="1"/>
    <col min="10757" max="11005" width="11.42578125" style="2"/>
    <col min="11006" max="11006" width="22.140625" style="2" customWidth="1"/>
    <col min="11007" max="11007" width="14" style="2" customWidth="1"/>
    <col min="11008" max="11008" width="11.42578125" style="2"/>
    <col min="11009" max="11009" width="11.28515625" style="2" customWidth="1"/>
    <col min="11010" max="11010" width="11.42578125" style="2"/>
    <col min="11011" max="11011" width="10.5703125" style="2" customWidth="1"/>
    <col min="11012" max="11012" width="9.28515625" style="2" customWidth="1"/>
    <col min="11013" max="11261" width="11.42578125" style="2"/>
    <col min="11262" max="11262" width="22.140625" style="2" customWidth="1"/>
    <col min="11263" max="11263" width="14" style="2" customWidth="1"/>
    <col min="11264" max="11264" width="11.42578125" style="2"/>
    <col min="11265" max="11265" width="11.28515625" style="2" customWidth="1"/>
    <col min="11266" max="11266" width="11.42578125" style="2"/>
    <col min="11267" max="11267" width="10.5703125" style="2" customWidth="1"/>
    <col min="11268" max="11268" width="9.28515625" style="2" customWidth="1"/>
    <col min="11269" max="11517" width="11.42578125" style="2"/>
    <col min="11518" max="11518" width="22.140625" style="2" customWidth="1"/>
    <col min="11519" max="11519" width="14" style="2" customWidth="1"/>
    <col min="11520" max="11520" width="11.42578125" style="2"/>
    <col min="11521" max="11521" width="11.28515625" style="2" customWidth="1"/>
    <col min="11522" max="11522" width="11.42578125" style="2"/>
    <col min="11523" max="11523" width="10.5703125" style="2" customWidth="1"/>
    <col min="11524" max="11524" width="9.28515625" style="2" customWidth="1"/>
    <col min="11525" max="11773" width="11.42578125" style="2"/>
    <col min="11774" max="11774" width="22.140625" style="2" customWidth="1"/>
    <col min="11775" max="11775" width="14" style="2" customWidth="1"/>
    <col min="11776" max="11776" width="11.42578125" style="2"/>
    <col min="11777" max="11777" width="11.28515625" style="2" customWidth="1"/>
    <col min="11778" max="11778" width="11.42578125" style="2"/>
    <col min="11779" max="11779" width="10.5703125" style="2" customWidth="1"/>
    <col min="11780" max="11780" width="9.28515625" style="2" customWidth="1"/>
    <col min="11781" max="12029" width="11.42578125" style="2"/>
    <col min="12030" max="12030" width="22.140625" style="2" customWidth="1"/>
    <col min="12031" max="12031" width="14" style="2" customWidth="1"/>
    <col min="12032" max="12032" width="11.42578125" style="2"/>
    <col min="12033" max="12033" width="11.28515625" style="2" customWidth="1"/>
    <col min="12034" max="12034" width="11.42578125" style="2"/>
    <col min="12035" max="12035" width="10.5703125" style="2" customWidth="1"/>
    <col min="12036" max="12036" width="9.28515625" style="2" customWidth="1"/>
    <col min="12037" max="12285" width="11.42578125" style="2"/>
    <col min="12286" max="12286" width="22.140625" style="2" customWidth="1"/>
    <col min="12287" max="12287" width="14" style="2" customWidth="1"/>
    <col min="12288" max="12288" width="11.42578125" style="2"/>
    <col min="12289" max="12289" width="11.28515625" style="2" customWidth="1"/>
    <col min="12290" max="12290" width="11.42578125" style="2"/>
    <col min="12291" max="12291" width="10.5703125" style="2" customWidth="1"/>
    <col min="12292" max="12292" width="9.28515625" style="2" customWidth="1"/>
    <col min="12293" max="12541" width="11.42578125" style="2"/>
    <col min="12542" max="12542" width="22.140625" style="2" customWidth="1"/>
    <col min="12543" max="12543" width="14" style="2" customWidth="1"/>
    <col min="12544" max="12544" width="11.42578125" style="2"/>
    <col min="12545" max="12545" width="11.28515625" style="2" customWidth="1"/>
    <col min="12546" max="12546" width="11.42578125" style="2"/>
    <col min="12547" max="12547" width="10.5703125" style="2" customWidth="1"/>
    <col min="12548" max="12548" width="9.28515625" style="2" customWidth="1"/>
    <col min="12549" max="12797" width="11.42578125" style="2"/>
    <col min="12798" max="12798" width="22.140625" style="2" customWidth="1"/>
    <col min="12799" max="12799" width="14" style="2" customWidth="1"/>
    <col min="12800" max="12800" width="11.42578125" style="2"/>
    <col min="12801" max="12801" width="11.28515625" style="2" customWidth="1"/>
    <col min="12802" max="12802" width="11.42578125" style="2"/>
    <col min="12803" max="12803" width="10.5703125" style="2" customWidth="1"/>
    <col min="12804" max="12804" width="9.28515625" style="2" customWidth="1"/>
    <col min="12805" max="13053" width="11.42578125" style="2"/>
    <col min="13054" max="13054" width="22.140625" style="2" customWidth="1"/>
    <col min="13055" max="13055" width="14" style="2" customWidth="1"/>
    <col min="13056" max="13056" width="11.42578125" style="2"/>
    <col min="13057" max="13057" width="11.28515625" style="2" customWidth="1"/>
    <col min="13058" max="13058" width="11.42578125" style="2"/>
    <col min="13059" max="13059" width="10.5703125" style="2" customWidth="1"/>
    <col min="13060" max="13060" width="9.28515625" style="2" customWidth="1"/>
    <col min="13061" max="13309" width="11.42578125" style="2"/>
    <col min="13310" max="13310" width="22.140625" style="2" customWidth="1"/>
    <col min="13311" max="13311" width="14" style="2" customWidth="1"/>
    <col min="13312" max="13312" width="11.42578125" style="2"/>
    <col min="13313" max="13313" width="11.28515625" style="2" customWidth="1"/>
    <col min="13314" max="13314" width="11.42578125" style="2"/>
    <col min="13315" max="13315" width="10.5703125" style="2" customWidth="1"/>
    <col min="13316" max="13316" width="9.28515625" style="2" customWidth="1"/>
    <col min="13317" max="13565" width="11.42578125" style="2"/>
    <col min="13566" max="13566" width="22.140625" style="2" customWidth="1"/>
    <col min="13567" max="13567" width="14" style="2" customWidth="1"/>
    <col min="13568" max="13568" width="11.42578125" style="2"/>
    <col min="13569" max="13569" width="11.28515625" style="2" customWidth="1"/>
    <col min="13570" max="13570" width="11.42578125" style="2"/>
    <col min="13571" max="13571" width="10.5703125" style="2" customWidth="1"/>
    <col min="13572" max="13572" width="9.28515625" style="2" customWidth="1"/>
    <col min="13573" max="13821" width="11.42578125" style="2"/>
    <col min="13822" max="13822" width="22.140625" style="2" customWidth="1"/>
    <col min="13823" max="13823" width="14" style="2" customWidth="1"/>
    <col min="13824" max="13824" width="11.42578125" style="2"/>
    <col min="13825" max="13825" width="11.28515625" style="2" customWidth="1"/>
    <col min="13826" max="13826" width="11.42578125" style="2"/>
    <col min="13827" max="13827" width="10.5703125" style="2" customWidth="1"/>
    <col min="13828" max="13828" width="9.28515625" style="2" customWidth="1"/>
    <col min="13829" max="14077" width="11.42578125" style="2"/>
    <col min="14078" max="14078" width="22.140625" style="2" customWidth="1"/>
    <col min="14079" max="14079" width="14" style="2" customWidth="1"/>
    <col min="14080" max="14080" width="11.42578125" style="2"/>
    <col min="14081" max="14081" width="11.28515625" style="2" customWidth="1"/>
    <col min="14082" max="14082" width="11.42578125" style="2"/>
    <col min="14083" max="14083" width="10.5703125" style="2" customWidth="1"/>
    <col min="14084" max="14084" width="9.28515625" style="2" customWidth="1"/>
    <col min="14085" max="14333" width="11.42578125" style="2"/>
    <col min="14334" max="14334" width="22.140625" style="2" customWidth="1"/>
    <col min="14335" max="14335" width="14" style="2" customWidth="1"/>
    <col min="14336" max="14336" width="11.42578125" style="2"/>
    <col min="14337" max="14337" width="11.28515625" style="2" customWidth="1"/>
    <col min="14338" max="14338" width="11.42578125" style="2"/>
    <col min="14339" max="14339" width="10.5703125" style="2" customWidth="1"/>
    <col min="14340" max="14340" width="9.28515625" style="2" customWidth="1"/>
    <col min="14341" max="14589" width="11.42578125" style="2"/>
    <col min="14590" max="14590" width="22.140625" style="2" customWidth="1"/>
    <col min="14591" max="14591" width="14" style="2" customWidth="1"/>
    <col min="14592" max="14592" width="11.42578125" style="2"/>
    <col min="14593" max="14593" width="11.28515625" style="2" customWidth="1"/>
    <col min="14594" max="14594" width="11.42578125" style="2"/>
    <col min="14595" max="14595" width="10.5703125" style="2" customWidth="1"/>
    <col min="14596" max="14596" width="9.28515625" style="2" customWidth="1"/>
    <col min="14597" max="14845" width="11.42578125" style="2"/>
    <col min="14846" max="14846" width="22.140625" style="2" customWidth="1"/>
    <col min="14847" max="14847" width="14" style="2" customWidth="1"/>
    <col min="14848" max="14848" width="11.42578125" style="2"/>
    <col min="14849" max="14849" width="11.28515625" style="2" customWidth="1"/>
    <col min="14850" max="14850" width="11.42578125" style="2"/>
    <col min="14851" max="14851" width="10.5703125" style="2" customWidth="1"/>
    <col min="14852" max="14852" width="9.28515625" style="2" customWidth="1"/>
    <col min="14853" max="15101" width="11.42578125" style="2"/>
    <col min="15102" max="15102" width="22.140625" style="2" customWidth="1"/>
    <col min="15103" max="15103" width="14" style="2" customWidth="1"/>
    <col min="15104" max="15104" width="11.42578125" style="2"/>
    <col min="15105" max="15105" width="11.28515625" style="2" customWidth="1"/>
    <col min="15106" max="15106" width="11.42578125" style="2"/>
    <col min="15107" max="15107" width="10.5703125" style="2" customWidth="1"/>
    <col min="15108" max="15108" width="9.28515625" style="2" customWidth="1"/>
    <col min="15109" max="15357" width="11.42578125" style="2"/>
    <col min="15358" max="15358" width="22.140625" style="2" customWidth="1"/>
    <col min="15359" max="15359" width="14" style="2" customWidth="1"/>
    <col min="15360" max="15360" width="11.42578125" style="2"/>
    <col min="15361" max="15361" width="11.28515625" style="2" customWidth="1"/>
    <col min="15362" max="15362" width="11.42578125" style="2"/>
    <col min="15363" max="15363" width="10.5703125" style="2" customWidth="1"/>
    <col min="15364" max="15364" width="9.28515625" style="2" customWidth="1"/>
    <col min="15365" max="15613" width="11.42578125" style="2"/>
    <col min="15614" max="15614" width="22.140625" style="2" customWidth="1"/>
    <col min="15615" max="15615" width="14" style="2" customWidth="1"/>
    <col min="15616" max="15616" width="11.42578125" style="2"/>
    <col min="15617" max="15617" width="11.28515625" style="2" customWidth="1"/>
    <col min="15618" max="15618" width="11.42578125" style="2"/>
    <col min="15619" max="15619" width="10.5703125" style="2" customWidth="1"/>
    <col min="15620" max="15620" width="9.28515625" style="2" customWidth="1"/>
    <col min="15621" max="15869" width="11.42578125" style="2"/>
    <col min="15870" max="15870" width="22.140625" style="2" customWidth="1"/>
    <col min="15871" max="15871" width="14" style="2" customWidth="1"/>
    <col min="15872" max="15872" width="11.42578125" style="2"/>
    <col min="15873" max="15873" width="11.28515625" style="2" customWidth="1"/>
    <col min="15874" max="15874" width="11.42578125" style="2"/>
    <col min="15875" max="15875" width="10.5703125" style="2" customWidth="1"/>
    <col min="15876" max="15876" width="9.28515625" style="2" customWidth="1"/>
    <col min="15877" max="16125" width="11.42578125" style="2"/>
    <col min="16126" max="16126" width="22.140625" style="2" customWidth="1"/>
    <col min="16127" max="16127" width="14" style="2" customWidth="1"/>
    <col min="16128" max="16128" width="11.42578125" style="2"/>
    <col min="16129" max="16129" width="11.28515625" style="2" customWidth="1"/>
    <col min="16130" max="16130" width="11.42578125" style="2"/>
    <col min="16131" max="16131" width="10.5703125" style="2" customWidth="1"/>
    <col min="16132" max="16132" width="9.28515625" style="2" customWidth="1"/>
    <col min="16133" max="16384" width="11.42578125" style="2"/>
  </cols>
  <sheetData>
    <row r="1" spans="1:8">
      <c r="A1" s="1086" t="s">
        <v>68</v>
      </c>
      <c r="B1" s="1086"/>
      <c r="C1" s="1086"/>
      <c r="D1" s="1086"/>
      <c r="E1" s="1086"/>
      <c r="F1" s="1086"/>
      <c r="G1" s="1086"/>
    </row>
    <row r="2" spans="1:8">
      <c r="A2" s="1086" t="s">
        <v>1</v>
      </c>
      <c r="B2" s="1086"/>
      <c r="C2" s="1086"/>
      <c r="D2" s="1086"/>
      <c r="E2" s="1086"/>
      <c r="F2" s="1086"/>
      <c r="G2" s="1086"/>
    </row>
    <row r="3" spans="1:8">
      <c r="A3" s="1087" t="s">
        <v>50</v>
      </c>
      <c r="B3" s="1087"/>
      <c r="C3" s="1087"/>
      <c r="D3" s="1087"/>
      <c r="E3" s="1087"/>
      <c r="F3" s="1087"/>
      <c r="G3" s="1087"/>
    </row>
    <row r="4" spans="1:8">
      <c r="A4" s="4"/>
      <c r="B4" s="3"/>
      <c r="C4" s="4"/>
      <c r="D4" s="4"/>
      <c r="E4" s="4"/>
      <c r="F4" s="4"/>
      <c r="G4" s="3"/>
    </row>
    <row r="5" spans="1:8" ht="12.75" customHeight="1">
      <c r="A5" s="1088" t="s">
        <v>3</v>
      </c>
      <c r="B5" s="1091" t="s">
        <v>4</v>
      </c>
      <c r="C5" s="1092"/>
      <c r="D5" s="1082"/>
      <c r="E5" s="1083" t="s">
        <v>5</v>
      </c>
      <c r="F5" s="1092"/>
      <c r="G5" s="1093"/>
    </row>
    <row r="6" spans="1:8" ht="12.75" customHeight="1">
      <c r="A6" s="1089"/>
      <c r="B6" s="1094" t="s">
        <v>6</v>
      </c>
      <c r="C6" s="1081" t="s">
        <v>7</v>
      </c>
      <c r="D6" s="1082"/>
      <c r="E6" s="1083" t="s">
        <v>8</v>
      </c>
      <c r="F6" s="1082"/>
      <c r="G6" s="5">
        <v>2014</v>
      </c>
    </row>
    <row r="7" spans="1:8">
      <c r="A7" s="1090"/>
      <c r="B7" s="1095"/>
      <c r="C7" s="6" t="s">
        <v>9</v>
      </c>
      <c r="D7" s="7" t="s">
        <v>10</v>
      </c>
      <c r="E7" s="7" t="s">
        <v>11</v>
      </c>
      <c r="F7" s="6" t="s">
        <v>12</v>
      </c>
      <c r="G7" s="8" t="s">
        <v>13</v>
      </c>
    </row>
    <row r="8" spans="1:8" ht="15">
      <c r="A8" s="126" t="s">
        <v>14</v>
      </c>
      <c r="B8" s="100">
        <v>2827061320</v>
      </c>
      <c r="C8" s="100">
        <v>2116253778</v>
      </c>
      <c r="D8" s="100">
        <v>3265370802</v>
      </c>
      <c r="E8" s="100">
        <v>1149117024</v>
      </c>
      <c r="F8" s="11">
        <v>54.299585236227756</v>
      </c>
      <c r="G8" s="101">
        <v>13.006620711151527</v>
      </c>
      <c r="H8" s="13"/>
    </row>
    <row r="9" spans="1:8">
      <c r="A9" s="127"/>
      <c r="B9" s="128"/>
      <c r="C9" s="128"/>
      <c r="D9" s="128"/>
      <c r="E9" s="129"/>
      <c r="F9" s="130"/>
      <c r="G9" s="131"/>
    </row>
    <row r="10" spans="1:8">
      <c r="A10" s="132" t="s">
        <v>17</v>
      </c>
      <c r="B10" s="133">
        <v>0</v>
      </c>
      <c r="C10" s="134">
        <v>0</v>
      </c>
      <c r="D10" s="133">
        <v>0</v>
      </c>
      <c r="E10" s="25">
        <v>0</v>
      </c>
      <c r="F10" s="26" t="s">
        <v>18</v>
      </c>
      <c r="G10" s="27" t="s">
        <v>18</v>
      </c>
    </row>
    <row r="11" spans="1:8" ht="6.75" customHeight="1">
      <c r="A11" s="127"/>
      <c r="B11" s="135"/>
      <c r="C11" s="128"/>
      <c r="D11" s="135"/>
      <c r="E11" s="129"/>
      <c r="F11" s="130"/>
      <c r="G11" s="131"/>
    </row>
    <row r="12" spans="1:8">
      <c r="A12" s="132" t="s">
        <v>19</v>
      </c>
      <c r="B12" s="136">
        <v>1192298019</v>
      </c>
      <c r="C12" s="116">
        <v>1290479296</v>
      </c>
      <c r="D12" s="136">
        <v>1330153460</v>
      </c>
      <c r="E12" s="25">
        <v>39674164</v>
      </c>
      <c r="F12" s="26">
        <v>3.0743743137123545</v>
      </c>
      <c r="G12" s="27">
        <v>9.1499491733773937</v>
      </c>
    </row>
    <row r="13" spans="1:8" ht="6" customHeight="1">
      <c r="A13" s="132"/>
      <c r="B13" s="116"/>
      <c r="C13" s="137"/>
      <c r="D13" s="138"/>
      <c r="E13" s="25"/>
      <c r="F13" s="26"/>
      <c r="G13" s="27"/>
    </row>
    <row r="14" spans="1:8">
      <c r="A14" s="132" t="s">
        <v>69</v>
      </c>
      <c r="B14" s="25">
        <v>74276223</v>
      </c>
      <c r="C14" s="25">
        <v>36109818</v>
      </c>
      <c r="D14" s="25">
        <v>38190488</v>
      </c>
      <c r="E14" s="25">
        <v>2080670</v>
      </c>
      <c r="F14" s="26">
        <v>5.7620617196132144</v>
      </c>
      <c r="G14" s="27">
        <v>-49.694900989016489</v>
      </c>
    </row>
    <row r="15" spans="1:8" ht="6" customHeight="1">
      <c r="A15" s="132"/>
      <c r="B15" s="116"/>
      <c r="C15" s="132"/>
      <c r="D15" s="139"/>
      <c r="E15" s="25"/>
      <c r="F15" s="26"/>
      <c r="G15" s="27"/>
    </row>
    <row r="16" spans="1:8">
      <c r="A16" s="132" t="s">
        <v>70</v>
      </c>
      <c r="B16" s="140">
        <v>1521349242</v>
      </c>
      <c r="C16" s="140">
        <v>771978578</v>
      </c>
      <c r="D16" s="140">
        <v>1890899759</v>
      </c>
      <c r="E16" s="22">
        <v>1118921181</v>
      </c>
      <c r="F16" s="23">
        <v>144.94199876618856</v>
      </c>
      <c r="G16" s="12">
        <v>21.603533810988097</v>
      </c>
      <c r="H16" s="44"/>
    </row>
    <row r="17" spans="1:7" ht="22.5">
      <c r="A17" s="141" t="s">
        <v>71</v>
      </c>
      <c r="B17" s="31">
        <v>624745262</v>
      </c>
      <c r="C17" s="31">
        <v>568906218</v>
      </c>
      <c r="D17" s="30">
        <v>1019852532</v>
      </c>
      <c r="E17" s="31">
        <v>450946314</v>
      </c>
      <c r="F17" s="32">
        <v>79.265492225644834</v>
      </c>
      <c r="G17" s="142">
        <v>59.713276399570788</v>
      </c>
    </row>
    <row r="18" spans="1:7">
      <c r="A18" s="143" t="s">
        <v>72</v>
      </c>
      <c r="B18" s="33">
        <v>896603980</v>
      </c>
      <c r="C18" s="33">
        <v>203072360</v>
      </c>
      <c r="D18" s="33">
        <v>871047227</v>
      </c>
      <c r="E18" s="25">
        <v>667974867</v>
      </c>
      <c r="F18" s="26">
        <v>328.93440889739992</v>
      </c>
      <c r="G18" s="27">
        <v>-4.9509781578932461</v>
      </c>
    </row>
    <row r="19" spans="1:7" ht="6.75" customHeight="1">
      <c r="A19" s="144"/>
      <c r="B19" s="33"/>
      <c r="C19" s="25"/>
      <c r="D19" s="33"/>
      <c r="E19" s="25"/>
      <c r="F19" s="26"/>
      <c r="G19" s="27"/>
    </row>
    <row r="20" spans="1:7" ht="56.25">
      <c r="A20" s="29" t="s">
        <v>24</v>
      </c>
      <c r="B20" s="33">
        <v>39137836</v>
      </c>
      <c r="C20" s="33">
        <v>17686086</v>
      </c>
      <c r="D20" s="33">
        <v>6127095</v>
      </c>
      <c r="E20" s="33">
        <v>-11558991</v>
      </c>
      <c r="F20" s="34">
        <v>-65.35641068351697</v>
      </c>
      <c r="G20" s="109">
        <v>-84.683327841788795</v>
      </c>
    </row>
    <row r="21" spans="1:7">
      <c r="A21" s="145"/>
      <c r="B21" s="145"/>
      <c r="C21" s="145"/>
      <c r="D21" s="146"/>
      <c r="E21" s="147"/>
      <c r="F21" s="148"/>
      <c r="G21" s="149"/>
    </row>
    <row r="22" spans="1:7">
      <c r="A22" s="123" t="s">
        <v>33</v>
      </c>
      <c r="B22" s="123"/>
      <c r="C22" s="123"/>
      <c r="D22" s="3"/>
      <c r="E22" s="3"/>
      <c r="F22" s="124"/>
      <c r="G22" s="3"/>
    </row>
    <row r="23" spans="1:7">
      <c r="A23" s="125" t="s">
        <v>34</v>
      </c>
      <c r="B23" s="3"/>
      <c r="C23" s="3"/>
      <c r="D23" s="3"/>
      <c r="E23" s="3"/>
      <c r="F23" s="3"/>
      <c r="G23" s="3"/>
    </row>
    <row r="24" spans="1:7">
      <c r="B24" s="44"/>
      <c r="C24" s="44"/>
      <c r="D24" s="44"/>
      <c r="E24" s="44"/>
    </row>
    <row r="25" spans="1:7">
      <c r="B25" s="150"/>
      <c r="C25" s="150"/>
      <c r="D25" s="150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4803149606299213" right="0.74803149606299213" top="0.98425196850393704" bottom="0.98425196850393704" header="0" footer="0"/>
  <pageSetup scale="90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B1:I25"/>
  <sheetViews>
    <sheetView showGridLines="0" zoomScale="80" zoomScaleNormal="80" workbookViewId="0">
      <selection activeCell="A26" sqref="A26"/>
    </sheetView>
  </sheetViews>
  <sheetFormatPr baseColWidth="10" defaultRowHeight="14.25"/>
  <cols>
    <col min="1" max="1" width="0.7109375" style="746" customWidth="1"/>
    <col min="2" max="2" width="1.140625" style="827" customWidth="1"/>
    <col min="3" max="3" width="20.28515625" style="746" customWidth="1"/>
    <col min="4" max="4" width="15.140625" style="746" customWidth="1"/>
    <col min="5" max="5" width="14.28515625" style="746" customWidth="1"/>
    <col min="6" max="6" width="14.7109375" style="746" customWidth="1"/>
    <col min="7" max="7" width="14.28515625" style="746" customWidth="1"/>
    <col min="8" max="9" width="14.140625" style="746" customWidth="1"/>
    <col min="10" max="141" width="11.42578125" style="746"/>
    <col min="142" max="142" width="0.7109375" style="746" customWidth="1"/>
    <col min="143" max="144" width="1.5703125" style="746" customWidth="1"/>
    <col min="145" max="145" width="16.42578125" style="746" customWidth="1"/>
    <col min="146" max="148" width="10.42578125" style="746" customWidth="1"/>
    <col min="149" max="149" width="8.7109375" style="746" customWidth="1"/>
    <col min="150" max="150" width="0.7109375" style="746" customWidth="1"/>
    <col min="151" max="151" width="3.140625" style="746" customWidth="1"/>
    <col min="152" max="152" width="1.140625" style="746" customWidth="1"/>
    <col min="153" max="153" width="18" style="746" customWidth="1"/>
    <col min="154" max="154" width="9.42578125" style="746" customWidth="1"/>
    <col min="155" max="155" width="8.7109375" style="746" customWidth="1"/>
    <col min="156" max="156" width="9.28515625" style="746" customWidth="1"/>
    <col min="157" max="157" width="10.140625" style="746" customWidth="1"/>
    <col min="158" max="158" width="5.140625" style="746" customWidth="1"/>
    <col min="159" max="159" width="10.140625" style="746" customWidth="1"/>
    <col min="160" max="160" width="6.42578125" style="746" customWidth="1"/>
    <col min="161" max="161" width="11.42578125" style="746"/>
    <col min="162" max="162" width="1.28515625" style="746" customWidth="1"/>
    <col min="163" max="163" width="1.42578125" style="746" customWidth="1"/>
    <col min="164" max="164" width="8.28515625" style="746" customWidth="1"/>
    <col min="165" max="165" width="11.42578125" style="746"/>
    <col min="166" max="167" width="10.7109375" style="746" customWidth="1"/>
    <col min="168" max="168" width="10.28515625" style="746" customWidth="1"/>
    <col min="169" max="169" width="11.28515625" style="746" customWidth="1"/>
    <col min="170" max="170" width="7.7109375" style="746" customWidth="1"/>
    <col min="171" max="171" width="10.140625" style="746" customWidth="1"/>
    <col min="172" max="172" width="6.5703125" style="746" customWidth="1"/>
    <col min="173" max="173" width="1.140625" style="746" customWidth="1"/>
    <col min="174" max="174" width="24.5703125" style="746" customWidth="1"/>
    <col min="175" max="175" width="9.85546875" style="746" customWidth="1"/>
    <col min="176" max="176" width="10.7109375" style="746" customWidth="1"/>
    <col min="177" max="177" width="10.85546875" style="746" customWidth="1"/>
    <col min="178" max="178" width="11.140625" style="746" customWidth="1"/>
    <col min="179" max="179" width="9.85546875" style="746" customWidth="1"/>
    <col min="180" max="180" width="1" style="746" customWidth="1"/>
    <col min="181" max="181" width="16.5703125" style="746" customWidth="1"/>
    <col min="182" max="182" width="0.5703125" style="746" customWidth="1"/>
    <col min="183" max="183" width="0.7109375" style="746" customWidth="1"/>
    <col min="184" max="184" width="27.85546875" style="746" customWidth="1"/>
    <col min="185" max="185" width="0.85546875" style="746" customWidth="1"/>
    <col min="186" max="186" width="27.42578125" style="746" customWidth="1"/>
    <col min="187" max="187" width="14.7109375" style="746" customWidth="1"/>
    <col min="188" max="188" width="0.42578125" style="746" customWidth="1"/>
    <col min="189" max="189" width="0.7109375" style="746" customWidth="1"/>
    <col min="190" max="190" width="21.7109375" style="746" customWidth="1"/>
    <col min="191" max="191" width="1.28515625" style="746" customWidth="1"/>
    <col min="192" max="192" width="21.140625" style="746" customWidth="1"/>
    <col min="193" max="397" width="11.42578125" style="746"/>
    <col min="398" max="398" width="0.7109375" style="746" customWidth="1"/>
    <col min="399" max="400" width="1.5703125" style="746" customWidth="1"/>
    <col min="401" max="401" width="16.42578125" style="746" customWidth="1"/>
    <col min="402" max="404" width="10.42578125" style="746" customWidth="1"/>
    <col min="405" max="405" width="8.7109375" style="746" customWidth="1"/>
    <col min="406" max="406" width="0.7109375" style="746" customWidth="1"/>
    <col min="407" max="407" width="3.140625" style="746" customWidth="1"/>
    <col min="408" max="408" width="1.140625" style="746" customWidth="1"/>
    <col min="409" max="409" width="18" style="746" customWidth="1"/>
    <col min="410" max="410" width="9.42578125" style="746" customWidth="1"/>
    <col min="411" max="411" width="8.7109375" style="746" customWidth="1"/>
    <col min="412" max="412" width="9.28515625" style="746" customWidth="1"/>
    <col min="413" max="413" width="10.140625" style="746" customWidth="1"/>
    <col min="414" max="414" width="5.140625" style="746" customWidth="1"/>
    <col min="415" max="415" width="10.140625" style="746" customWidth="1"/>
    <col min="416" max="416" width="6.42578125" style="746" customWidth="1"/>
    <col min="417" max="417" width="11.42578125" style="746"/>
    <col min="418" max="418" width="1.28515625" style="746" customWidth="1"/>
    <col min="419" max="419" width="1.42578125" style="746" customWidth="1"/>
    <col min="420" max="420" width="8.28515625" style="746" customWidth="1"/>
    <col min="421" max="421" width="11.42578125" style="746"/>
    <col min="422" max="423" width="10.7109375" style="746" customWidth="1"/>
    <col min="424" max="424" width="10.28515625" style="746" customWidth="1"/>
    <col min="425" max="425" width="11.28515625" style="746" customWidth="1"/>
    <col min="426" max="426" width="7.7109375" style="746" customWidth="1"/>
    <col min="427" max="427" width="10.140625" style="746" customWidth="1"/>
    <col min="428" max="428" width="6.5703125" style="746" customWidth="1"/>
    <col min="429" max="429" width="1.140625" style="746" customWidth="1"/>
    <col min="430" max="430" width="24.5703125" style="746" customWidth="1"/>
    <col min="431" max="431" width="9.85546875" style="746" customWidth="1"/>
    <col min="432" max="432" width="10.7109375" style="746" customWidth="1"/>
    <col min="433" max="433" width="10.85546875" style="746" customWidth="1"/>
    <col min="434" max="434" width="11.140625" style="746" customWidth="1"/>
    <col min="435" max="435" width="9.85546875" style="746" customWidth="1"/>
    <col min="436" max="436" width="1" style="746" customWidth="1"/>
    <col min="437" max="437" width="16.5703125" style="746" customWidth="1"/>
    <col min="438" max="438" width="0.5703125" style="746" customWidth="1"/>
    <col min="439" max="439" width="0.7109375" style="746" customWidth="1"/>
    <col min="440" max="440" width="27.85546875" style="746" customWidth="1"/>
    <col min="441" max="441" width="0.85546875" style="746" customWidth="1"/>
    <col min="442" max="442" width="27.42578125" style="746" customWidth="1"/>
    <col min="443" max="443" width="14.7109375" style="746" customWidth="1"/>
    <col min="444" max="444" width="0.42578125" style="746" customWidth="1"/>
    <col min="445" max="445" width="0.7109375" style="746" customWidth="1"/>
    <col min="446" max="446" width="21.7109375" style="746" customWidth="1"/>
    <col min="447" max="447" width="1.28515625" style="746" customWidth="1"/>
    <col min="448" max="448" width="21.140625" style="746" customWidth="1"/>
    <col min="449" max="653" width="11.42578125" style="746"/>
    <col min="654" max="654" width="0.7109375" style="746" customWidth="1"/>
    <col min="655" max="656" width="1.5703125" style="746" customWidth="1"/>
    <col min="657" max="657" width="16.42578125" style="746" customWidth="1"/>
    <col min="658" max="660" width="10.42578125" style="746" customWidth="1"/>
    <col min="661" max="661" width="8.7109375" style="746" customWidth="1"/>
    <col min="662" max="662" width="0.7109375" style="746" customWidth="1"/>
    <col min="663" max="663" width="3.140625" style="746" customWidth="1"/>
    <col min="664" max="664" width="1.140625" style="746" customWidth="1"/>
    <col min="665" max="665" width="18" style="746" customWidth="1"/>
    <col min="666" max="666" width="9.42578125" style="746" customWidth="1"/>
    <col min="667" max="667" width="8.7109375" style="746" customWidth="1"/>
    <col min="668" max="668" width="9.28515625" style="746" customWidth="1"/>
    <col min="669" max="669" width="10.140625" style="746" customWidth="1"/>
    <col min="670" max="670" width="5.140625" style="746" customWidth="1"/>
    <col min="671" max="671" width="10.140625" style="746" customWidth="1"/>
    <col min="672" max="672" width="6.42578125" style="746" customWidth="1"/>
    <col min="673" max="673" width="11.42578125" style="746"/>
    <col min="674" max="674" width="1.28515625" style="746" customWidth="1"/>
    <col min="675" max="675" width="1.42578125" style="746" customWidth="1"/>
    <col min="676" max="676" width="8.28515625" style="746" customWidth="1"/>
    <col min="677" max="677" width="11.42578125" style="746"/>
    <col min="678" max="679" width="10.7109375" style="746" customWidth="1"/>
    <col min="680" max="680" width="10.28515625" style="746" customWidth="1"/>
    <col min="681" max="681" width="11.28515625" style="746" customWidth="1"/>
    <col min="682" max="682" width="7.7109375" style="746" customWidth="1"/>
    <col min="683" max="683" width="10.140625" style="746" customWidth="1"/>
    <col min="684" max="684" width="6.5703125" style="746" customWidth="1"/>
    <col min="685" max="685" width="1.140625" style="746" customWidth="1"/>
    <col min="686" max="686" width="24.5703125" style="746" customWidth="1"/>
    <col min="687" max="687" width="9.85546875" style="746" customWidth="1"/>
    <col min="688" max="688" width="10.7109375" style="746" customWidth="1"/>
    <col min="689" max="689" width="10.85546875" style="746" customWidth="1"/>
    <col min="690" max="690" width="11.140625" style="746" customWidth="1"/>
    <col min="691" max="691" width="9.85546875" style="746" customWidth="1"/>
    <col min="692" max="692" width="1" style="746" customWidth="1"/>
    <col min="693" max="693" width="16.5703125" style="746" customWidth="1"/>
    <col min="694" max="694" width="0.5703125" style="746" customWidth="1"/>
    <col min="695" max="695" width="0.7109375" style="746" customWidth="1"/>
    <col min="696" max="696" width="27.85546875" style="746" customWidth="1"/>
    <col min="697" max="697" width="0.85546875" style="746" customWidth="1"/>
    <col min="698" max="698" width="27.42578125" style="746" customWidth="1"/>
    <col min="699" max="699" width="14.7109375" style="746" customWidth="1"/>
    <col min="700" max="700" width="0.42578125" style="746" customWidth="1"/>
    <col min="701" max="701" width="0.7109375" style="746" customWidth="1"/>
    <col min="702" max="702" width="21.7109375" style="746" customWidth="1"/>
    <col min="703" max="703" width="1.28515625" style="746" customWidth="1"/>
    <col min="704" max="704" width="21.140625" style="746" customWidth="1"/>
    <col min="705" max="909" width="11.42578125" style="746"/>
    <col min="910" max="910" width="0.7109375" style="746" customWidth="1"/>
    <col min="911" max="912" width="1.5703125" style="746" customWidth="1"/>
    <col min="913" max="913" width="16.42578125" style="746" customWidth="1"/>
    <col min="914" max="916" width="10.42578125" style="746" customWidth="1"/>
    <col min="917" max="917" width="8.7109375" style="746" customWidth="1"/>
    <col min="918" max="918" width="0.7109375" style="746" customWidth="1"/>
    <col min="919" max="919" width="3.140625" style="746" customWidth="1"/>
    <col min="920" max="920" width="1.140625" style="746" customWidth="1"/>
    <col min="921" max="921" width="18" style="746" customWidth="1"/>
    <col min="922" max="922" width="9.42578125" style="746" customWidth="1"/>
    <col min="923" max="923" width="8.7109375" style="746" customWidth="1"/>
    <col min="924" max="924" width="9.28515625" style="746" customWidth="1"/>
    <col min="925" max="925" width="10.140625" style="746" customWidth="1"/>
    <col min="926" max="926" width="5.140625" style="746" customWidth="1"/>
    <col min="927" max="927" width="10.140625" style="746" customWidth="1"/>
    <col min="928" max="928" width="6.42578125" style="746" customWidth="1"/>
    <col min="929" max="929" width="11.42578125" style="746"/>
    <col min="930" max="930" width="1.28515625" style="746" customWidth="1"/>
    <col min="931" max="931" width="1.42578125" style="746" customWidth="1"/>
    <col min="932" max="932" width="8.28515625" style="746" customWidth="1"/>
    <col min="933" max="933" width="11.42578125" style="746"/>
    <col min="934" max="935" width="10.7109375" style="746" customWidth="1"/>
    <col min="936" max="936" width="10.28515625" style="746" customWidth="1"/>
    <col min="937" max="937" width="11.28515625" style="746" customWidth="1"/>
    <col min="938" max="938" width="7.7109375" style="746" customWidth="1"/>
    <col min="939" max="939" width="10.140625" style="746" customWidth="1"/>
    <col min="940" max="940" width="6.5703125" style="746" customWidth="1"/>
    <col min="941" max="941" width="1.140625" style="746" customWidth="1"/>
    <col min="942" max="942" width="24.5703125" style="746" customWidth="1"/>
    <col min="943" max="943" width="9.85546875" style="746" customWidth="1"/>
    <col min="944" max="944" width="10.7109375" style="746" customWidth="1"/>
    <col min="945" max="945" width="10.85546875" style="746" customWidth="1"/>
    <col min="946" max="946" width="11.140625" style="746" customWidth="1"/>
    <col min="947" max="947" width="9.85546875" style="746" customWidth="1"/>
    <col min="948" max="948" width="1" style="746" customWidth="1"/>
    <col min="949" max="949" width="16.5703125" style="746" customWidth="1"/>
    <col min="950" max="950" width="0.5703125" style="746" customWidth="1"/>
    <col min="951" max="951" width="0.7109375" style="746" customWidth="1"/>
    <col min="952" max="952" width="27.85546875" style="746" customWidth="1"/>
    <col min="953" max="953" width="0.85546875" style="746" customWidth="1"/>
    <col min="954" max="954" width="27.42578125" style="746" customWidth="1"/>
    <col min="955" max="955" width="14.7109375" style="746" customWidth="1"/>
    <col min="956" max="956" width="0.42578125" style="746" customWidth="1"/>
    <col min="957" max="957" width="0.7109375" style="746" customWidth="1"/>
    <col min="958" max="958" width="21.7109375" style="746" customWidth="1"/>
    <col min="959" max="959" width="1.28515625" style="746" customWidth="1"/>
    <col min="960" max="960" width="21.140625" style="746" customWidth="1"/>
    <col min="961" max="1165" width="11.42578125" style="746"/>
    <col min="1166" max="1166" width="0.7109375" style="746" customWidth="1"/>
    <col min="1167" max="1168" width="1.5703125" style="746" customWidth="1"/>
    <col min="1169" max="1169" width="16.42578125" style="746" customWidth="1"/>
    <col min="1170" max="1172" width="10.42578125" style="746" customWidth="1"/>
    <col min="1173" max="1173" width="8.7109375" style="746" customWidth="1"/>
    <col min="1174" max="1174" width="0.7109375" style="746" customWidth="1"/>
    <col min="1175" max="1175" width="3.140625" style="746" customWidth="1"/>
    <col min="1176" max="1176" width="1.140625" style="746" customWidth="1"/>
    <col min="1177" max="1177" width="18" style="746" customWidth="1"/>
    <col min="1178" max="1178" width="9.42578125" style="746" customWidth="1"/>
    <col min="1179" max="1179" width="8.7109375" style="746" customWidth="1"/>
    <col min="1180" max="1180" width="9.28515625" style="746" customWidth="1"/>
    <col min="1181" max="1181" width="10.140625" style="746" customWidth="1"/>
    <col min="1182" max="1182" width="5.140625" style="746" customWidth="1"/>
    <col min="1183" max="1183" width="10.140625" style="746" customWidth="1"/>
    <col min="1184" max="1184" width="6.42578125" style="746" customWidth="1"/>
    <col min="1185" max="1185" width="11.42578125" style="746"/>
    <col min="1186" max="1186" width="1.28515625" style="746" customWidth="1"/>
    <col min="1187" max="1187" width="1.42578125" style="746" customWidth="1"/>
    <col min="1188" max="1188" width="8.28515625" style="746" customWidth="1"/>
    <col min="1189" max="1189" width="11.42578125" style="746"/>
    <col min="1190" max="1191" width="10.7109375" style="746" customWidth="1"/>
    <col min="1192" max="1192" width="10.28515625" style="746" customWidth="1"/>
    <col min="1193" max="1193" width="11.28515625" style="746" customWidth="1"/>
    <col min="1194" max="1194" width="7.7109375" style="746" customWidth="1"/>
    <col min="1195" max="1195" width="10.140625" style="746" customWidth="1"/>
    <col min="1196" max="1196" width="6.5703125" style="746" customWidth="1"/>
    <col min="1197" max="1197" width="1.140625" style="746" customWidth="1"/>
    <col min="1198" max="1198" width="24.5703125" style="746" customWidth="1"/>
    <col min="1199" max="1199" width="9.85546875" style="746" customWidth="1"/>
    <col min="1200" max="1200" width="10.7109375" style="746" customWidth="1"/>
    <col min="1201" max="1201" width="10.85546875" style="746" customWidth="1"/>
    <col min="1202" max="1202" width="11.140625" style="746" customWidth="1"/>
    <col min="1203" max="1203" width="9.85546875" style="746" customWidth="1"/>
    <col min="1204" max="1204" width="1" style="746" customWidth="1"/>
    <col min="1205" max="1205" width="16.5703125" style="746" customWidth="1"/>
    <col min="1206" max="1206" width="0.5703125" style="746" customWidth="1"/>
    <col min="1207" max="1207" width="0.7109375" style="746" customWidth="1"/>
    <col min="1208" max="1208" width="27.85546875" style="746" customWidth="1"/>
    <col min="1209" max="1209" width="0.85546875" style="746" customWidth="1"/>
    <col min="1210" max="1210" width="27.42578125" style="746" customWidth="1"/>
    <col min="1211" max="1211" width="14.7109375" style="746" customWidth="1"/>
    <col min="1212" max="1212" width="0.42578125" style="746" customWidth="1"/>
    <col min="1213" max="1213" width="0.7109375" style="746" customWidth="1"/>
    <col min="1214" max="1214" width="21.7109375" style="746" customWidth="1"/>
    <col min="1215" max="1215" width="1.28515625" style="746" customWidth="1"/>
    <col min="1216" max="1216" width="21.140625" style="746" customWidth="1"/>
    <col min="1217" max="1421" width="11.42578125" style="746"/>
    <col min="1422" max="1422" width="0.7109375" style="746" customWidth="1"/>
    <col min="1423" max="1424" width="1.5703125" style="746" customWidth="1"/>
    <col min="1425" max="1425" width="16.42578125" style="746" customWidth="1"/>
    <col min="1426" max="1428" width="10.42578125" style="746" customWidth="1"/>
    <col min="1429" max="1429" width="8.7109375" style="746" customWidth="1"/>
    <col min="1430" max="1430" width="0.7109375" style="746" customWidth="1"/>
    <col min="1431" max="1431" width="3.140625" style="746" customWidth="1"/>
    <col min="1432" max="1432" width="1.140625" style="746" customWidth="1"/>
    <col min="1433" max="1433" width="18" style="746" customWidth="1"/>
    <col min="1434" max="1434" width="9.42578125" style="746" customWidth="1"/>
    <col min="1435" max="1435" width="8.7109375" style="746" customWidth="1"/>
    <col min="1436" max="1436" width="9.28515625" style="746" customWidth="1"/>
    <col min="1437" max="1437" width="10.140625" style="746" customWidth="1"/>
    <col min="1438" max="1438" width="5.140625" style="746" customWidth="1"/>
    <col min="1439" max="1439" width="10.140625" style="746" customWidth="1"/>
    <col min="1440" max="1440" width="6.42578125" style="746" customWidth="1"/>
    <col min="1441" max="1441" width="11.42578125" style="746"/>
    <col min="1442" max="1442" width="1.28515625" style="746" customWidth="1"/>
    <col min="1443" max="1443" width="1.42578125" style="746" customWidth="1"/>
    <col min="1444" max="1444" width="8.28515625" style="746" customWidth="1"/>
    <col min="1445" max="1445" width="11.42578125" style="746"/>
    <col min="1446" max="1447" width="10.7109375" style="746" customWidth="1"/>
    <col min="1448" max="1448" width="10.28515625" style="746" customWidth="1"/>
    <col min="1449" max="1449" width="11.28515625" style="746" customWidth="1"/>
    <col min="1450" max="1450" width="7.7109375" style="746" customWidth="1"/>
    <col min="1451" max="1451" width="10.140625" style="746" customWidth="1"/>
    <col min="1452" max="1452" width="6.5703125" style="746" customWidth="1"/>
    <col min="1453" max="1453" width="1.140625" style="746" customWidth="1"/>
    <col min="1454" max="1454" width="24.5703125" style="746" customWidth="1"/>
    <col min="1455" max="1455" width="9.85546875" style="746" customWidth="1"/>
    <col min="1456" max="1456" width="10.7109375" style="746" customWidth="1"/>
    <col min="1457" max="1457" width="10.85546875" style="746" customWidth="1"/>
    <col min="1458" max="1458" width="11.140625" style="746" customWidth="1"/>
    <col min="1459" max="1459" width="9.85546875" style="746" customWidth="1"/>
    <col min="1460" max="1460" width="1" style="746" customWidth="1"/>
    <col min="1461" max="1461" width="16.5703125" style="746" customWidth="1"/>
    <col min="1462" max="1462" width="0.5703125" style="746" customWidth="1"/>
    <col min="1463" max="1463" width="0.7109375" style="746" customWidth="1"/>
    <col min="1464" max="1464" width="27.85546875" style="746" customWidth="1"/>
    <col min="1465" max="1465" width="0.85546875" style="746" customWidth="1"/>
    <col min="1466" max="1466" width="27.42578125" style="746" customWidth="1"/>
    <col min="1467" max="1467" width="14.7109375" style="746" customWidth="1"/>
    <col min="1468" max="1468" width="0.42578125" style="746" customWidth="1"/>
    <col min="1469" max="1469" width="0.7109375" style="746" customWidth="1"/>
    <col min="1470" max="1470" width="21.7109375" style="746" customWidth="1"/>
    <col min="1471" max="1471" width="1.28515625" style="746" customWidth="1"/>
    <col min="1472" max="1472" width="21.140625" style="746" customWidth="1"/>
    <col min="1473" max="1677" width="11.42578125" style="746"/>
    <col min="1678" max="1678" width="0.7109375" style="746" customWidth="1"/>
    <col min="1679" max="1680" width="1.5703125" style="746" customWidth="1"/>
    <col min="1681" max="1681" width="16.42578125" style="746" customWidth="1"/>
    <col min="1682" max="1684" width="10.42578125" style="746" customWidth="1"/>
    <col min="1685" max="1685" width="8.7109375" style="746" customWidth="1"/>
    <col min="1686" max="1686" width="0.7109375" style="746" customWidth="1"/>
    <col min="1687" max="1687" width="3.140625" style="746" customWidth="1"/>
    <col min="1688" max="1688" width="1.140625" style="746" customWidth="1"/>
    <col min="1689" max="1689" width="18" style="746" customWidth="1"/>
    <col min="1690" max="1690" width="9.42578125" style="746" customWidth="1"/>
    <col min="1691" max="1691" width="8.7109375" style="746" customWidth="1"/>
    <col min="1692" max="1692" width="9.28515625" style="746" customWidth="1"/>
    <col min="1693" max="1693" width="10.140625" style="746" customWidth="1"/>
    <col min="1694" max="1694" width="5.140625" style="746" customWidth="1"/>
    <col min="1695" max="1695" width="10.140625" style="746" customWidth="1"/>
    <col min="1696" max="1696" width="6.42578125" style="746" customWidth="1"/>
    <col min="1697" max="1697" width="11.42578125" style="746"/>
    <col min="1698" max="1698" width="1.28515625" style="746" customWidth="1"/>
    <col min="1699" max="1699" width="1.42578125" style="746" customWidth="1"/>
    <col min="1700" max="1700" width="8.28515625" style="746" customWidth="1"/>
    <col min="1701" max="1701" width="11.42578125" style="746"/>
    <col min="1702" max="1703" width="10.7109375" style="746" customWidth="1"/>
    <col min="1704" max="1704" width="10.28515625" style="746" customWidth="1"/>
    <col min="1705" max="1705" width="11.28515625" style="746" customWidth="1"/>
    <col min="1706" max="1706" width="7.7109375" style="746" customWidth="1"/>
    <col min="1707" max="1707" width="10.140625" style="746" customWidth="1"/>
    <col min="1708" max="1708" width="6.5703125" style="746" customWidth="1"/>
    <col min="1709" max="1709" width="1.140625" style="746" customWidth="1"/>
    <col min="1710" max="1710" width="24.5703125" style="746" customWidth="1"/>
    <col min="1711" max="1711" width="9.85546875" style="746" customWidth="1"/>
    <col min="1712" max="1712" width="10.7109375" style="746" customWidth="1"/>
    <col min="1713" max="1713" width="10.85546875" style="746" customWidth="1"/>
    <col min="1714" max="1714" width="11.140625" style="746" customWidth="1"/>
    <col min="1715" max="1715" width="9.85546875" style="746" customWidth="1"/>
    <col min="1716" max="1716" width="1" style="746" customWidth="1"/>
    <col min="1717" max="1717" width="16.5703125" style="746" customWidth="1"/>
    <col min="1718" max="1718" width="0.5703125" style="746" customWidth="1"/>
    <col min="1719" max="1719" width="0.7109375" style="746" customWidth="1"/>
    <col min="1720" max="1720" width="27.85546875" style="746" customWidth="1"/>
    <col min="1721" max="1721" width="0.85546875" style="746" customWidth="1"/>
    <col min="1722" max="1722" width="27.42578125" style="746" customWidth="1"/>
    <col min="1723" max="1723" width="14.7109375" style="746" customWidth="1"/>
    <col min="1724" max="1724" width="0.42578125" style="746" customWidth="1"/>
    <col min="1725" max="1725" width="0.7109375" style="746" customWidth="1"/>
    <col min="1726" max="1726" width="21.7109375" style="746" customWidth="1"/>
    <col min="1727" max="1727" width="1.28515625" style="746" customWidth="1"/>
    <col min="1728" max="1728" width="21.140625" style="746" customWidth="1"/>
    <col min="1729" max="1933" width="11.42578125" style="746"/>
    <col min="1934" max="1934" width="0.7109375" style="746" customWidth="1"/>
    <col min="1935" max="1936" width="1.5703125" style="746" customWidth="1"/>
    <col min="1937" max="1937" width="16.42578125" style="746" customWidth="1"/>
    <col min="1938" max="1940" width="10.42578125" style="746" customWidth="1"/>
    <col min="1941" max="1941" width="8.7109375" style="746" customWidth="1"/>
    <col min="1942" max="1942" width="0.7109375" style="746" customWidth="1"/>
    <col min="1943" max="1943" width="3.140625" style="746" customWidth="1"/>
    <col min="1944" max="1944" width="1.140625" style="746" customWidth="1"/>
    <col min="1945" max="1945" width="18" style="746" customWidth="1"/>
    <col min="1946" max="1946" width="9.42578125" style="746" customWidth="1"/>
    <col min="1947" max="1947" width="8.7109375" style="746" customWidth="1"/>
    <col min="1948" max="1948" width="9.28515625" style="746" customWidth="1"/>
    <col min="1949" max="1949" width="10.140625" style="746" customWidth="1"/>
    <col min="1950" max="1950" width="5.140625" style="746" customWidth="1"/>
    <col min="1951" max="1951" width="10.140625" style="746" customWidth="1"/>
    <col min="1952" max="1952" width="6.42578125" style="746" customWidth="1"/>
    <col min="1953" max="1953" width="11.42578125" style="746"/>
    <col min="1954" max="1954" width="1.28515625" style="746" customWidth="1"/>
    <col min="1955" max="1955" width="1.42578125" style="746" customWidth="1"/>
    <col min="1956" max="1956" width="8.28515625" style="746" customWidth="1"/>
    <col min="1957" max="1957" width="11.42578125" style="746"/>
    <col min="1958" max="1959" width="10.7109375" style="746" customWidth="1"/>
    <col min="1960" max="1960" width="10.28515625" style="746" customWidth="1"/>
    <col min="1961" max="1961" width="11.28515625" style="746" customWidth="1"/>
    <col min="1962" max="1962" width="7.7109375" style="746" customWidth="1"/>
    <col min="1963" max="1963" width="10.140625" style="746" customWidth="1"/>
    <col min="1964" max="1964" width="6.5703125" style="746" customWidth="1"/>
    <col min="1965" max="1965" width="1.140625" style="746" customWidth="1"/>
    <col min="1966" max="1966" width="24.5703125" style="746" customWidth="1"/>
    <col min="1967" max="1967" width="9.85546875" style="746" customWidth="1"/>
    <col min="1968" max="1968" width="10.7109375" style="746" customWidth="1"/>
    <col min="1969" max="1969" width="10.85546875" style="746" customWidth="1"/>
    <col min="1970" max="1970" width="11.140625" style="746" customWidth="1"/>
    <col min="1971" max="1971" width="9.85546875" style="746" customWidth="1"/>
    <col min="1972" max="1972" width="1" style="746" customWidth="1"/>
    <col min="1973" max="1973" width="16.5703125" style="746" customWidth="1"/>
    <col min="1974" max="1974" width="0.5703125" style="746" customWidth="1"/>
    <col min="1975" max="1975" width="0.7109375" style="746" customWidth="1"/>
    <col min="1976" max="1976" width="27.85546875" style="746" customWidth="1"/>
    <col min="1977" max="1977" width="0.85546875" style="746" customWidth="1"/>
    <col min="1978" max="1978" width="27.42578125" style="746" customWidth="1"/>
    <col min="1979" max="1979" width="14.7109375" style="746" customWidth="1"/>
    <col min="1980" max="1980" width="0.42578125" style="746" customWidth="1"/>
    <col min="1981" max="1981" width="0.7109375" style="746" customWidth="1"/>
    <col min="1982" max="1982" width="21.7109375" style="746" customWidth="1"/>
    <col min="1983" max="1983" width="1.28515625" style="746" customWidth="1"/>
    <col min="1984" max="1984" width="21.140625" style="746" customWidth="1"/>
    <col min="1985" max="2189" width="11.42578125" style="746"/>
    <col min="2190" max="2190" width="0.7109375" style="746" customWidth="1"/>
    <col min="2191" max="2192" width="1.5703125" style="746" customWidth="1"/>
    <col min="2193" max="2193" width="16.42578125" style="746" customWidth="1"/>
    <col min="2194" max="2196" width="10.42578125" style="746" customWidth="1"/>
    <col min="2197" max="2197" width="8.7109375" style="746" customWidth="1"/>
    <col min="2198" max="2198" width="0.7109375" style="746" customWidth="1"/>
    <col min="2199" max="2199" width="3.140625" style="746" customWidth="1"/>
    <col min="2200" max="2200" width="1.140625" style="746" customWidth="1"/>
    <col min="2201" max="2201" width="18" style="746" customWidth="1"/>
    <col min="2202" max="2202" width="9.42578125" style="746" customWidth="1"/>
    <col min="2203" max="2203" width="8.7109375" style="746" customWidth="1"/>
    <col min="2204" max="2204" width="9.28515625" style="746" customWidth="1"/>
    <col min="2205" max="2205" width="10.140625" style="746" customWidth="1"/>
    <col min="2206" max="2206" width="5.140625" style="746" customWidth="1"/>
    <col min="2207" max="2207" width="10.140625" style="746" customWidth="1"/>
    <col min="2208" max="2208" width="6.42578125" style="746" customWidth="1"/>
    <col min="2209" max="2209" width="11.42578125" style="746"/>
    <col min="2210" max="2210" width="1.28515625" style="746" customWidth="1"/>
    <col min="2211" max="2211" width="1.42578125" style="746" customWidth="1"/>
    <col min="2212" max="2212" width="8.28515625" style="746" customWidth="1"/>
    <col min="2213" max="2213" width="11.42578125" style="746"/>
    <col min="2214" max="2215" width="10.7109375" style="746" customWidth="1"/>
    <col min="2216" max="2216" width="10.28515625" style="746" customWidth="1"/>
    <col min="2217" max="2217" width="11.28515625" style="746" customWidth="1"/>
    <col min="2218" max="2218" width="7.7109375" style="746" customWidth="1"/>
    <col min="2219" max="2219" width="10.140625" style="746" customWidth="1"/>
    <col min="2220" max="2220" width="6.5703125" style="746" customWidth="1"/>
    <col min="2221" max="2221" width="1.140625" style="746" customWidth="1"/>
    <col min="2222" max="2222" width="24.5703125" style="746" customWidth="1"/>
    <col min="2223" max="2223" width="9.85546875" style="746" customWidth="1"/>
    <col min="2224" max="2224" width="10.7109375" style="746" customWidth="1"/>
    <col min="2225" max="2225" width="10.85546875" style="746" customWidth="1"/>
    <col min="2226" max="2226" width="11.140625" style="746" customWidth="1"/>
    <col min="2227" max="2227" width="9.85546875" style="746" customWidth="1"/>
    <col min="2228" max="2228" width="1" style="746" customWidth="1"/>
    <col min="2229" max="2229" width="16.5703125" style="746" customWidth="1"/>
    <col min="2230" max="2230" width="0.5703125" style="746" customWidth="1"/>
    <col min="2231" max="2231" width="0.7109375" style="746" customWidth="1"/>
    <col min="2232" max="2232" width="27.85546875" style="746" customWidth="1"/>
    <col min="2233" max="2233" width="0.85546875" style="746" customWidth="1"/>
    <col min="2234" max="2234" width="27.42578125" style="746" customWidth="1"/>
    <col min="2235" max="2235" width="14.7109375" style="746" customWidth="1"/>
    <col min="2236" max="2236" width="0.42578125" style="746" customWidth="1"/>
    <col min="2237" max="2237" width="0.7109375" style="746" customWidth="1"/>
    <col min="2238" max="2238" width="21.7109375" style="746" customWidth="1"/>
    <col min="2239" max="2239" width="1.28515625" style="746" customWidth="1"/>
    <col min="2240" max="2240" width="21.140625" style="746" customWidth="1"/>
    <col min="2241" max="2445" width="11.42578125" style="746"/>
    <col min="2446" max="2446" width="0.7109375" style="746" customWidth="1"/>
    <col min="2447" max="2448" width="1.5703125" style="746" customWidth="1"/>
    <col min="2449" max="2449" width="16.42578125" style="746" customWidth="1"/>
    <col min="2450" max="2452" width="10.42578125" style="746" customWidth="1"/>
    <col min="2453" max="2453" width="8.7109375" style="746" customWidth="1"/>
    <col min="2454" max="2454" width="0.7109375" style="746" customWidth="1"/>
    <col min="2455" max="2455" width="3.140625" style="746" customWidth="1"/>
    <col min="2456" max="2456" width="1.140625" style="746" customWidth="1"/>
    <col min="2457" max="2457" width="18" style="746" customWidth="1"/>
    <col min="2458" max="2458" width="9.42578125" style="746" customWidth="1"/>
    <col min="2459" max="2459" width="8.7109375" style="746" customWidth="1"/>
    <col min="2460" max="2460" width="9.28515625" style="746" customWidth="1"/>
    <col min="2461" max="2461" width="10.140625" style="746" customWidth="1"/>
    <col min="2462" max="2462" width="5.140625" style="746" customWidth="1"/>
    <col min="2463" max="2463" width="10.140625" style="746" customWidth="1"/>
    <col min="2464" max="2464" width="6.42578125" style="746" customWidth="1"/>
    <col min="2465" max="2465" width="11.42578125" style="746"/>
    <col min="2466" max="2466" width="1.28515625" style="746" customWidth="1"/>
    <col min="2467" max="2467" width="1.42578125" style="746" customWidth="1"/>
    <col min="2468" max="2468" width="8.28515625" style="746" customWidth="1"/>
    <col min="2469" max="2469" width="11.42578125" style="746"/>
    <col min="2470" max="2471" width="10.7109375" style="746" customWidth="1"/>
    <col min="2472" max="2472" width="10.28515625" style="746" customWidth="1"/>
    <col min="2473" max="2473" width="11.28515625" style="746" customWidth="1"/>
    <col min="2474" max="2474" width="7.7109375" style="746" customWidth="1"/>
    <col min="2475" max="2475" width="10.140625" style="746" customWidth="1"/>
    <col min="2476" max="2476" width="6.5703125" style="746" customWidth="1"/>
    <col min="2477" max="2477" width="1.140625" style="746" customWidth="1"/>
    <col min="2478" max="2478" width="24.5703125" style="746" customWidth="1"/>
    <col min="2479" max="2479" width="9.85546875" style="746" customWidth="1"/>
    <col min="2480" max="2480" width="10.7109375" style="746" customWidth="1"/>
    <col min="2481" max="2481" width="10.85546875" style="746" customWidth="1"/>
    <col min="2482" max="2482" width="11.140625" style="746" customWidth="1"/>
    <col min="2483" max="2483" width="9.85546875" style="746" customWidth="1"/>
    <col min="2484" max="2484" width="1" style="746" customWidth="1"/>
    <col min="2485" max="2485" width="16.5703125" style="746" customWidth="1"/>
    <col min="2486" max="2486" width="0.5703125" style="746" customWidth="1"/>
    <col min="2487" max="2487" width="0.7109375" style="746" customWidth="1"/>
    <col min="2488" max="2488" width="27.85546875" style="746" customWidth="1"/>
    <col min="2489" max="2489" width="0.85546875" style="746" customWidth="1"/>
    <col min="2490" max="2490" width="27.42578125" style="746" customWidth="1"/>
    <col min="2491" max="2491" width="14.7109375" style="746" customWidth="1"/>
    <col min="2492" max="2492" width="0.42578125" style="746" customWidth="1"/>
    <col min="2493" max="2493" width="0.7109375" style="746" customWidth="1"/>
    <col min="2494" max="2494" width="21.7109375" style="746" customWidth="1"/>
    <col min="2495" max="2495" width="1.28515625" style="746" customWidth="1"/>
    <col min="2496" max="2496" width="21.140625" style="746" customWidth="1"/>
    <col min="2497" max="2701" width="11.42578125" style="746"/>
    <col min="2702" max="2702" width="0.7109375" style="746" customWidth="1"/>
    <col min="2703" max="2704" width="1.5703125" style="746" customWidth="1"/>
    <col min="2705" max="2705" width="16.42578125" style="746" customWidth="1"/>
    <col min="2706" max="2708" width="10.42578125" style="746" customWidth="1"/>
    <col min="2709" max="2709" width="8.7109375" style="746" customWidth="1"/>
    <col min="2710" max="2710" width="0.7109375" style="746" customWidth="1"/>
    <col min="2711" max="2711" width="3.140625" style="746" customWidth="1"/>
    <col min="2712" max="2712" width="1.140625" style="746" customWidth="1"/>
    <col min="2713" max="2713" width="18" style="746" customWidth="1"/>
    <col min="2714" max="2714" width="9.42578125" style="746" customWidth="1"/>
    <col min="2715" max="2715" width="8.7109375" style="746" customWidth="1"/>
    <col min="2716" max="2716" width="9.28515625" style="746" customWidth="1"/>
    <col min="2717" max="2717" width="10.140625" style="746" customWidth="1"/>
    <col min="2718" max="2718" width="5.140625" style="746" customWidth="1"/>
    <col min="2719" max="2719" width="10.140625" style="746" customWidth="1"/>
    <col min="2720" max="2720" width="6.42578125" style="746" customWidth="1"/>
    <col min="2721" max="2721" width="11.42578125" style="746"/>
    <col min="2722" max="2722" width="1.28515625" style="746" customWidth="1"/>
    <col min="2723" max="2723" width="1.42578125" style="746" customWidth="1"/>
    <col min="2724" max="2724" width="8.28515625" style="746" customWidth="1"/>
    <col min="2725" max="2725" width="11.42578125" style="746"/>
    <col min="2726" max="2727" width="10.7109375" style="746" customWidth="1"/>
    <col min="2728" max="2728" width="10.28515625" style="746" customWidth="1"/>
    <col min="2729" max="2729" width="11.28515625" style="746" customWidth="1"/>
    <col min="2730" max="2730" width="7.7109375" style="746" customWidth="1"/>
    <col min="2731" max="2731" width="10.140625" style="746" customWidth="1"/>
    <col min="2732" max="2732" width="6.5703125" style="746" customWidth="1"/>
    <col min="2733" max="2733" width="1.140625" style="746" customWidth="1"/>
    <col min="2734" max="2734" width="24.5703125" style="746" customWidth="1"/>
    <col min="2735" max="2735" width="9.85546875" style="746" customWidth="1"/>
    <col min="2736" max="2736" width="10.7109375" style="746" customWidth="1"/>
    <col min="2737" max="2737" width="10.85546875" style="746" customWidth="1"/>
    <col min="2738" max="2738" width="11.140625" style="746" customWidth="1"/>
    <col min="2739" max="2739" width="9.85546875" style="746" customWidth="1"/>
    <col min="2740" max="2740" width="1" style="746" customWidth="1"/>
    <col min="2741" max="2741" width="16.5703125" style="746" customWidth="1"/>
    <col min="2742" max="2742" width="0.5703125" style="746" customWidth="1"/>
    <col min="2743" max="2743" width="0.7109375" style="746" customWidth="1"/>
    <col min="2744" max="2744" width="27.85546875" style="746" customWidth="1"/>
    <col min="2745" max="2745" width="0.85546875" style="746" customWidth="1"/>
    <col min="2746" max="2746" width="27.42578125" style="746" customWidth="1"/>
    <col min="2747" max="2747" width="14.7109375" style="746" customWidth="1"/>
    <col min="2748" max="2748" width="0.42578125" style="746" customWidth="1"/>
    <col min="2749" max="2749" width="0.7109375" style="746" customWidth="1"/>
    <col min="2750" max="2750" width="21.7109375" style="746" customWidth="1"/>
    <col min="2751" max="2751" width="1.28515625" style="746" customWidth="1"/>
    <col min="2752" max="2752" width="21.140625" style="746" customWidth="1"/>
    <col min="2753" max="2957" width="11.42578125" style="746"/>
    <col min="2958" max="2958" width="0.7109375" style="746" customWidth="1"/>
    <col min="2959" max="2960" width="1.5703125" style="746" customWidth="1"/>
    <col min="2961" max="2961" width="16.42578125" style="746" customWidth="1"/>
    <col min="2962" max="2964" width="10.42578125" style="746" customWidth="1"/>
    <col min="2965" max="2965" width="8.7109375" style="746" customWidth="1"/>
    <col min="2966" max="2966" width="0.7109375" style="746" customWidth="1"/>
    <col min="2967" max="2967" width="3.140625" style="746" customWidth="1"/>
    <col min="2968" max="2968" width="1.140625" style="746" customWidth="1"/>
    <col min="2969" max="2969" width="18" style="746" customWidth="1"/>
    <col min="2970" max="2970" width="9.42578125" style="746" customWidth="1"/>
    <col min="2971" max="2971" width="8.7109375" style="746" customWidth="1"/>
    <col min="2972" max="2972" width="9.28515625" style="746" customWidth="1"/>
    <col min="2973" max="2973" width="10.140625" style="746" customWidth="1"/>
    <col min="2974" max="2974" width="5.140625" style="746" customWidth="1"/>
    <col min="2975" max="2975" width="10.140625" style="746" customWidth="1"/>
    <col min="2976" max="2976" width="6.42578125" style="746" customWidth="1"/>
    <col min="2977" max="2977" width="11.42578125" style="746"/>
    <col min="2978" max="2978" width="1.28515625" style="746" customWidth="1"/>
    <col min="2979" max="2979" width="1.42578125" style="746" customWidth="1"/>
    <col min="2980" max="2980" width="8.28515625" style="746" customWidth="1"/>
    <col min="2981" max="2981" width="11.42578125" style="746"/>
    <col min="2982" max="2983" width="10.7109375" style="746" customWidth="1"/>
    <col min="2984" max="2984" width="10.28515625" style="746" customWidth="1"/>
    <col min="2985" max="2985" width="11.28515625" style="746" customWidth="1"/>
    <col min="2986" max="2986" width="7.7109375" style="746" customWidth="1"/>
    <col min="2987" max="2987" width="10.140625" style="746" customWidth="1"/>
    <col min="2988" max="2988" width="6.5703125" style="746" customWidth="1"/>
    <col min="2989" max="2989" width="1.140625" style="746" customWidth="1"/>
    <col min="2990" max="2990" width="24.5703125" style="746" customWidth="1"/>
    <col min="2991" max="2991" width="9.85546875" style="746" customWidth="1"/>
    <col min="2992" max="2992" width="10.7109375" style="746" customWidth="1"/>
    <col min="2993" max="2993" width="10.85546875" style="746" customWidth="1"/>
    <col min="2994" max="2994" width="11.140625" style="746" customWidth="1"/>
    <col min="2995" max="2995" width="9.85546875" style="746" customWidth="1"/>
    <col min="2996" max="2996" width="1" style="746" customWidth="1"/>
    <col min="2997" max="2997" width="16.5703125" style="746" customWidth="1"/>
    <col min="2998" max="2998" width="0.5703125" style="746" customWidth="1"/>
    <col min="2999" max="2999" width="0.7109375" style="746" customWidth="1"/>
    <col min="3000" max="3000" width="27.85546875" style="746" customWidth="1"/>
    <col min="3001" max="3001" width="0.85546875" style="746" customWidth="1"/>
    <col min="3002" max="3002" width="27.42578125" style="746" customWidth="1"/>
    <col min="3003" max="3003" width="14.7109375" style="746" customWidth="1"/>
    <col min="3004" max="3004" width="0.42578125" style="746" customWidth="1"/>
    <col min="3005" max="3005" width="0.7109375" style="746" customWidth="1"/>
    <col min="3006" max="3006" width="21.7109375" style="746" customWidth="1"/>
    <col min="3007" max="3007" width="1.28515625" style="746" customWidth="1"/>
    <col min="3008" max="3008" width="21.140625" style="746" customWidth="1"/>
    <col min="3009" max="3213" width="11.42578125" style="746"/>
    <col min="3214" max="3214" width="0.7109375" style="746" customWidth="1"/>
    <col min="3215" max="3216" width="1.5703125" style="746" customWidth="1"/>
    <col min="3217" max="3217" width="16.42578125" style="746" customWidth="1"/>
    <col min="3218" max="3220" width="10.42578125" style="746" customWidth="1"/>
    <col min="3221" max="3221" width="8.7109375" style="746" customWidth="1"/>
    <col min="3222" max="3222" width="0.7109375" style="746" customWidth="1"/>
    <col min="3223" max="3223" width="3.140625" style="746" customWidth="1"/>
    <col min="3224" max="3224" width="1.140625" style="746" customWidth="1"/>
    <col min="3225" max="3225" width="18" style="746" customWidth="1"/>
    <col min="3226" max="3226" width="9.42578125" style="746" customWidth="1"/>
    <col min="3227" max="3227" width="8.7109375" style="746" customWidth="1"/>
    <col min="3228" max="3228" width="9.28515625" style="746" customWidth="1"/>
    <col min="3229" max="3229" width="10.140625" style="746" customWidth="1"/>
    <col min="3230" max="3230" width="5.140625" style="746" customWidth="1"/>
    <col min="3231" max="3231" width="10.140625" style="746" customWidth="1"/>
    <col min="3232" max="3232" width="6.42578125" style="746" customWidth="1"/>
    <col min="3233" max="3233" width="11.42578125" style="746"/>
    <col min="3234" max="3234" width="1.28515625" style="746" customWidth="1"/>
    <col min="3235" max="3235" width="1.42578125" style="746" customWidth="1"/>
    <col min="3236" max="3236" width="8.28515625" style="746" customWidth="1"/>
    <col min="3237" max="3237" width="11.42578125" style="746"/>
    <col min="3238" max="3239" width="10.7109375" style="746" customWidth="1"/>
    <col min="3240" max="3240" width="10.28515625" style="746" customWidth="1"/>
    <col min="3241" max="3241" width="11.28515625" style="746" customWidth="1"/>
    <col min="3242" max="3242" width="7.7109375" style="746" customWidth="1"/>
    <col min="3243" max="3243" width="10.140625" style="746" customWidth="1"/>
    <col min="3244" max="3244" width="6.5703125" style="746" customWidth="1"/>
    <col min="3245" max="3245" width="1.140625" style="746" customWidth="1"/>
    <col min="3246" max="3246" width="24.5703125" style="746" customWidth="1"/>
    <col min="3247" max="3247" width="9.85546875" style="746" customWidth="1"/>
    <col min="3248" max="3248" width="10.7109375" style="746" customWidth="1"/>
    <col min="3249" max="3249" width="10.85546875" style="746" customWidth="1"/>
    <col min="3250" max="3250" width="11.140625" style="746" customWidth="1"/>
    <col min="3251" max="3251" width="9.85546875" style="746" customWidth="1"/>
    <col min="3252" max="3252" width="1" style="746" customWidth="1"/>
    <col min="3253" max="3253" width="16.5703125" style="746" customWidth="1"/>
    <col min="3254" max="3254" width="0.5703125" style="746" customWidth="1"/>
    <col min="3255" max="3255" width="0.7109375" style="746" customWidth="1"/>
    <col min="3256" max="3256" width="27.85546875" style="746" customWidth="1"/>
    <col min="3257" max="3257" width="0.85546875" style="746" customWidth="1"/>
    <col min="3258" max="3258" width="27.42578125" style="746" customWidth="1"/>
    <col min="3259" max="3259" width="14.7109375" style="746" customWidth="1"/>
    <col min="3260" max="3260" width="0.42578125" style="746" customWidth="1"/>
    <col min="3261" max="3261" width="0.7109375" style="746" customWidth="1"/>
    <col min="3262" max="3262" width="21.7109375" style="746" customWidth="1"/>
    <col min="3263" max="3263" width="1.28515625" style="746" customWidth="1"/>
    <col min="3264" max="3264" width="21.140625" style="746" customWidth="1"/>
    <col min="3265" max="3469" width="11.42578125" style="746"/>
    <col min="3470" max="3470" width="0.7109375" style="746" customWidth="1"/>
    <col min="3471" max="3472" width="1.5703125" style="746" customWidth="1"/>
    <col min="3473" max="3473" width="16.42578125" style="746" customWidth="1"/>
    <col min="3474" max="3476" width="10.42578125" style="746" customWidth="1"/>
    <col min="3477" max="3477" width="8.7109375" style="746" customWidth="1"/>
    <col min="3478" max="3478" width="0.7109375" style="746" customWidth="1"/>
    <col min="3479" max="3479" width="3.140625" style="746" customWidth="1"/>
    <col min="3480" max="3480" width="1.140625" style="746" customWidth="1"/>
    <col min="3481" max="3481" width="18" style="746" customWidth="1"/>
    <col min="3482" max="3482" width="9.42578125" style="746" customWidth="1"/>
    <col min="3483" max="3483" width="8.7109375" style="746" customWidth="1"/>
    <col min="3484" max="3484" width="9.28515625" style="746" customWidth="1"/>
    <col min="3485" max="3485" width="10.140625" style="746" customWidth="1"/>
    <col min="3486" max="3486" width="5.140625" style="746" customWidth="1"/>
    <col min="3487" max="3487" width="10.140625" style="746" customWidth="1"/>
    <col min="3488" max="3488" width="6.42578125" style="746" customWidth="1"/>
    <col min="3489" max="3489" width="11.42578125" style="746"/>
    <col min="3490" max="3490" width="1.28515625" style="746" customWidth="1"/>
    <col min="3491" max="3491" width="1.42578125" style="746" customWidth="1"/>
    <col min="3492" max="3492" width="8.28515625" style="746" customWidth="1"/>
    <col min="3493" max="3493" width="11.42578125" style="746"/>
    <col min="3494" max="3495" width="10.7109375" style="746" customWidth="1"/>
    <col min="3496" max="3496" width="10.28515625" style="746" customWidth="1"/>
    <col min="3497" max="3497" width="11.28515625" style="746" customWidth="1"/>
    <col min="3498" max="3498" width="7.7109375" style="746" customWidth="1"/>
    <col min="3499" max="3499" width="10.140625" style="746" customWidth="1"/>
    <col min="3500" max="3500" width="6.5703125" style="746" customWidth="1"/>
    <col min="3501" max="3501" width="1.140625" style="746" customWidth="1"/>
    <col min="3502" max="3502" width="24.5703125" style="746" customWidth="1"/>
    <col min="3503" max="3503" width="9.85546875" style="746" customWidth="1"/>
    <col min="3504" max="3504" width="10.7109375" style="746" customWidth="1"/>
    <col min="3505" max="3505" width="10.85546875" style="746" customWidth="1"/>
    <col min="3506" max="3506" width="11.140625" style="746" customWidth="1"/>
    <col min="3507" max="3507" width="9.85546875" style="746" customWidth="1"/>
    <col min="3508" max="3508" width="1" style="746" customWidth="1"/>
    <col min="3509" max="3509" width="16.5703125" style="746" customWidth="1"/>
    <col min="3510" max="3510" width="0.5703125" style="746" customWidth="1"/>
    <col min="3511" max="3511" width="0.7109375" style="746" customWidth="1"/>
    <col min="3512" max="3512" width="27.85546875" style="746" customWidth="1"/>
    <col min="3513" max="3513" width="0.85546875" style="746" customWidth="1"/>
    <col min="3514" max="3514" width="27.42578125" style="746" customWidth="1"/>
    <col min="3515" max="3515" width="14.7109375" style="746" customWidth="1"/>
    <col min="3516" max="3516" width="0.42578125" style="746" customWidth="1"/>
    <col min="3517" max="3517" width="0.7109375" style="746" customWidth="1"/>
    <col min="3518" max="3518" width="21.7109375" style="746" customWidth="1"/>
    <col min="3519" max="3519" width="1.28515625" style="746" customWidth="1"/>
    <col min="3520" max="3520" width="21.140625" style="746" customWidth="1"/>
    <col min="3521" max="3725" width="11.42578125" style="746"/>
    <col min="3726" max="3726" width="0.7109375" style="746" customWidth="1"/>
    <col min="3727" max="3728" width="1.5703125" style="746" customWidth="1"/>
    <col min="3729" max="3729" width="16.42578125" style="746" customWidth="1"/>
    <col min="3730" max="3732" width="10.42578125" style="746" customWidth="1"/>
    <col min="3733" max="3733" width="8.7109375" style="746" customWidth="1"/>
    <col min="3734" max="3734" width="0.7109375" style="746" customWidth="1"/>
    <col min="3735" max="3735" width="3.140625" style="746" customWidth="1"/>
    <col min="3736" max="3736" width="1.140625" style="746" customWidth="1"/>
    <col min="3737" max="3737" width="18" style="746" customWidth="1"/>
    <col min="3738" max="3738" width="9.42578125" style="746" customWidth="1"/>
    <col min="3739" max="3739" width="8.7109375" style="746" customWidth="1"/>
    <col min="3740" max="3740" width="9.28515625" style="746" customWidth="1"/>
    <col min="3741" max="3741" width="10.140625" style="746" customWidth="1"/>
    <col min="3742" max="3742" width="5.140625" style="746" customWidth="1"/>
    <col min="3743" max="3743" width="10.140625" style="746" customWidth="1"/>
    <col min="3744" max="3744" width="6.42578125" style="746" customWidth="1"/>
    <col min="3745" max="3745" width="11.42578125" style="746"/>
    <col min="3746" max="3746" width="1.28515625" style="746" customWidth="1"/>
    <col min="3747" max="3747" width="1.42578125" style="746" customWidth="1"/>
    <col min="3748" max="3748" width="8.28515625" style="746" customWidth="1"/>
    <col min="3749" max="3749" width="11.42578125" style="746"/>
    <col min="3750" max="3751" width="10.7109375" style="746" customWidth="1"/>
    <col min="3752" max="3752" width="10.28515625" style="746" customWidth="1"/>
    <col min="3753" max="3753" width="11.28515625" style="746" customWidth="1"/>
    <col min="3754" max="3754" width="7.7109375" style="746" customWidth="1"/>
    <col min="3755" max="3755" width="10.140625" style="746" customWidth="1"/>
    <col min="3756" max="3756" width="6.5703125" style="746" customWidth="1"/>
    <col min="3757" max="3757" width="1.140625" style="746" customWidth="1"/>
    <col min="3758" max="3758" width="24.5703125" style="746" customWidth="1"/>
    <col min="3759" max="3759" width="9.85546875" style="746" customWidth="1"/>
    <col min="3760" max="3760" width="10.7109375" style="746" customWidth="1"/>
    <col min="3761" max="3761" width="10.85546875" style="746" customWidth="1"/>
    <col min="3762" max="3762" width="11.140625" style="746" customWidth="1"/>
    <col min="3763" max="3763" width="9.85546875" style="746" customWidth="1"/>
    <col min="3764" max="3764" width="1" style="746" customWidth="1"/>
    <col min="3765" max="3765" width="16.5703125" style="746" customWidth="1"/>
    <col min="3766" max="3766" width="0.5703125" style="746" customWidth="1"/>
    <col min="3767" max="3767" width="0.7109375" style="746" customWidth="1"/>
    <col min="3768" max="3768" width="27.85546875" style="746" customWidth="1"/>
    <col min="3769" max="3769" width="0.85546875" style="746" customWidth="1"/>
    <col min="3770" max="3770" width="27.42578125" style="746" customWidth="1"/>
    <col min="3771" max="3771" width="14.7109375" style="746" customWidth="1"/>
    <col min="3772" max="3772" width="0.42578125" style="746" customWidth="1"/>
    <col min="3773" max="3773" width="0.7109375" style="746" customWidth="1"/>
    <col min="3774" max="3774" width="21.7109375" style="746" customWidth="1"/>
    <col min="3775" max="3775" width="1.28515625" style="746" customWidth="1"/>
    <col min="3776" max="3776" width="21.140625" style="746" customWidth="1"/>
    <col min="3777" max="3981" width="11.42578125" style="746"/>
    <col min="3982" max="3982" width="0.7109375" style="746" customWidth="1"/>
    <col min="3983" max="3984" width="1.5703125" style="746" customWidth="1"/>
    <col min="3985" max="3985" width="16.42578125" style="746" customWidth="1"/>
    <col min="3986" max="3988" width="10.42578125" style="746" customWidth="1"/>
    <col min="3989" max="3989" width="8.7109375" style="746" customWidth="1"/>
    <col min="3990" max="3990" width="0.7109375" style="746" customWidth="1"/>
    <col min="3991" max="3991" width="3.140625" style="746" customWidth="1"/>
    <col min="3992" max="3992" width="1.140625" style="746" customWidth="1"/>
    <col min="3993" max="3993" width="18" style="746" customWidth="1"/>
    <col min="3994" max="3994" width="9.42578125" style="746" customWidth="1"/>
    <col min="3995" max="3995" width="8.7109375" style="746" customWidth="1"/>
    <col min="3996" max="3996" width="9.28515625" style="746" customWidth="1"/>
    <col min="3997" max="3997" width="10.140625" style="746" customWidth="1"/>
    <col min="3998" max="3998" width="5.140625" style="746" customWidth="1"/>
    <col min="3999" max="3999" width="10.140625" style="746" customWidth="1"/>
    <col min="4000" max="4000" width="6.42578125" style="746" customWidth="1"/>
    <col min="4001" max="4001" width="11.42578125" style="746"/>
    <col min="4002" max="4002" width="1.28515625" style="746" customWidth="1"/>
    <col min="4003" max="4003" width="1.42578125" style="746" customWidth="1"/>
    <col min="4004" max="4004" width="8.28515625" style="746" customWidth="1"/>
    <col min="4005" max="4005" width="11.42578125" style="746"/>
    <col min="4006" max="4007" width="10.7109375" style="746" customWidth="1"/>
    <col min="4008" max="4008" width="10.28515625" style="746" customWidth="1"/>
    <col min="4009" max="4009" width="11.28515625" style="746" customWidth="1"/>
    <col min="4010" max="4010" width="7.7109375" style="746" customWidth="1"/>
    <col min="4011" max="4011" width="10.140625" style="746" customWidth="1"/>
    <col min="4012" max="4012" width="6.5703125" style="746" customWidth="1"/>
    <col min="4013" max="4013" width="1.140625" style="746" customWidth="1"/>
    <col min="4014" max="4014" width="24.5703125" style="746" customWidth="1"/>
    <col min="4015" max="4015" width="9.85546875" style="746" customWidth="1"/>
    <col min="4016" max="4016" width="10.7109375" style="746" customWidth="1"/>
    <col min="4017" max="4017" width="10.85546875" style="746" customWidth="1"/>
    <col min="4018" max="4018" width="11.140625" style="746" customWidth="1"/>
    <col min="4019" max="4019" width="9.85546875" style="746" customWidth="1"/>
    <col min="4020" max="4020" width="1" style="746" customWidth="1"/>
    <col min="4021" max="4021" width="16.5703125" style="746" customWidth="1"/>
    <col min="4022" max="4022" width="0.5703125" style="746" customWidth="1"/>
    <col min="4023" max="4023" width="0.7109375" style="746" customWidth="1"/>
    <col min="4024" max="4024" width="27.85546875" style="746" customWidth="1"/>
    <col min="4025" max="4025" width="0.85546875" style="746" customWidth="1"/>
    <col min="4026" max="4026" width="27.42578125" style="746" customWidth="1"/>
    <col min="4027" max="4027" width="14.7109375" style="746" customWidth="1"/>
    <col min="4028" max="4028" width="0.42578125" style="746" customWidth="1"/>
    <col min="4029" max="4029" width="0.7109375" style="746" customWidth="1"/>
    <col min="4030" max="4030" width="21.7109375" style="746" customWidth="1"/>
    <col min="4031" max="4031" width="1.28515625" style="746" customWidth="1"/>
    <col min="4032" max="4032" width="21.140625" style="746" customWidth="1"/>
    <col min="4033" max="4237" width="11.42578125" style="746"/>
    <col min="4238" max="4238" width="0.7109375" style="746" customWidth="1"/>
    <col min="4239" max="4240" width="1.5703125" style="746" customWidth="1"/>
    <col min="4241" max="4241" width="16.42578125" style="746" customWidth="1"/>
    <col min="4242" max="4244" width="10.42578125" style="746" customWidth="1"/>
    <col min="4245" max="4245" width="8.7109375" style="746" customWidth="1"/>
    <col min="4246" max="4246" width="0.7109375" style="746" customWidth="1"/>
    <col min="4247" max="4247" width="3.140625" style="746" customWidth="1"/>
    <col min="4248" max="4248" width="1.140625" style="746" customWidth="1"/>
    <col min="4249" max="4249" width="18" style="746" customWidth="1"/>
    <col min="4250" max="4250" width="9.42578125" style="746" customWidth="1"/>
    <col min="4251" max="4251" width="8.7109375" style="746" customWidth="1"/>
    <col min="4252" max="4252" width="9.28515625" style="746" customWidth="1"/>
    <col min="4253" max="4253" width="10.140625" style="746" customWidth="1"/>
    <col min="4254" max="4254" width="5.140625" style="746" customWidth="1"/>
    <col min="4255" max="4255" width="10.140625" style="746" customWidth="1"/>
    <col min="4256" max="4256" width="6.42578125" style="746" customWidth="1"/>
    <col min="4257" max="4257" width="11.42578125" style="746"/>
    <col min="4258" max="4258" width="1.28515625" style="746" customWidth="1"/>
    <col min="4259" max="4259" width="1.42578125" style="746" customWidth="1"/>
    <col min="4260" max="4260" width="8.28515625" style="746" customWidth="1"/>
    <col min="4261" max="4261" width="11.42578125" style="746"/>
    <col min="4262" max="4263" width="10.7109375" style="746" customWidth="1"/>
    <col min="4264" max="4264" width="10.28515625" style="746" customWidth="1"/>
    <col min="4265" max="4265" width="11.28515625" style="746" customWidth="1"/>
    <col min="4266" max="4266" width="7.7109375" style="746" customWidth="1"/>
    <col min="4267" max="4267" width="10.140625" style="746" customWidth="1"/>
    <col min="4268" max="4268" width="6.5703125" style="746" customWidth="1"/>
    <col min="4269" max="4269" width="1.140625" style="746" customWidth="1"/>
    <col min="4270" max="4270" width="24.5703125" style="746" customWidth="1"/>
    <col min="4271" max="4271" width="9.85546875" style="746" customWidth="1"/>
    <col min="4272" max="4272" width="10.7109375" style="746" customWidth="1"/>
    <col min="4273" max="4273" width="10.85546875" style="746" customWidth="1"/>
    <col min="4274" max="4274" width="11.140625" style="746" customWidth="1"/>
    <col min="4275" max="4275" width="9.85546875" style="746" customWidth="1"/>
    <col min="4276" max="4276" width="1" style="746" customWidth="1"/>
    <col min="4277" max="4277" width="16.5703125" style="746" customWidth="1"/>
    <col min="4278" max="4278" width="0.5703125" style="746" customWidth="1"/>
    <col min="4279" max="4279" width="0.7109375" style="746" customWidth="1"/>
    <col min="4280" max="4280" width="27.85546875" style="746" customWidth="1"/>
    <col min="4281" max="4281" width="0.85546875" style="746" customWidth="1"/>
    <col min="4282" max="4282" width="27.42578125" style="746" customWidth="1"/>
    <col min="4283" max="4283" width="14.7109375" style="746" customWidth="1"/>
    <col min="4284" max="4284" width="0.42578125" style="746" customWidth="1"/>
    <col min="4285" max="4285" width="0.7109375" style="746" customWidth="1"/>
    <col min="4286" max="4286" width="21.7109375" style="746" customWidth="1"/>
    <col min="4287" max="4287" width="1.28515625" style="746" customWidth="1"/>
    <col min="4288" max="4288" width="21.140625" style="746" customWidth="1"/>
    <col min="4289" max="4493" width="11.42578125" style="746"/>
    <col min="4494" max="4494" width="0.7109375" style="746" customWidth="1"/>
    <col min="4495" max="4496" width="1.5703125" style="746" customWidth="1"/>
    <col min="4497" max="4497" width="16.42578125" style="746" customWidth="1"/>
    <col min="4498" max="4500" width="10.42578125" style="746" customWidth="1"/>
    <col min="4501" max="4501" width="8.7109375" style="746" customWidth="1"/>
    <col min="4502" max="4502" width="0.7109375" style="746" customWidth="1"/>
    <col min="4503" max="4503" width="3.140625" style="746" customWidth="1"/>
    <col min="4504" max="4504" width="1.140625" style="746" customWidth="1"/>
    <col min="4505" max="4505" width="18" style="746" customWidth="1"/>
    <col min="4506" max="4506" width="9.42578125" style="746" customWidth="1"/>
    <col min="4507" max="4507" width="8.7109375" style="746" customWidth="1"/>
    <col min="4508" max="4508" width="9.28515625" style="746" customWidth="1"/>
    <col min="4509" max="4509" width="10.140625" style="746" customWidth="1"/>
    <col min="4510" max="4510" width="5.140625" style="746" customWidth="1"/>
    <col min="4511" max="4511" width="10.140625" style="746" customWidth="1"/>
    <col min="4512" max="4512" width="6.42578125" style="746" customWidth="1"/>
    <col min="4513" max="4513" width="11.42578125" style="746"/>
    <col min="4514" max="4514" width="1.28515625" style="746" customWidth="1"/>
    <col min="4515" max="4515" width="1.42578125" style="746" customWidth="1"/>
    <col min="4516" max="4516" width="8.28515625" style="746" customWidth="1"/>
    <col min="4517" max="4517" width="11.42578125" style="746"/>
    <col min="4518" max="4519" width="10.7109375" style="746" customWidth="1"/>
    <col min="4520" max="4520" width="10.28515625" style="746" customWidth="1"/>
    <col min="4521" max="4521" width="11.28515625" style="746" customWidth="1"/>
    <col min="4522" max="4522" width="7.7109375" style="746" customWidth="1"/>
    <col min="4523" max="4523" width="10.140625" style="746" customWidth="1"/>
    <col min="4524" max="4524" width="6.5703125" style="746" customWidth="1"/>
    <col min="4525" max="4525" width="1.140625" style="746" customWidth="1"/>
    <col min="4526" max="4526" width="24.5703125" style="746" customWidth="1"/>
    <col min="4527" max="4527" width="9.85546875" style="746" customWidth="1"/>
    <col min="4528" max="4528" width="10.7109375" style="746" customWidth="1"/>
    <col min="4529" max="4529" width="10.85546875" style="746" customWidth="1"/>
    <col min="4530" max="4530" width="11.140625" style="746" customWidth="1"/>
    <col min="4531" max="4531" width="9.85546875" style="746" customWidth="1"/>
    <col min="4532" max="4532" width="1" style="746" customWidth="1"/>
    <col min="4533" max="4533" width="16.5703125" style="746" customWidth="1"/>
    <col min="4534" max="4534" width="0.5703125" style="746" customWidth="1"/>
    <col min="4535" max="4535" width="0.7109375" style="746" customWidth="1"/>
    <col min="4536" max="4536" width="27.85546875" style="746" customWidth="1"/>
    <col min="4537" max="4537" width="0.85546875" style="746" customWidth="1"/>
    <col min="4538" max="4538" width="27.42578125" style="746" customWidth="1"/>
    <col min="4539" max="4539" width="14.7109375" style="746" customWidth="1"/>
    <col min="4540" max="4540" width="0.42578125" style="746" customWidth="1"/>
    <col min="4541" max="4541" width="0.7109375" style="746" customWidth="1"/>
    <col min="4542" max="4542" width="21.7109375" style="746" customWidth="1"/>
    <col min="4543" max="4543" width="1.28515625" style="746" customWidth="1"/>
    <col min="4544" max="4544" width="21.140625" style="746" customWidth="1"/>
    <col min="4545" max="4749" width="11.42578125" style="746"/>
    <col min="4750" max="4750" width="0.7109375" style="746" customWidth="1"/>
    <col min="4751" max="4752" width="1.5703125" style="746" customWidth="1"/>
    <col min="4753" max="4753" width="16.42578125" style="746" customWidth="1"/>
    <col min="4754" max="4756" width="10.42578125" style="746" customWidth="1"/>
    <col min="4757" max="4757" width="8.7109375" style="746" customWidth="1"/>
    <col min="4758" max="4758" width="0.7109375" style="746" customWidth="1"/>
    <col min="4759" max="4759" width="3.140625" style="746" customWidth="1"/>
    <col min="4760" max="4760" width="1.140625" style="746" customWidth="1"/>
    <col min="4761" max="4761" width="18" style="746" customWidth="1"/>
    <col min="4762" max="4762" width="9.42578125" style="746" customWidth="1"/>
    <col min="4763" max="4763" width="8.7109375" style="746" customWidth="1"/>
    <col min="4764" max="4764" width="9.28515625" style="746" customWidth="1"/>
    <col min="4765" max="4765" width="10.140625" style="746" customWidth="1"/>
    <col min="4766" max="4766" width="5.140625" style="746" customWidth="1"/>
    <col min="4767" max="4767" width="10.140625" style="746" customWidth="1"/>
    <col min="4768" max="4768" width="6.42578125" style="746" customWidth="1"/>
    <col min="4769" max="4769" width="11.42578125" style="746"/>
    <col min="4770" max="4770" width="1.28515625" style="746" customWidth="1"/>
    <col min="4771" max="4771" width="1.42578125" style="746" customWidth="1"/>
    <col min="4772" max="4772" width="8.28515625" style="746" customWidth="1"/>
    <col min="4773" max="4773" width="11.42578125" style="746"/>
    <col min="4774" max="4775" width="10.7109375" style="746" customWidth="1"/>
    <col min="4776" max="4776" width="10.28515625" style="746" customWidth="1"/>
    <col min="4777" max="4777" width="11.28515625" style="746" customWidth="1"/>
    <col min="4778" max="4778" width="7.7109375" style="746" customWidth="1"/>
    <col min="4779" max="4779" width="10.140625" style="746" customWidth="1"/>
    <col min="4780" max="4780" width="6.5703125" style="746" customWidth="1"/>
    <col min="4781" max="4781" width="1.140625" style="746" customWidth="1"/>
    <col min="4782" max="4782" width="24.5703125" style="746" customWidth="1"/>
    <col min="4783" max="4783" width="9.85546875" style="746" customWidth="1"/>
    <col min="4784" max="4784" width="10.7109375" style="746" customWidth="1"/>
    <col min="4785" max="4785" width="10.85546875" style="746" customWidth="1"/>
    <col min="4786" max="4786" width="11.140625" style="746" customWidth="1"/>
    <col min="4787" max="4787" width="9.85546875" style="746" customWidth="1"/>
    <col min="4788" max="4788" width="1" style="746" customWidth="1"/>
    <col min="4789" max="4789" width="16.5703125" style="746" customWidth="1"/>
    <col min="4790" max="4790" width="0.5703125" style="746" customWidth="1"/>
    <col min="4791" max="4791" width="0.7109375" style="746" customWidth="1"/>
    <col min="4792" max="4792" width="27.85546875" style="746" customWidth="1"/>
    <col min="4793" max="4793" width="0.85546875" style="746" customWidth="1"/>
    <col min="4794" max="4794" width="27.42578125" style="746" customWidth="1"/>
    <col min="4795" max="4795" width="14.7109375" style="746" customWidth="1"/>
    <col min="4796" max="4796" width="0.42578125" style="746" customWidth="1"/>
    <col min="4797" max="4797" width="0.7109375" style="746" customWidth="1"/>
    <col min="4798" max="4798" width="21.7109375" style="746" customWidth="1"/>
    <col min="4799" max="4799" width="1.28515625" style="746" customWidth="1"/>
    <col min="4800" max="4800" width="21.140625" style="746" customWidth="1"/>
    <col min="4801" max="5005" width="11.42578125" style="746"/>
    <col min="5006" max="5006" width="0.7109375" style="746" customWidth="1"/>
    <col min="5007" max="5008" width="1.5703125" style="746" customWidth="1"/>
    <col min="5009" max="5009" width="16.42578125" style="746" customWidth="1"/>
    <col min="5010" max="5012" width="10.42578125" style="746" customWidth="1"/>
    <col min="5013" max="5013" width="8.7109375" style="746" customWidth="1"/>
    <col min="5014" max="5014" width="0.7109375" style="746" customWidth="1"/>
    <col min="5015" max="5015" width="3.140625" style="746" customWidth="1"/>
    <col min="5016" max="5016" width="1.140625" style="746" customWidth="1"/>
    <col min="5017" max="5017" width="18" style="746" customWidth="1"/>
    <col min="5018" max="5018" width="9.42578125" style="746" customWidth="1"/>
    <col min="5019" max="5019" width="8.7109375" style="746" customWidth="1"/>
    <col min="5020" max="5020" width="9.28515625" style="746" customWidth="1"/>
    <col min="5021" max="5021" width="10.140625" style="746" customWidth="1"/>
    <col min="5022" max="5022" width="5.140625" style="746" customWidth="1"/>
    <col min="5023" max="5023" width="10.140625" style="746" customWidth="1"/>
    <col min="5024" max="5024" width="6.42578125" style="746" customWidth="1"/>
    <col min="5025" max="5025" width="11.42578125" style="746"/>
    <col min="5026" max="5026" width="1.28515625" style="746" customWidth="1"/>
    <col min="5027" max="5027" width="1.42578125" style="746" customWidth="1"/>
    <col min="5028" max="5028" width="8.28515625" style="746" customWidth="1"/>
    <col min="5029" max="5029" width="11.42578125" style="746"/>
    <col min="5030" max="5031" width="10.7109375" style="746" customWidth="1"/>
    <col min="5032" max="5032" width="10.28515625" style="746" customWidth="1"/>
    <col min="5033" max="5033" width="11.28515625" style="746" customWidth="1"/>
    <col min="5034" max="5034" width="7.7109375" style="746" customWidth="1"/>
    <col min="5035" max="5035" width="10.140625" style="746" customWidth="1"/>
    <col min="5036" max="5036" width="6.5703125" style="746" customWidth="1"/>
    <col min="5037" max="5037" width="1.140625" style="746" customWidth="1"/>
    <col min="5038" max="5038" width="24.5703125" style="746" customWidth="1"/>
    <col min="5039" max="5039" width="9.85546875" style="746" customWidth="1"/>
    <col min="5040" max="5040" width="10.7109375" style="746" customWidth="1"/>
    <col min="5041" max="5041" width="10.85546875" style="746" customWidth="1"/>
    <col min="5042" max="5042" width="11.140625" style="746" customWidth="1"/>
    <col min="5043" max="5043" width="9.85546875" style="746" customWidth="1"/>
    <col min="5044" max="5044" width="1" style="746" customWidth="1"/>
    <col min="5045" max="5045" width="16.5703125" style="746" customWidth="1"/>
    <col min="5046" max="5046" width="0.5703125" style="746" customWidth="1"/>
    <col min="5047" max="5047" width="0.7109375" style="746" customWidth="1"/>
    <col min="5048" max="5048" width="27.85546875" style="746" customWidth="1"/>
    <col min="5049" max="5049" width="0.85546875" style="746" customWidth="1"/>
    <col min="5050" max="5050" width="27.42578125" style="746" customWidth="1"/>
    <col min="5051" max="5051" width="14.7109375" style="746" customWidth="1"/>
    <col min="5052" max="5052" width="0.42578125" style="746" customWidth="1"/>
    <col min="5053" max="5053" width="0.7109375" style="746" customWidth="1"/>
    <col min="5054" max="5054" width="21.7109375" style="746" customWidth="1"/>
    <col min="5055" max="5055" width="1.28515625" style="746" customWidth="1"/>
    <col min="5056" max="5056" width="21.140625" style="746" customWidth="1"/>
    <col min="5057" max="5261" width="11.42578125" style="746"/>
    <col min="5262" max="5262" width="0.7109375" style="746" customWidth="1"/>
    <col min="5263" max="5264" width="1.5703125" style="746" customWidth="1"/>
    <col min="5265" max="5265" width="16.42578125" style="746" customWidth="1"/>
    <col min="5266" max="5268" width="10.42578125" style="746" customWidth="1"/>
    <col min="5269" max="5269" width="8.7109375" style="746" customWidth="1"/>
    <col min="5270" max="5270" width="0.7109375" style="746" customWidth="1"/>
    <col min="5271" max="5271" width="3.140625" style="746" customWidth="1"/>
    <col min="5272" max="5272" width="1.140625" style="746" customWidth="1"/>
    <col min="5273" max="5273" width="18" style="746" customWidth="1"/>
    <col min="5274" max="5274" width="9.42578125" style="746" customWidth="1"/>
    <col min="5275" max="5275" width="8.7109375" style="746" customWidth="1"/>
    <col min="5276" max="5276" width="9.28515625" style="746" customWidth="1"/>
    <col min="5277" max="5277" width="10.140625" style="746" customWidth="1"/>
    <col min="5278" max="5278" width="5.140625" style="746" customWidth="1"/>
    <col min="5279" max="5279" width="10.140625" style="746" customWidth="1"/>
    <col min="5280" max="5280" width="6.42578125" style="746" customWidth="1"/>
    <col min="5281" max="5281" width="11.42578125" style="746"/>
    <col min="5282" max="5282" width="1.28515625" style="746" customWidth="1"/>
    <col min="5283" max="5283" width="1.42578125" style="746" customWidth="1"/>
    <col min="5284" max="5284" width="8.28515625" style="746" customWidth="1"/>
    <col min="5285" max="5285" width="11.42578125" style="746"/>
    <col min="5286" max="5287" width="10.7109375" style="746" customWidth="1"/>
    <col min="5288" max="5288" width="10.28515625" style="746" customWidth="1"/>
    <col min="5289" max="5289" width="11.28515625" style="746" customWidth="1"/>
    <col min="5290" max="5290" width="7.7109375" style="746" customWidth="1"/>
    <col min="5291" max="5291" width="10.140625" style="746" customWidth="1"/>
    <col min="5292" max="5292" width="6.5703125" style="746" customWidth="1"/>
    <col min="5293" max="5293" width="1.140625" style="746" customWidth="1"/>
    <col min="5294" max="5294" width="24.5703125" style="746" customWidth="1"/>
    <col min="5295" max="5295" width="9.85546875" style="746" customWidth="1"/>
    <col min="5296" max="5296" width="10.7109375" style="746" customWidth="1"/>
    <col min="5297" max="5297" width="10.85546875" style="746" customWidth="1"/>
    <col min="5298" max="5298" width="11.140625" style="746" customWidth="1"/>
    <col min="5299" max="5299" width="9.85546875" style="746" customWidth="1"/>
    <col min="5300" max="5300" width="1" style="746" customWidth="1"/>
    <col min="5301" max="5301" width="16.5703125" style="746" customWidth="1"/>
    <col min="5302" max="5302" width="0.5703125" style="746" customWidth="1"/>
    <col min="5303" max="5303" width="0.7109375" style="746" customWidth="1"/>
    <col min="5304" max="5304" width="27.85546875" style="746" customWidth="1"/>
    <col min="5305" max="5305" width="0.85546875" style="746" customWidth="1"/>
    <col min="5306" max="5306" width="27.42578125" style="746" customWidth="1"/>
    <col min="5307" max="5307" width="14.7109375" style="746" customWidth="1"/>
    <col min="5308" max="5308" width="0.42578125" style="746" customWidth="1"/>
    <col min="5309" max="5309" width="0.7109375" style="746" customWidth="1"/>
    <col min="5310" max="5310" width="21.7109375" style="746" customWidth="1"/>
    <col min="5311" max="5311" width="1.28515625" style="746" customWidth="1"/>
    <col min="5312" max="5312" width="21.140625" style="746" customWidth="1"/>
    <col min="5313" max="5517" width="11.42578125" style="746"/>
    <col min="5518" max="5518" width="0.7109375" style="746" customWidth="1"/>
    <col min="5519" max="5520" width="1.5703125" style="746" customWidth="1"/>
    <col min="5521" max="5521" width="16.42578125" style="746" customWidth="1"/>
    <col min="5522" max="5524" width="10.42578125" style="746" customWidth="1"/>
    <col min="5525" max="5525" width="8.7109375" style="746" customWidth="1"/>
    <col min="5526" max="5526" width="0.7109375" style="746" customWidth="1"/>
    <col min="5527" max="5527" width="3.140625" style="746" customWidth="1"/>
    <col min="5528" max="5528" width="1.140625" style="746" customWidth="1"/>
    <col min="5529" max="5529" width="18" style="746" customWidth="1"/>
    <col min="5530" max="5530" width="9.42578125" style="746" customWidth="1"/>
    <col min="5531" max="5531" width="8.7109375" style="746" customWidth="1"/>
    <col min="5532" max="5532" width="9.28515625" style="746" customWidth="1"/>
    <col min="5533" max="5533" width="10.140625" style="746" customWidth="1"/>
    <col min="5534" max="5534" width="5.140625" style="746" customWidth="1"/>
    <col min="5535" max="5535" width="10.140625" style="746" customWidth="1"/>
    <col min="5536" max="5536" width="6.42578125" style="746" customWidth="1"/>
    <col min="5537" max="5537" width="11.42578125" style="746"/>
    <col min="5538" max="5538" width="1.28515625" style="746" customWidth="1"/>
    <col min="5539" max="5539" width="1.42578125" style="746" customWidth="1"/>
    <col min="5540" max="5540" width="8.28515625" style="746" customWidth="1"/>
    <col min="5541" max="5541" width="11.42578125" style="746"/>
    <col min="5542" max="5543" width="10.7109375" style="746" customWidth="1"/>
    <col min="5544" max="5544" width="10.28515625" style="746" customWidth="1"/>
    <col min="5545" max="5545" width="11.28515625" style="746" customWidth="1"/>
    <col min="5546" max="5546" width="7.7109375" style="746" customWidth="1"/>
    <col min="5547" max="5547" width="10.140625" style="746" customWidth="1"/>
    <col min="5548" max="5548" width="6.5703125" style="746" customWidth="1"/>
    <col min="5549" max="5549" width="1.140625" style="746" customWidth="1"/>
    <col min="5550" max="5550" width="24.5703125" style="746" customWidth="1"/>
    <col min="5551" max="5551" width="9.85546875" style="746" customWidth="1"/>
    <col min="5552" max="5552" width="10.7109375" style="746" customWidth="1"/>
    <col min="5553" max="5553" width="10.85546875" style="746" customWidth="1"/>
    <col min="5554" max="5554" width="11.140625" style="746" customWidth="1"/>
    <col min="5555" max="5555" width="9.85546875" style="746" customWidth="1"/>
    <col min="5556" max="5556" width="1" style="746" customWidth="1"/>
    <col min="5557" max="5557" width="16.5703125" style="746" customWidth="1"/>
    <col min="5558" max="5558" width="0.5703125" style="746" customWidth="1"/>
    <col min="5559" max="5559" width="0.7109375" style="746" customWidth="1"/>
    <col min="5560" max="5560" width="27.85546875" style="746" customWidth="1"/>
    <col min="5561" max="5561" width="0.85546875" style="746" customWidth="1"/>
    <col min="5562" max="5562" width="27.42578125" style="746" customWidth="1"/>
    <col min="5563" max="5563" width="14.7109375" style="746" customWidth="1"/>
    <col min="5564" max="5564" width="0.42578125" style="746" customWidth="1"/>
    <col min="5565" max="5565" width="0.7109375" style="746" customWidth="1"/>
    <col min="5566" max="5566" width="21.7109375" style="746" customWidth="1"/>
    <col min="5567" max="5567" width="1.28515625" style="746" customWidth="1"/>
    <col min="5568" max="5568" width="21.140625" style="746" customWidth="1"/>
    <col min="5569" max="5773" width="11.42578125" style="746"/>
    <col min="5774" max="5774" width="0.7109375" style="746" customWidth="1"/>
    <col min="5775" max="5776" width="1.5703125" style="746" customWidth="1"/>
    <col min="5777" max="5777" width="16.42578125" style="746" customWidth="1"/>
    <col min="5778" max="5780" width="10.42578125" style="746" customWidth="1"/>
    <col min="5781" max="5781" width="8.7109375" style="746" customWidth="1"/>
    <col min="5782" max="5782" width="0.7109375" style="746" customWidth="1"/>
    <col min="5783" max="5783" width="3.140625" style="746" customWidth="1"/>
    <col min="5784" max="5784" width="1.140625" style="746" customWidth="1"/>
    <col min="5785" max="5785" width="18" style="746" customWidth="1"/>
    <col min="5786" max="5786" width="9.42578125" style="746" customWidth="1"/>
    <col min="5787" max="5787" width="8.7109375" style="746" customWidth="1"/>
    <col min="5788" max="5788" width="9.28515625" style="746" customWidth="1"/>
    <col min="5789" max="5789" width="10.140625" style="746" customWidth="1"/>
    <col min="5790" max="5790" width="5.140625" style="746" customWidth="1"/>
    <col min="5791" max="5791" width="10.140625" style="746" customWidth="1"/>
    <col min="5792" max="5792" width="6.42578125" style="746" customWidth="1"/>
    <col min="5793" max="5793" width="11.42578125" style="746"/>
    <col min="5794" max="5794" width="1.28515625" style="746" customWidth="1"/>
    <col min="5795" max="5795" width="1.42578125" style="746" customWidth="1"/>
    <col min="5796" max="5796" width="8.28515625" style="746" customWidth="1"/>
    <col min="5797" max="5797" width="11.42578125" style="746"/>
    <col min="5798" max="5799" width="10.7109375" style="746" customWidth="1"/>
    <col min="5800" max="5800" width="10.28515625" style="746" customWidth="1"/>
    <col min="5801" max="5801" width="11.28515625" style="746" customWidth="1"/>
    <col min="5802" max="5802" width="7.7109375" style="746" customWidth="1"/>
    <col min="5803" max="5803" width="10.140625" style="746" customWidth="1"/>
    <col min="5804" max="5804" width="6.5703125" style="746" customWidth="1"/>
    <col min="5805" max="5805" width="1.140625" style="746" customWidth="1"/>
    <col min="5806" max="5806" width="24.5703125" style="746" customWidth="1"/>
    <col min="5807" max="5807" width="9.85546875" style="746" customWidth="1"/>
    <col min="5808" max="5808" width="10.7109375" style="746" customWidth="1"/>
    <col min="5809" max="5809" width="10.85546875" style="746" customWidth="1"/>
    <col min="5810" max="5810" width="11.140625" style="746" customWidth="1"/>
    <col min="5811" max="5811" width="9.85546875" style="746" customWidth="1"/>
    <col min="5812" max="5812" width="1" style="746" customWidth="1"/>
    <col min="5813" max="5813" width="16.5703125" style="746" customWidth="1"/>
    <col min="5814" max="5814" width="0.5703125" style="746" customWidth="1"/>
    <col min="5815" max="5815" width="0.7109375" style="746" customWidth="1"/>
    <col min="5816" max="5816" width="27.85546875" style="746" customWidth="1"/>
    <col min="5817" max="5817" width="0.85546875" style="746" customWidth="1"/>
    <col min="5818" max="5818" width="27.42578125" style="746" customWidth="1"/>
    <col min="5819" max="5819" width="14.7109375" style="746" customWidth="1"/>
    <col min="5820" max="5820" width="0.42578125" style="746" customWidth="1"/>
    <col min="5821" max="5821" width="0.7109375" style="746" customWidth="1"/>
    <col min="5822" max="5822" width="21.7109375" style="746" customWidth="1"/>
    <col min="5823" max="5823" width="1.28515625" style="746" customWidth="1"/>
    <col min="5824" max="5824" width="21.140625" style="746" customWidth="1"/>
    <col min="5825" max="6029" width="11.42578125" style="746"/>
    <col min="6030" max="6030" width="0.7109375" style="746" customWidth="1"/>
    <col min="6031" max="6032" width="1.5703125" style="746" customWidth="1"/>
    <col min="6033" max="6033" width="16.42578125" style="746" customWidth="1"/>
    <col min="6034" max="6036" width="10.42578125" style="746" customWidth="1"/>
    <col min="6037" max="6037" width="8.7109375" style="746" customWidth="1"/>
    <col min="6038" max="6038" width="0.7109375" style="746" customWidth="1"/>
    <col min="6039" max="6039" width="3.140625" style="746" customWidth="1"/>
    <col min="6040" max="6040" width="1.140625" style="746" customWidth="1"/>
    <col min="6041" max="6041" width="18" style="746" customWidth="1"/>
    <col min="6042" max="6042" width="9.42578125" style="746" customWidth="1"/>
    <col min="6043" max="6043" width="8.7109375" style="746" customWidth="1"/>
    <col min="6044" max="6044" width="9.28515625" style="746" customWidth="1"/>
    <col min="6045" max="6045" width="10.140625" style="746" customWidth="1"/>
    <col min="6046" max="6046" width="5.140625" style="746" customWidth="1"/>
    <col min="6047" max="6047" width="10.140625" style="746" customWidth="1"/>
    <col min="6048" max="6048" width="6.42578125" style="746" customWidth="1"/>
    <col min="6049" max="6049" width="11.42578125" style="746"/>
    <col min="6050" max="6050" width="1.28515625" style="746" customWidth="1"/>
    <col min="6051" max="6051" width="1.42578125" style="746" customWidth="1"/>
    <col min="6052" max="6052" width="8.28515625" style="746" customWidth="1"/>
    <col min="6053" max="6053" width="11.42578125" style="746"/>
    <col min="6054" max="6055" width="10.7109375" style="746" customWidth="1"/>
    <col min="6056" max="6056" width="10.28515625" style="746" customWidth="1"/>
    <col min="6057" max="6057" width="11.28515625" style="746" customWidth="1"/>
    <col min="6058" max="6058" width="7.7109375" style="746" customWidth="1"/>
    <col min="6059" max="6059" width="10.140625" style="746" customWidth="1"/>
    <col min="6060" max="6060" width="6.5703125" style="746" customWidth="1"/>
    <col min="6061" max="6061" width="1.140625" style="746" customWidth="1"/>
    <col min="6062" max="6062" width="24.5703125" style="746" customWidth="1"/>
    <col min="6063" max="6063" width="9.85546875" style="746" customWidth="1"/>
    <col min="6064" max="6064" width="10.7109375" style="746" customWidth="1"/>
    <col min="6065" max="6065" width="10.85546875" style="746" customWidth="1"/>
    <col min="6066" max="6066" width="11.140625" style="746" customWidth="1"/>
    <col min="6067" max="6067" width="9.85546875" style="746" customWidth="1"/>
    <col min="6068" max="6068" width="1" style="746" customWidth="1"/>
    <col min="6069" max="6069" width="16.5703125" style="746" customWidth="1"/>
    <col min="6070" max="6070" width="0.5703125" style="746" customWidth="1"/>
    <col min="6071" max="6071" width="0.7109375" style="746" customWidth="1"/>
    <col min="6072" max="6072" width="27.85546875" style="746" customWidth="1"/>
    <col min="6073" max="6073" width="0.85546875" style="746" customWidth="1"/>
    <col min="6074" max="6074" width="27.42578125" style="746" customWidth="1"/>
    <col min="6075" max="6075" width="14.7109375" style="746" customWidth="1"/>
    <col min="6076" max="6076" width="0.42578125" style="746" customWidth="1"/>
    <col min="6077" max="6077" width="0.7109375" style="746" customWidth="1"/>
    <col min="6078" max="6078" width="21.7109375" style="746" customWidth="1"/>
    <col min="6079" max="6079" width="1.28515625" style="746" customWidth="1"/>
    <col min="6080" max="6080" width="21.140625" style="746" customWidth="1"/>
    <col min="6081" max="6285" width="11.42578125" style="746"/>
    <col min="6286" max="6286" width="0.7109375" style="746" customWidth="1"/>
    <col min="6287" max="6288" width="1.5703125" style="746" customWidth="1"/>
    <col min="6289" max="6289" width="16.42578125" style="746" customWidth="1"/>
    <col min="6290" max="6292" width="10.42578125" style="746" customWidth="1"/>
    <col min="6293" max="6293" width="8.7109375" style="746" customWidth="1"/>
    <col min="6294" max="6294" width="0.7109375" style="746" customWidth="1"/>
    <col min="6295" max="6295" width="3.140625" style="746" customWidth="1"/>
    <col min="6296" max="6296" width="1.140625" style="746" customWidth="1"/>
    <col min="6297" max="6297" width="18" style="746" customWidth="1"/>
    <col min="6298" max="6298" width="9.42578125" style="746" customWidth="1"/>
    <col min="6299" max="6299" width="8.7109375" style="746" customWidth="1"/>
    <col min="6300" max="6300" width="9.28515625" style="746" customWidth="1"/>
    <col min="6301" max="6301" width="10.140625" style="746" customWidth="1"/>
    <col min="6302" max="6302" width="5.140625" style="746" customWidth="1"/>
    <col min="6303" max="6303" width="10.140625" style="746" customWidth="1"/>
    <col min="6304" max="6304" width="6.42578125" style="746" customWidth="1"/>
    <col min="6305" max="6305" width="11.42578125" style="746"/>
    <col min="6306" max="6306" width="1.28515625" style="746" customWidth="1"/>
    <col min="6307" max="6307" width="1.42578125" style="746" customWidth="1"/>
    <col min="6308" max="6308" width="8.28515625" style="746" customWidth="1"/>
    <col min="6309" max="6309" width="11.42578125" style="746"/>
    <col min="6310" max="6311" width="10.7109375" style="746" customWidth="1"/>
    <col min="6312" max="6312" width="10.28515625" style="746" customWidth="1"/>
    <col min="6313" max="6313" width="11.28515625" style="746" customWidth="1"/>
    <col min="6314" max="6314" width="7.7109375" style="746" customWidth="1"/>
    <col min="6315" max="6315" width="10.140625" style="746" customWidth="1"/>
    <col min="6316" max="6316" width="6.5703125" style="746" customWidth="1"/>
    <col min="6317" max="6317" width="1.140625" style="746" customWidth="1"/>
    <col min="6318" max="6318" width="24.5703125" style="746" customWidth="1"/>
    <col min="6319" max="6319" width="9.85546875" style="746" customWidth="1"/>
    <col min="6320" max="6320" width="10.7109375" style="746" customWidth="1"/>
    <col min="6321" max="6321" width="10.85546875" style="746" customWidth="1"/>
    <col min="6322" max="6322" width="11.140625" style="746" customWidth="1"/>
    <col min="6323" max="6323" width="9.85546875" style="746" customWidth="1"/>
    <col min="6324" max="6324" width="1" style="746" customWidth="1"/>
    <col min="6325" max="6325" width="16.5703125" style="746" customWidth="1"/>
    <col min="6326" max="6326" width="0.5703125" style="746" customWidth="1"/>
    <col min="6327" max="6327" width="0.7109375" style="746" customWidth="1"/>
    <col min="6328" max="6328" width="27.85546875" style="746" customWidth="1"/>
    <col min="6329" max="6329" width="0.85546875" style="746" customWidth="1"/>
    <col min="6330" max="6330" width="27.42578125" style="746" customWidth="1"/>
    <col min="6331" max="6331" width="14.7109375" style="746" customWidth="1"/>
    <col min="6332" max="6332" width="0.42578125" style="746" customWidth="1"/>
    <col min="6333" max="6333" width="0.7109375" style="746" customWidth="1"/>
    <col min="6334" max="6334" width="21.7109375" style="746" customWidth="1"/>
    <col min="6335" max="6335" width="1.28515625" style="746" customWidth="1"/>
    <col min="6336" max="6336" width="21.140625" style="746" customWidth="1"/>
    <col min="6337" max="6541" width="11.42578125" style="746"/>
    <col min="6542" max="6542" width="0.7109375" style="746" customWidth="1"/>
    <col min="6543" max="6544" width="1.5703125" style="746" customWidth="1"/>
    <col min="6545" max="6545" width="16.42578125" style="746" customWidth="1"/>
    <col min="6546" max="6548" width="10.42578125" style="746" customWidth="1"/>
    <col min="6549" max="6549" width="8.7109375" style="746" customWidth="1"/>
    <col min="6550" max="6550" width="0.7109375" style="746" customWidth="1"/>
    <col min="6551" max="6551" width="3.140625" style="746" customWidth="1"/>
    <col min="6552" max="6552" width="1.140625" style="746" customWidth="1"/>
    <col min="6553" max="6553" width="18" style="746" customWidth="1"/>
    <col min="6554" max="6554" width="9.42578125" style="746" customWidth="1"/>
    <col min="6555" max="6555" width="8.7109375" style="746" customWidth="1"/>
    <col min="6556" max="6556" width="9.28515625" style="746" customWidth="1"/>
    <col min="6557" max="6557" width="10.140625" style="746" customWidth="1"/>
    <col min="6558" max="6558" width="5.140625" style="746" customWidth="1"/>
    <col min="6559" max="6559" width="10.140625" style="746" customWidth="1"/>
    <col min="6560" max="6560" width="6.42578125" style="746" customWidth="1"/>
    <col min="6561" max="6561" width="11.42578125" style="746"/>
    <col min="6562" max="6562" width="1.28515625" style="746" customWidth="1"/>
    <col min="6563" max="6563" width="1.42578125" style="746" customWidth="1"/>
    <col min="6564" max="6564" width="8.28515625" style="746" customWidth="1"/>
    <col min="6565" max="6565" width="11.42578125" style="746"/>
    <col min="6566" max="6567" width="10.7109375" style="746" customWidth="1"/>
    <col min="6568" max="6568" width="10.28515625" style="746" customWidth="1"/>
    <col min="6569" max="6569" width="11.28515625" style="746" customWidth="1"/>
    <col min="6570" max="6570" width="7.7109375" style="746" customWidth="1"/>
    <col min="6571" max="6571" width="10.140625" style="746" customWidth="1"/>
    <col min="6572" max="6572" width="6.5703125" style="746" customWidth="1"/>
    <col min="6573" max="6573" width="1.140625" style="746" customWidth="1"/>
    <col min="6574" max="6574" width="24.5703125" style="746" customWidth="1"/>
    <col min="6575" max="6575" width="9.85546875" style="746" customWidth="1"/>
    <col min="6576" max="6576" width="10.7109375" style="746" customWidth="1"/>
    <col min="6577" max="6577" width="10.85546875" style="746" customWidth="1"/>
    <col min="6578" max="6578" width="11.140625" style="746" customWidth="1"/>
    <col min="6579" max="6579" width="9.85546875" style="746" customWidth="1"/>
    <col min="6580" max="6580" width="1" style="746" customWidth="1"/>
    <col min="6581" max="6581" width="16.5703125" style="746" customWidth="1"/>
    <col min="6582" max="6582" width="0.5703125" style="746" customWidth="1"/>
    <col min="6583" max="6583" width="0.7109375" style="746" customWidth="1"/>
    <col min="6584" max="6584" width="27.85546875" style="746" customWidth="1"/>
    <col min="6585" max="6585" width="0.85546875" style="746" customWidth="1"/>
    <col min="6586" max="6586" width="27.42578125" style="746" customWidth="1"/>
    <col min="6587" max="6587" width="14.7109375" style="746" customWidth="1"/>
    <col min="6588" max="6588" width="0.42578125" style="746" customWidth="1"/>
    <col min="6589" max="6589" width="0.7109375" style="746" customWidth="1"/>
    <col min="6590" max="6590" width="21.7109375" style="746" customWidth="1"/>
    <col min="6591" max="6591" width="1.28515625" style="746" customWidth="1"/>
    <col min="6592" max="6592" width="21.140625" style="746" customWidth="1"/>
    <col min="6593" max="6797" width="11.42578125" style="746"/>
    <col min="6798" max="6798" width="0.7109375" style="746" customWidth="1"/>
    <col min="6799" max="6800" width="1.5703125" style="746" customWidth="1"/>
    <col min="6801" max="6801" width="16.42578125" style="746" customWidth="1"/>
    <col min="6802" max="6804" width="10.42578125" style="746" customWidth="1"/>
    <col min="6805" max="6805" width="8.7109375" style="746" customWidth="1"/>
    <col min="6806" max="6806" width="0.7109375" style="746" customWidth="1"/>
    <col min="6807" max="6807" width="3.140625" style="746" customWidth="1"/>
    <col min="6808" max="6808" width="1.140625" style="746" customWidth="1"/>
    <col min="6809" max="6809" width="18" style="746" customWidth="1"/>
    <col min="6810" max="6810" width="9.42578125" style="746" customWidth="1"/>
    <col min="6811" max="6811" width="8.7109375" style="746" customWidth="1"/>
    <col min="6812" max="6812" width="9.28515625" style="746" customWidth="1"/>
    <col min="6813" max="6813" width="10.140625" style="746" customWidth="1"/>
    <col min="6814" max="6814" width="5.140625" style="746" customWidth="1"/>
    <col min="6815" max="6815" width="10.140625" style="746" customWidth="1"/>
    <col min="6816" max="6816" width="6.42578125" style="746" customWidth="1"/>
    <col min="6817" max="6817" width="11.42578125" style="746"/>
    <col min="6818" max="6818" width="1.28515625" style="746" customWidth="1"/>
    <col min="6819" max="6819" width="1.42578125" style="746" customWidth="1"/>
    <col min="6820" max="6820" width="8.28515625" style="746" customWidth="1"/>
    <col min="6821" max="6821" width="11.42578125" style="746"/>
    <col min="6822" max="6823" width="10.7109375" style="746" customWidth="1"/>
    <col min="6824" max="6824" width="10.28515625" style="746" customWidth="1"/>
    <col min="6825" max="6825" width="11.28515625" style="746" customWidth="1"/>
    <col min="6826" max="6826" width="7.7109375" style="746" customWidth="1"/>
    <col min="6827" max="6827" width="10.140625" style="746" customWidth="1"/>
    <col min="6828" max="6828" width="6.5703125" style="746" customWidth="1"/>
    <col min="6829" max="6829" width="1.140625" style="746" customWidth="1"/>
    <col min="6830" max="6830" width="24.5703125" style="746" customWidth="1"/>
    <col min="6831" max="6831" width="9.85546875" style="746" customWidth="1"/>
    <col min="6832" max="6832" width="10.7109375" style="746" customWidth="1"/>
    <col min="6833" max="6833" width="10.85546875" style="746" customWidth="1"/>
    <col min="6834" max="6834" width="11.140625" style="746" customWidth="1"/>
    <col min="6835" max="6835" width="9.85546875" style="746" customWidth="1"/>
    <col min="6836" max="6836" width="1" style="746" customWidth="1"/>
    <col min="6837" max="6837" width="16.5703125" style="746" customWidth="1"/>
    <col min="6838" max="6838" width="0.5703125" style="746" customWidth="1"/>
    <col min="6839" max="6839" width="0.7109375" style="746" customWidth="1"/>
    <col min="6840" max="6840" width="27.85546875" style="746" customWidth="1"/>
    <col min="6841" max="6841" width="0.85546875" style="746" customWidth="1"/>
    <col min="6842" max="6842" width="27.42578125" style="746" customWidth="1"/>
    <col min="6843" max="6843" width="14.7109375" style="746" customWidth="1"/>
    <col min="6844" max="6844" width="0.42578125" style="746" customWidth="1"/>
    <col min="6845" max="6845" width="0.7109375" style="746" customWidth="1"/>
    <col min="6846" max="6846" width="21.7109375" style="746" customWidth="1"/>
    <col min="6847" max="6847" width="1.28515625" style="746" customWidth="1"/>
    <col min="6848" max="6848" width="21.140625" style="746" customWidth="1"/>
    <col min="6849" max="7053" width="11.42578125" style="746"/>
    <col min="7054" max="7054" width="0.7109375" style="746" customWidth="1"/>
    <col min="7055" max="7056" width="1.5703125" style="746" customWidth="1"/>
    <col min="7057" max="7057" width="16.42578125" style="746" customWidth="1"/>
    <col min="7058" max="7060" width="10.42578125" style="746" customWidth="1"/>
    <col min="7061" max="7061" width="8.7109375" style="746" customWidth="1"/>
    <col min="7062" max="7062" width="0.7109375" style="746" customWidth="1"/>
    <col min="7063" max="7063" width="3.140625" style="746" customWidth="1"/>
    <col min="7064" max="7064" width="1.140625" style="746" customWidth="1"/>
    <col min="7065" max="7065" width="18" style="746" customWidth="1"/>
    <col min="7066" max="7066" width="9.42578125" style="746" customWidth="1"/>
    <col min="7067" max="7067" width="8.7109375" style="746" customWidth="1"/>
    <col min="7068" max="7068" width="9.28515625" style="746" customWidth="1"/>
    <col min="7069" max="7069" width="10.140625" style="746" customWidth="1"/>
    <col min="7070" max="7070" width="5.140625" style="746" customWidth="1"/>
    <col min="7071" max="7071" width="10.140625" style="746" customWidth="1"/>
    <col min="7072" max="7072" width="6.42578125" style="746" customWidth="1"/>
    <col min="7073" max="7073" width="11.42578125" style="746"/>
    <col min="7074" max="7074" width="1.28515625" style="746" customWidth="1"/>
    <col min="7075" max="7075" width="1.42578125" style="746" customWidth="1"/>
    <col min="7076" max="7076" width="8.28515625" style="746" customWidth="1"/>
    <col min="7077" max="7077" width="11.42578125" style="746"/>
    <col min="7078" max="7079" width="10.7109375" style="746" customWidth="1"/>
    <col min="7080" max="7080" width="10.28515625" style="746" customWidth="1"/>
    <col min="7081" max="7081" width="11.28515625" style="746" customWidth="1"/>
    <col min="7082" max="7082" width="7.7109375" style="746" customWidth="1"/>
    <col min="7083" max="7083" width="10.140625" style="746" customWidth="1"/>
    <col min="7084" max="7084" width="6.5703125" style="746" customWidth="1"/>
    <col min="7085" max="7085" width="1.140625" style="746" customWidth="1"/>
    <col min="7086" max="7086" width="24.5703125" style="746" customWidth="1"/>
    <col min="7087" max="7087" width="9.85546875" style="746" customWidth="1"/>
    <col min="7088" max="7088" width="10.7109375" style="746" customWidth="1"/>
    <col min="7089" max="7089" width="10.85546875" style="746" customWidth="1"/>
    <col min="7090" max="7090" width="11.140625" style="746" customWidth="1"/>
    <col min="7091" max="7091" width="9.85546875" style="746" customWidth="1"/>
    <col min="7092" max="7092" width="1" style="746" customWidth="1"/>
    <col min="7093" max="7093" width="16.5703125" style="746" customWidth="1"/>
    <col min="7094" max="7094" width="0.5703125" style="746" customWidth="1"/>
    <col min="7095" max="7095" width="0.7109375" style="746" customWidth="1"/>
    <col min="7096" max="7096" width="27.85546875" style="746" customWidth="1"/>
    <col min="7097" max="7097" width="0.85546875" style="746" customWidth="1"/>
    <col min="7098" max="7098" width="27.42578125" style="746" customWidth="1"/>
    <col min="7099" max="7099" width="14.7109375" style="746" customWidth="1"/>
    <col min="7100" max="7100" width="0.42578125" style="746" customWidth="1"/>
    <col min="7101" max="7101" width="0.7109375" style="746" customWidth="1"/>
    <col min="7102" max="7102" width="21.7109375" style="746" customWidth="1"/>
    <col min="7103" max="7103" width="1.28515625" style="746" customWidth="1"/>
    <col min="7104" max="7104" width="21.140625" style="746" customWidth="1"/>
    <col min="7105" max="7309" width="11.42578125" style="746"/>
    <col min="7310" max="7310" width="0.7109375" style="746" customWidth="1"/>
    <col min="7311" max="7312" width="1.5703125" style="746" customWidth="1"/>
    <col min="7313" max="7313" width="16.42578125" style="746" customWidth="1"/>
    <col min="7314" max="7316" width="10.42578125" style="746" customWidth="1"/>
    <col min="7317" max="7317" width="8.7109375" style="746" customWidth="1"/>
    <col min="7318" max="7318" width="0.7109375" style="746" customWidth="1"/>
    <col min="7319" max="7319" width="3.140625" style="746" customWidth="1"/>
    <col min="7320" max="7320" width="1.140625" style="746" customWidth="1"/>
    <col min="7321" max="7321" width="18" style="746" customWidth="1"/>
    <col min="7322" max="7322" width="9.42578125" style="746" customWidth="1"/>
    <col min="7323" max="7323" width="8.7109375" style="746" customWidth="1"/>
    <col min="7324" max="7324" width="9.28515625" style="746" customWidth="1"/>
    <col min="7325" max="7325" width="10.140625" style="746" customWidth="1"/>
    <col min="7326" max="7326" width="5.140625" style="746" customWidth="1"/>
    <col min="7327" max="7327" width="10.140625" style="746" customWidth="1"/>
    <col min="7328" max="7328" width="6.42578125" style="746" customWidth="1"/>
    <col min="7329" max="7329" width="11.42578125" style="746"/>
    <col min="7330" max="7330" width="1.28515625" style="746" customWidth="1"/>
    <col min="7331" max="7331" width="1.42578125" style="746" customWidth="1"/>
    <col min="7332" max="7332" width="8.28515625" style="746" customWidth="1"/>
    <col min="7333" max="7333" width="11.42578125" style="746"/>
    <col min="7334" max="7335" width="10.7109375" style="746" customWidth="1"/>
    <col min="7336" max="7336" width="10.28515625" style="746" customWidth="1"/>
    <col min="7337" max="7337" width="11.28515625" style="746" customWidth="1"/>
    <col min="7338" max="7338" width="7.7109375" style="746" customWidth="1"/>
    <col min="7339" max="7339" width="10.140625" style="746" customWidth="1"/>
    <col min="7340" max="7340" width="6.5703125" style="746" customWidth="1"/>
    <col min="7341" max="7341" width="1.140625" style="746" customWidth="1"/>
    <col min="7342" max="7342" width="24.5703125" style="746" customWidth="1"/>
    <col min="7343" max="7343" width="9.85546875" style="746" customWidth="1"/>
    <col min="7344" max="7344" width="10.7109375" style="746" customWidth="1"/>
    <col min="7345" max="7345" width="10.85546875" style="746" customWidth="1"/>
    <col min="7346" max="7346" width="11.140625" style="746" customWidth="1"/>
    <col min="7347" max="7347" width="9.85546875" style="746" customWidth="1"/>
    <col min="7348" max="7348" width="1" style="746" customWidth="1"/>
    <col min="7349" max="7349" width="16.5703125" style="746" customWidth="1"/>
    <col min="7350" max="7350" width="0.5703125" style="746" customWidth="1"/>
    <col min="7351" max="7351" width="0.7109375" style="746" customWidth="1"/>
    <col min="7352" max="7352" width="27.85546875" style="746" customWidth="1"/>
    <col min="7353" max="7353" width="0.85546875" style="746" customWidth="1"/>
    <col min="7354" max="7354" width="27.42578125" style="746" customWidth="1"/>
    <col min="7355" max="7355" width="14.7109375" style="746" customWidth="1"/>
    <col min="7356" max="7356" width="0.42578125" style="746" customWidth="1"/>
    <col min="7357" max="7357" width="0.7109375" style="746" customWidth="1"/>
    <col min="7358" max="7358" width="21.7109375" style="746" customWidth="1"/>
    <col min="7359" max="7359" width="1.28515625" style="746" customWidth="1"/>
    <col min="7360" max="7360" width="21.140625" style="746" customWidth="1"/>
    <col min="7361" max="7565" width="11.42578125" style="746"/>
    <col min="7566" max="7566" width="0.7109375" style="746" customWidth="1"/>
    <col min="7567" max="7568" width="1.5703125" style="746" customWidth="1"/>
    <col min="7569" max="7569" width="16.42578125" style="746" customWidth="1"/>
    <col min="7570" max="7572" width="10.42578125" style="746" customWidth="1"/>
    <col min="7573" max="7573" width="8.7109375" style="746" customWidth="1"/>
    <col min="7574" max="7574" width="0.7109375" style="746" customWidth="1"/>
    <col min="7575" max="7575" width="3.140625" style="746" customWidth="1"/>
    <col min="7576" max="7576" width="1.140625" style="746" customWidth="1"/>
    <col min="7577" max="7577" width="18" style="746" customWidth="1"/>
    <col min="7578" max="7578" width="9.42578125" style="746" customWidth="1"/>
    <col min="7579" max="7579" width="8.7109375" style="746" customWidth="1"/>
    <col min="7580" max="7580" width="9.28515625" style="746" customWidth="1"/>
    <col min="7581" max="7581" width="10.140625" style="746" customWidth="1"/>
    <col min="7582" max="7582" width="5.140625" style="746" customWidth="1"/>
    <col min="7583" max="7583" width="10.140625" style="746" customWidth="1"/>
    <col min="7584" max="7584" width="6.42578125" style="746" customWidth="1"/>
    <col min="7585" max="7585" width="11.42578125" style="746"/>
    <col min="7586" max="7586" width="1.28515625" style="746" customWidth="1"/>
    <col min="7587" max="7587" width="1.42578125" style="746" customWidth="1"/>
    <col min="7588" max="7588" width="8.28515625" style="746" customWidth="1"/>
    <col min="7589" max="7589" width="11.42578125" style="746"/>
    <col min="7590" max="7591" width="10.7109375" style="746" customWidth="1"/>
    <col min="7592" max="7592" width="10.28515625" style="746" customWidth="1"/>
    <col min="7593" max="7593" width="11.28515625" style="746" customWidth="1"/>
    <col min="7594" max="7594" width="7.7109375" style="746" customWidth="1"/>
    <col min="7595" max="7595" width="10.140625" style="746" customWidth="1"/>
    <col min="7596" max="7596" width="6.5703125" style="746" customWidth="1"/>
    <col min="7597" max="7597" width="1.140625" style="746" customWidth="1"/>
    <col min="7598" max="7598" width="24.5703125" style="746" customWidth="1"/>
    <col min="7599" max="7599" width="9.85546875" style="746" customWidth="1"/>
    <col min="7600" max="7600" width="10.7109375" style="746" customWidth="1"/>
    <col min="7601" max="7601" width="10.85546875" style="746" customWidth="1"/>
    <col min="7602" max="7602" width="11.140625" style="746" customWidth="1"/>
    <col min="7603" max="7603" width="9.85546875" style="746" customWidth="1"/>
    <col min="7604" max="7604" width="1" style="746" customWidth="1"/>
    <col min="7605" max="7605" width="16.5703125" style="746" customWidth="1"/>
    <col min="7606" max="7606" width="0.5703125" style="746" customWidth="1"/>
    <col min="7607" max="7607" width="0.7109375" style="746" customWidth="1"/>
    <col min="7608" max="7608" width="27.85546875" style="746" customWidth="1"/>
    <col min="7609" max="7609" width="0.85546875" style="746" customWidth="1"/>
    <col min="7610" max="7610" width="27.42578125" style="746" customWidth="1"/>
    <col min="7611" max="7611" width="14.7109375" style="746" customWidth="1"/>
    <col min="7612" max="7612" width="0.42578125" style="746" customWidth="1"/>
    <col min="7613" max="7613" width="0.7109375" style="746" customWidth="1"/>
    <col min="7614" max="7614" width="21.7109375" style="746" customWidth="1"/>
    <col min="7615" max="7615" width="1.28515625" style="746" customWidth="1"/>
    <col min="7616" max="7616" width="21.140625" style="746" customWidth="1"/>
    <col min="7617" max="7821" width="11.42578125" style="746"/>
    <col min="7822" max="7822" width="0.7109375" style="746" customWidth="1"/>
    <col min="7823" max="7824" width="1.5703125" style="746" customWidth="1"/>
    <col min="7825" max="7825" width="16.42578125" style="746" customWidth="1"/>
    <col min="7826" max="7828" width="10.42578125" style="746" customWidth="1"/>
    <col min="7829" max="7829" width="8.7109375" style="746" customWidth="1"/>
    <col min="7830" max="7830" width="0.7109375" style="746" customWidth="1"/>
    <col min="7831" max="7831" width="3.140625" style="746" customWidth="1"/>
    <col min="7832" max="7832" width="1.140625" style="746" customWidth="1"/>
    <col min="7833" max="7833" width="18" style="746" customWidth="1"/>
    <col min="7834" max="7834" width="9.42578125" style="746" customWidth="1"/>
    <col min="7835" max="7835" width="8.7109375" style="746" customWidth="1"/>
    <col min="7836" max="7836" width="9.28515625" style="746" customWidth="1"/>
    <col min="7837" max="7837" width="10.140625" style="746" customWidth="1"/>
    <col min="7838" max="7838" width="5.140625" style="746" customWidth="1"/>
    <col min="7839" max="7839" width="10.140625" style="746" customWidth="1"/>
    <col min="7840" max="7840" width="6.42578125" style="746" customWidth="1"/>
    <col min="7841" max="7841" width="11.42578125" style="746"/>
    <col min="7842" max="7842" width="1.28515625" style="746" customWidth="1"/>
    <col min="7843" max="7843" width="1.42578125" style="746" customWidth="1"/>
    <col min="7844" max="7844" width="8.28515625" style="746" customWidth="1"/>
    <col min="7845" max="7845" width="11.42578125" style="746"/>
    <col min="7846" max="7847" width="10.7109375" style="746" customWidth="1"/>
    <col min="7848" max="7848" width="10.28515625" style="746" customWidth="1"/>
    <col min="7849" max="7849" width="11.28515625" style="746" customWidth="1"/>
    <col min="7850" max="7850" width="7.7109375" style="746" customWidth="1"/>
    <col min="7851" max="7851" width="10.140625" style="746" customWidth="1"/>
    <col min="7852" max="7852" width="6.5703125" style="746" customWidth="1"/>
    <col min="7853" max="7853" width="1.140625" style="746" customWidth="1"/>
    <col min="7854" max="7854" width="24.5703125" style="746" customWidth="1"/>
    <col min="7855" max="7855" width="9.85546875" style="746" customWidth="1"/>
    <col min="7856" max="7856" width="10.7109375" style="746" customWidth="1"/>
    <col min="7857" max="7857" width="10.85546875" style="746" customWidth="1"/>
    <col min="7858" max="7858" width="11.140625" style="746" customWidth="1"/>
    <col min="7859" max="7859" width="9.85546875" style="746" customWidth="1"/>
    <col min="7860" max="7860" width="1" style="746" customWidth="1"/>
    <col min="7861" max="7861" width="16.5703125" style="746" customWidth="1"/>
    <col min="7862" max="7862" width="0.5703125" style="746" customWidth="1"/>
    <col min="7863" max="7863" width="0.7109375" style="746" customWidth="1"/>
    <col min="7864" max="7864" width="27.85546875" style="746" customWidth="1"/>
    <col min="7865" max="7865" width="0.85546875" style="746" customWidth="1"/>
    <col min="7866" max="7866" width="27.42578125" style="746" customWidth="1"/>
    <col min="7867" max="7867" width="14.7109375" style="746" customWidth="1"/>
    <col min="7868" max="7868" width="0.42578125" style="746" customWidth="1"/>
    <col min="7869" max="7869" width="0.7109375" style="746" customWidth="1"/>
    <col min="7870" max="7870" width="21.7109375" style="746" customWidth="1"/>
    <col min="7871" max="7871" width="1.28515625" style="746" customWidth="1"/>
    <col min="7872" max="7872" width="21.140625" style="746" customWidth="1"/>
    <col min="7873" max="8077" width="11.42578125" style="746"/>
    <col min="8078" max="8078" width="0.7109375" style="746" customWidth="1"/>
    <col min="8079" max="8080" width="1.5703125" style="746" customWidth="1"/>
    <col min="8081" max="8081" width="16.42578125" style="746" customWidth="1"/>
    <col min="8082" max="8084" width="10.42578125" style="746" customWidth="1"/>
    <col min="8085" max="8085" width="8.7109375" style="746" customWidth="1"/>
    <col min="8086" max="8086" width="0.7109375" style="746" customWidth="1"/>
    <col min="8087" max="8087" width="3.140625" style="746" customWidth="1"/>
    <col min="8088" max="8088" width="1.140625" style="746" customWidth="1"/>
    <col min="8089" max="8089" width="18" style="746" customWidth="1"/>
    <col min="8090" max="8090" width="9.42578125" style="746" customWidth="1"/>
    <col min="8091" max="8091" width="8.7109375" style="746" customWidth="1"/>
    <col min="8092" max="8092" width="9.28515625" style="746" customWidth="1"/>
    <col min="8093" max="8093" width="10.140625" style="746" customWidth="1"/>
    <col min="8094" max="8094" width="5.140625" style="746" customWidth="1"/>
    <col min="8095" max="8095" width="10.140625" style="746" customWidth="1"/>
    <col min="8096" max="8096" width="6.42578125" style="746" customWidth="1"/>
    <col min="8097" max="8097" width="11.42578125" style="746"/>
    <col min="8098" max="8098" width="1.28515625" style="746" customWidth="1"/>
    <col min="8099" max="8099" width="1.42578125" style="746" customWidth="1"/>
    <col min="8100" max="8100" width="8.28515625" style="746" customWidth="1"/>
    <col min="8101" max="8101" width="11.42578125" style="746"/>
    <col min="8102" max="8103" width="10.7109375" style="746" customWidth="1"/>
    <col min="8104" max="8104" width="10.28515625" style="746" customWidth="1"/>
    <col min="8105" max="8105" width="11.28515625" style="746" customWidth="1"/>
    <col min="8106" max="8106" width="7.7109375" style="746" customWidth="1"/>
    <col min="8107" max="8107" width="10.140625" style="746" customWidth="1"/>
    <col min="8108" max="8108" width="6.5703125" style="746" customWidth="1"/>
    <col min="8109" max="8109" width="1.140625" style="746" customWidth="1"/>
    <col min="8110" max="8110" width="24.5703125" style="746" customWidth="1"/>
    <col min="8111" max="8111" width="9.85546875" style="746" customWidth="1"/>
    <col min="8112" max="8112" width="10.7109375" style="746" customWidth="1"/>
    <col min="8113" max="8113" width="10.85546875" style="746" customWidth="1"/>
    <col min="8114" max="8114" width="11.140625" style="746" customWidth="1"/>
    <col min="8115" max="8115" width="9.85546875" style="746" customWidth="1"/>
    <col min="8116" max="8116" width="1" style="746" customWidth="1"/>
    <col min="8117" max="8117" width="16.5703125" style="746" customWidth="1"/>
    <col min="8118" max="8118" width="0.5703125" style="746" customWidth="1"/>
    <col min="8119" max="8119" width="0.7109375" style="746" customWidth="1"/>
    <col min="8120" max="8120" width="27.85546875" style="746" customWidth="1"/>
    <col min="8121" max="8121" width="0.85546875" style="746" customWidth="1"/>
    <col min="8122" max="8122" width="27.42578125" style="746" customWidth="1"/>
    <col min="8123" max="8123" width="14.7109375" style="746" customWidth="1"/>
    <col min="8124" max="8124" width="0.42578125" style="746" customWidth="1"/>
    <col min="8125" max="8125" width="0.7109375" style="746" customWidth="1"/>
    <col min="8126" max="8126" width="21.7109375" style="746" customWidth="1"/>
    <col min="8127" max="8127" width="1.28515625" style="746" customWidth="1"/>
    <col min="8128" max="8128" width="21.140625" style="746" customWidth="1"/>
    <col min="8129" max="8333" width="11.42578125" style="746"/>
    <col min="8334" max="8334" width="0.7109375" style="746" customWidth="1"/>
    <col min="8335" max="8336" width="1.5703125" style="746" customWidth="1"/>
    <col min="8337" max="8337" width="16.42578125" style="746" customWidth="1"/>
    <col min="8338" max="8340" width="10.42578125" style="746" customWidth="1"/>
    <col min="8341" max="8341" width="8.7109375" style="746" customWidth="1"/>
    <col min="8342" max="8342" width="0.7109375" style="746" customWidth="1"/>
    <col min="8343" max="8343" width="3.140625" style="746" customWidth="1"/>
    <col min="8344" max="8344" width="1.140625" style="746" customWidth="1"/>
    <col min="8345" max="8345" width="18" style="746" customWidth="1"/>
    <col min="8346" max="8346" width="9.42578125" style="746" customWidth="1"/>
    <col min="8347" max="8347" width="8.7109375" style="746" customWidth="1"/>
    <col min="8348" max="8348" width="9.28515625" style="746" customWidth="1"/>
    <col min="8349" max="8349" width="10.140625" style="746" customWidth="1"/>
    <col min="8350" max="8350" width="5.140625" style="746" customWidth="1"/>
    <col min="8351" max="8351" width="10.140625" style="746" customWidth="1"/>
    <col min="8352" max="8352" width="6.42578125" style="746" customWidth="1"/>
    <col min="8353" max="8353" width="11.42578125" style="746"/>
    <col min="8354" max="8354" width="1.28515625" style="746" customWidth="1"/>
    <col min="8355" max="8355" width="1.42578125" style="746" customWidth="1"/>
    <col min="8356" max="8356" width="8.28515625" style="746" customWidth="1"/>
    <col min="8357" max="8357" width="11.42578125" style="746"/>
    <col min="8358" max="8359" width="10.7109375" style="746" customWidth="1"/>
    <col min="8360" max="8360" width="10.28515625" style="746" customWidth="1"/>
    <col min="8361" max="8361" width="11.28515625" style="746" customWidth="1"/>
    <col min="8362" max="8362" width="7.7109375" style="746" customWidth="1"/>
    <col min="8363" max="8363" width="10.140625" style="746" customWidth="1"/>
    <col min="8364" max="8364" width="6.5703125" style="746" customWidth="1"/>
    <col min="8365" max="8365" width="1.140625" style="746" customWidth="1"/>
    <col min="8366" max="8366" width="24.5703125" style="746" customWidth="1"/>
    <col min="8367" max="8367" width="9.85546875" style="746" customWidth="1"/>
    <col min="8368" max="8368" width="10.7109375" style="746" customWidth="1"/>
    <col min="8369" max="8369" width="10.85546875" style="746" customWidth="1"/>
    <col min="8370" max="8370" width="11.140625" style="746" customWidth="1"/>
    <col min="8371" max="8371" width="9.85546875" style="746" customWidth="1"/>
    <col min="8372" max="8372" width="1" style="746" customWidth="1"/>
    <col min="8373" max="8373" width="16.5703125" style="746" customWidth="1"/>
    <col min="8374" max="8374" width="0.5703125" style="746" customWidth="1"/>
    <col min="8375" max="8375" width="0.7109375" style="746" customWidth="1"/>
    <col min="8376" max="8376" width="27.85546875" style="746" customWidth="1"/>
    <col min="8377" max="8377" width="0.85546875" style="746" customWidth="1"/>
    <col min="8378" max="8378" width="27.42578125" style="746" customWidth="1"/>
    <col min="8379" max="8379" width="14.7109375" style="746" customWidth="1"/>
    <col min="8380" max="8380" width="0.42578125" style="746" customWidth="1"/>
    <col min="8381" max="8381" width="0.7109375" style="746" customWidth="1"/>
    <col min="8382" max="8382" width="21.7109375" style="746" customWidth="1"/>
    <col min="8383" max="8383" width="1.28515625" style="746" customWidth="1"/>
    <col min="8384" max="8384" width="21.140625" style="746" customWidth="1"/>
    <col min="8385" max="8589" width="11.42578125" style="746"/>
    <col min="8590" max="8590" width="0.7109375" style="746" customWidth="1"/>
    <col min="8591" max="8592" width="1.5703125" style="746" customWidth="1"/>
    <col min="8593" max="8593" width="16.42578125" style="746" customWidth="1"/>
    <col min="8594" max="8596" width="10.42578125" style="746" customWidth="1"/>
    <col min="8597" max="8597" width="8.7109375" style="746" customWidth="1"/>
    <col min="8598" max="8598" width="0.7109375" style="746" customWidth="1"/>
    <col min="8599" max="8599" width="3.140625" style="746" customWidth="1"/>
    <col min="8600" max="8600" width="1.140625" style="746" customWidth="1"/>
    <col min="8601" max="8601" width="18" style="746" customWidth="1"/>
    <col min="8602" max="8602" width="9.42578125" style="746" customWidth="1"/>
    <col min="8603" max="8603" width="8.7109375" style="746" customWidth="1"/>
    <col min="8604" max="8604" width="9.28515625" style="746" customWidth="1"/>
    <col min="8605" max="8605" width="10.140625" style="746" customWidth="1"/>
    <col min="8606" max="8606" width="5.140625" style="746" customWidth="1"/>
    <col min="8607" max="8607" width="10.140625" style="746" customWidth="1"/>
    <col min="8608" max="8608" width="6.42578125" style="746" customWidth="1"/>
    <col min="8609" max="8609" width="11.42578125" style="746"/>
    <col min="8610" max="8610" width="1.28515625" style="746" customWidth="1"/>
    <col min="8611" max="8611" width="1.42578125" style="746" customWidth="1"/>
    <col min="8612" max="8612" width="8.28515625" style="746" customWidth="1"/>
    <col min="8613" max="8613" width="11.42578125" style="746"/>
    <col min="8614" max="8615" width="10.7109375" style="746" customWidth="1"/>
    <col min="8616" max="8616" width="10.28515625" style="746" customWidth="1"/>
    <col min="8617" max="8617" width="11.28515625" style="746" customWidth="1"/>
    <col min="8618" max="8618" width="7.7109375" style="746" customWidth="1"/>
    <col min="8619" max="8619" width="10.140625" style="746" customWidth="1"/>
    <col min="8620" max="8620" width="6.5703125" style="746" customWidth="1"/>
    <col min="8621" max="8621" width="1.140625" style="746" customWidth="1"/>
    <col min="8622" max="8622" width="24.5703125" style="746" customWidth="1"/>
    <col min="8623" max="8623" width="9.85546875" style="746" customWidth="1"/>
    <col min="8624" max="8624" width="10.7109375" style="746" customWidth="1"/>
    <col min="8625" max="8625" width="10.85546875" style="746" customWidth="1"/>
    <col min="8626" max="8626" width="11.140625" style="746" customWidth="1"/>
    <col min="8627" max="8627" width="9.85546875" style="746" customWidth="1"/>
    <col min="8628" max="8628" width="1" style="746" customWidth="1"/>
    <col min="8629" max="8629" width="16.5703125" style="746" customWidth="1"/>
    <col min="8630" max="8630" width="0.5703125" style="746" customWidth="1"/>
    <col min="8631" max="8631" width="0.7109375" style="746" customWidth="1"/>
    <col min="8632" max="8632" width="27.85546875" style="746" customWidth="1"/>
    <col min="8633" max="8633" width="0.85546875" style="746" customWidth="1"/>
    <col min="8634" max="8634" width="27.42578125" style="746" customWidth="1"/>
    <col min="8635" max="8635" width="14.7109375" style="746" customWidth="1"/>
    <col min="8636" max="8636" width="0.42578125" style="746" customWidth="1"/>
    <col min="8637" max="8637" width="0.7109375" style="746" customWidth="1"/>
    <col min="8638" max="8638" width="21.7109375" style="746" customWidth="1"/>
    <col min="8639" max="8639" width="1.28515625" style="746" customWidth="1"/>
    <col min="8640" max="8640" width="21.140625" style="746" customWidth="1"/>
    <col min="8641" max="8845" width="11.42578125" style="746"/>
    <col min="8846" max="8846" width="0.7109375" style="746" customWidth="1"/>
    <col min="8847" max="8848" width="1.5703125" style="746" customWidth="1"/>
    <col min="8849" max="8849" width="16.42578125" style="746" customWidth="1"/>
    <col min="8850" max="8852" width="10.42578125" style="746" customWidth="1"/>
    <col min="8853" max="8853" width="8.7109375" style="746" customWidth="1"/>
    <col min="8854" max="8854" width="0.7109375" style="746" customWidth="1"/>
    <col min="8855" max="8855" width="3.140625" style="746" customWidth="1"/>
    <col min="8856" max="8856" width="1.140625" style="746" customWidth="1"/>
    <col min="8857" max="8857" width="18" style="746" customWidth="1"/>
    <col min="8858" max="8858" width="9.42578125" style="746" customWidth="1"/>
    <col min="8859" max="8859" width="8.7109375" style="746" customWidth="1"/>
    <col min="8860" max="8860" width="9.28515625" style="746" customWidth="1"/>
    <col min="8861" max="8861" width="10.140625" style="746" customWidth="1"/>
    <col min="8862" max="8862" width="5.140625" style="746" customWidth="1"/>
    <col min="8863" max="8863" width="10.140625" style="746" customWidth="1"/>
    <col min="8864" max="8864" width="6.42578125" style="746" customWidth="1"/>
    <col min="8865" max="8865" width="11.42578125" style="746"/>
    <col min="8866" max="8866" width="1.28515625" style="746" customWidth="1"/>
    <col min="8867" max="8867" width="1.42578125" style="746" customWidth="1"/>
    <col min="8868" max="8868" width="8.28515625" style="746" customWidth="1"/>
    <col min="8869" max="8869" width="11.42578125" style="746"/>
    <col min="8870" max="8871" width="10.7109375" style="746" customWidth="1"/>
    <col min="8872" max="8872" width="10.28515625" style="746" customWidth="1"/>
    <col min="8873" max="8873" width="11.28515625" style="746" customWidth="1"/>
    <col min="8874" max="8874" width="7.7109375" style="746" customWidth="1"/>
    <col min="8875" max="8875" width="10.140625" style="746" customWidth="1"/>
    <col min="8876" max="8876" width="6.5703125" style="746" customWidth="1"/>
    <col min="8877" max="8877" width="1.140625" style="746" customWidth="1"/>
    <col min="8878" max="8878" width="24.5703125" style="746" customWidth="1"/>
    <col min="8879" max="8879" width="9.85546875" style="746" customWidth="1"/>
    <col min="8880" max="8880" width="10.7109375" style="746" customWidth="1"/>
    <col min="8881" max="8881" width="10.85546875" style="746" customWidth="1"/>
    <col min="8882" max="8882" width="11.140625" style="746" customWidth="1"/>
    <col min="8883" max="8883" width="9.85546875" style="746" customWidth="1"/>
    <col min="8884" max="8884" width="1" style="746" customWidth="1"/>
    <col min="8885" max="8885" width="16.5703125" style="746" customWidth="1"/>
    <col min="8886" max="8886" width="0.5703125" style="746" customWidth="1"/>
    <col min="8887" max="8887" width="0.7109375" style="746" customWidth="1"/>
    <col min="8888" max="8888" width="27.85546875" style="746" customWidth="1"/>
    <col min="8889" max="8889" width="0.85546875" style="746" customWidth="1"/>
    <col min="8890" max="8890" width="27.42578125" style="746" customWidth="1"/>
    <col min="8891" max="8891" width="14.7109375" style="746" customWidth="1"/>
    <col min="8892" max="8892" width="0.42578125" style="746" customWidth="1"/>
    <col min="8893" max="8893" width="0.7109375" style="746" customWidth="1"/>
    <col min="8894" max="8894" width="21.7109375" style="746" customWidth="1"/>
    <col min="8895" max="8895" width="1.28515625" style="746" customWidth="1"/>
    <col min="8896" max="8896" width="21.140625" style="746" customWidth="1"/>
    <col min="8897" max="9101" width="11.42578125" style="746"/>
    <col min="9102" max="9102" width="0.7109375" style="746" customWidth="1"/>
    <col min="9103" max="9104" width="1.5703125" style="746" customWidth="1"/>
    <col min="9105" max="9105" width="16.42578125" style="746" customWidth="1"/>
    <col min="9106" max="9108" width="10.42578125" style="746" customWidth="1"/>
    <col min="9109" max="9109" width="8.7109375" style="746" customWidth="1"/>
    <col min="9110" max="9110" width="0.7109375" style="746" customWidth="1"/>
    <col min="9111" max="9111" width="3.140625" style="746" customWidth="1"/>
    <col min="9112" max="9112" width="1.140625" style="746" customWidth="1"/>
    <col min="9113" max="9113" width="18" style="746" customWidth="1"/>
    <col min="9114" max="9114" width="9.42578125" style="746" customWidth="1"/>
    <col min="9115" max="9115" width="8.7109375" style="746" customWidth="1"/>
    <col min="9116" max="9116" width="9.28515625" style="746" customWidth="1"/>
    <col min="9117" max="9117" width="10.140625" style="746" customWidth="1"/>
    <col min="9118" max="9118" width="5.140625" style="746" customWidth="1"/>
    <col min="9119" max="9119" width="10.140625" style="746" customWidth="1"/>
    <col min="9120" max="9120" width="6.42578125" style="746" customWidth="1"/>
    <col min="9121" max="9121" width="11.42578125" style="746"/>
    <col min="9122" max="9122" width="1.28515625" style="746" customWidth="1"/>
    <col min="9123" max="9123" width="1.42578125" style="746" customWidth="1"/>
    <col min="9124" max="9124" width="8.28515625" style="746" customWidth="1"/>
    <col min="9125" max="9125" width="11.42578125" style="746"/>
    <col min="9126" max="9127" width="10.7109375" style="746" customWidth="1"/>
    <col min="9128" max="9128" width="10.28515625" style="746" customWidth="1"/>
    <col min="9129" max="9129" width="11.28515625" style="746" customWidth="1"/>
    <col min="9130" max="9130" width="7.7109375" style="746" customWidth="1"/>
    <col min="9131" max="9131" width="10.140625" style="746" customWidth="1"/>
    <col min="9132" max="9132" width="6.5703125" style="746" customWidth="1"/>
    <col min="9133" max="9133" width="1.140625" style="746" customWidth="1"/>
    <col min="9134" max="9134" width="24.5703125" style="746" customWidth="1"/>
    <col min="9135" max="9135" width="9.85546875" style="746" customWidth="1"/>
    <col min="9136" max="9136" width="10.7109375" style="746" customWidth="1"/>
    <col min="9137" max="9137" width="10.85546875" style="746" customWidth="1"/>
    <col min="9138" max="9138" width="11.140625" style="746" customWidth="1"/>
    <col min="9139" max="9139" width="9.85546875" style="746" customWidth="1"/>
    <col min="9140" max="9140" width="1" style="746" customWidth="1"/>
    <col min="9141" max="9141" width="16.5703125" style="746" customWidth="1"/>
    <col min="9142" max="9142" width="0.5703125" style="746" customWidth="1"/>
    <col min="9143" max="9143" width="0.7109375" style="746" customWidth="1"/>
    <col min="9144" max="9144" width="27.85546875" style="746" customWidth="1"/>
    <col min="9145" max="9145" width="0.85546875" style="746" customWidth="1"/>
    <col min="9146" max="9146" width="27.42578125" style="746" customWidth="1"/>
    <col min="9147" max="9147" width="14.7109375" style="746" customWidth="1"/>
    <col min="9148" max="9148" width="0.42578125" style="746" customWidth="1"/>
    <col min="9149" max="9149" width="0.7109375" style="746" customWidth="1"/>
    <col min="9150" max="9150" width="21.7109375" style="746" customWidth="1"/>
    <col min="9151" max="9151" width="1.28515625" style="746" customWidth="1"/>
    <col min="9152" max="9152" width="21.140625" style="746" customWidth="1"/>
    <col min="9153" max="9357" width="11.42578125" style="746"/>
    <col min="9358" max="9358" width="0.7109375" style="746" customWidth="1"/>
    <col min="9359" max="9360" width="1.5703125" style="746" customWidth="1"/>
    <col min="9361" max="9361" width="16.42578125" style="746" customWidth="1"/>
    <col min="9362" max="9364" width="10.42578125" style="746" customWidth="1"/>
    <col min="9365" max="9365" width="8.7109375" style="746" customWidth="1"/>
    <col min="9366" max="9366" width="0.7109375" style="746" customWidth="1"/>
    <col min="9367" max="9367" width="3.140625" style="746" customWidth="1"/>
    <col min="9368" max="9368" width="1.140625" style="746" customWidth="1"/>
    <col min="9369" max="9369" width="18" style="746" customWidth="1"/>
    <col min="9370" max="9370" width="9.42578125" style="746" customWidth="1"/>
    <col min="9371" max="9371" width="8.7109375" style="746" customWidth="1"/>
    <col min="9372" max="9372" width="9.28515625" style="746" customWidth="1"/>
    <col min="9373" max="9373" width="10.140625" style="746" customWidth="1"/>
    <col min="9374" max="9374" width="5.140625" style="746" customWidth="1"/>
    <col min="9375" max="9375" width="10.140625" style="746" customWidth="1"/>
    <col min="9376" max="9376" width="6.42578125" style="746" customWidth="1"/>
    <col min="9377" max="9377" width="11.42578125" style="746"/>
    <col min="9378" max="9378" width="1.28515625" style="746" customWidth="1"/>
    <col min="9379" max="9379" width="1.42578125" style="746" customWidth="1"/>
    <col min="9380" max="9380" width="8.28515625" style="746" customWidth="1"/>
    <col min="9381" max="9381" width="11.42578125" style="746"/>
    <col min="9382" max="9383" width="10.7109375" style="746" customWidth="1"/>
    <col min="9384" max="9384" width="10.28515625" style="746" customWidth="1"/>
    <col min="9385" max="9385" width="11.28515625" style="746" customWidth="1"/>
    <col min="9386" max="9386" width="7.7109375" style="746" customWidth="1"/>
    <col min="9387" max="9387" width="10.140625" style="746" customWidth="1"/>
    <col min="9388" max="9388" width="6.5703125" style="746" customWidth="1"/>
    <col min="9389" max="9389" width="1.140625" style="746" customWidth="1"/>
    <col min="9390" max="9390" width="24.5703125" style="746" customWidth="1"/>
    <col min="9391" max="9391" width="9.85546875" style="746" customWidth="1"/>
    <col min="9392" max="9392" width="10.7109375" style="746" customWidth="1"/>
    <col min="9393" max="9393" width="10.85546875" style="746" customWidth="1"/>
    <col min="9394" max="9394" width="11.140625" style="746" customWidth="1"/>
    <col min="9395" max="9395" width="9.85546875" style="746" customWidth="1"/>
    <col min="9396" max="9396" width="1" style="746" customWidth="1"/>
    <col min="9397" max="9397" width="16.5703125" style="746" customWidth="1"/>
    <col min="9398" max="9398" width="0.5703125" style="746" customWidth="1"/>
    <col min="9399" max="9399" width="0.7109375" style="746" customWidth="1"/>
    <col min="9400" max="9400" width="27.85546875" style="746" customWidth="1"/>
    <col min="9401" max="9401" width="0.85546875" style="746" customWidth="1"/>
    <col min="9402" max="9402" width="27.42578125" style="746" customWidth="1"/>
    <col min="9403" max="9403" width="14.7109375" style="746" customWidth="1"/>
    <col min="9404" max="9404" width="0.42578125" style="746" customWidth="1"/>
    <col min="9405" max="9405" width="0.7109375" style="746" customWidth="1"/>
    <col min="9406" max="9406" width="21.7109375" style="746" customWidth="1"/>
    <col min="9407" max="9407" width="1.28515625" style="746" customWidth="1"/>
    <col min="9408" max="9408" width="21.140625" style="746" customWidth="1"/>
    <col min="9409" max="9613" width="11.42578125" style="746"/>
    <col min="9614" max="9614" width="0.7109375" style="746" customWidth="1"/>
    <col min="9615" max="9616" width="1.5703125" style="746" customWidth="1"/>
    <col min="9617" max="9617" width="16.42578125" style="746" customWidth="1"/>
    <col min="9618" max="9620" width="10.42578125" style="746" customWidth="1"/>
    <col min="9621" max="9621" width="8.7109375" style="746" customWidth="1"/>
    <col min="9622" max="9622" width="0.7109375" style="746" customWidth="1"/>
    <col min="9623" max="9623" width="3.140625" style="746" customWidth="1"/>
    <col min="9624" max="9624" width="1.140625" style="746" customWidth="1"/>
    <col min="9625" max="9625" width="18" style="746" customWidth="1"/>
    <col min="9626" max="9626" width="9.42578125" style="746" customWidth="1"/>
    <col min="9627" max="9627" width="8.7109375" style="746" customWidth="1"/>
    <col min="9628" max="9628" width="9.28515625" style="746" customWidth="1"/>
    <col min="9629" max="9629" width="10.140625" style="746" customWidth="1"/>
    <col min="9630" max="9630" width="5.140625" style="746" customWidth="1"/>
    <col min="9631" max="9631" width="10.140625" style="746" customWidth="1"/>
    <col min="9632" max="9632" width="6.42578125" style="746" customWidth="1"/>
    <col min="9633" max="9633" width="11.42578125" style="746"/>
    <col min="9634" max="9634" width="1.28515625" style="746" customWidth="1"/>
    <col min="9635" max="9635" width="1.42578125" style="746" customWidth="1"/>
    <col min="9636" max="9636" width="8.28515625" style="746" customWidth="1"/>
    <col min="9637" max="9637" width="11.42578125" style="746"/>
    <col min="9638" max="9639" width="10.7109375" style="746" customWidth="1"/>
    <col min="9640" max="9640" width="10.28515625" style="746" customWidth="1"/>
    <col min="9641" max="9641" width="11.28515625" style="746" customWidth="1"/>
    <col min="9642" max="9642" width="7.7109375" style="746" customWidth="1"/>
    <col min="9643" max="9643" width="10.140625" style="746" customWidth="1"/>
    <col min="9644" max="9644" width="6.5703125" style="746" customWidth="1"/>
    <col min="9645" max="9645" width="1.140625" style="746" customWidth="1"/>
    <col min="9646" max="9646" width="24.5703125" style="746" customWidth="1"/>
    <col min="9647" max="9647" width="9.85546875" style="746" customWidth="1"/>
    <col min="9648" max="9648" width="10.7109375" style="746" customWidth="1"/>
    <col min="9649" max="9649" width="10.85546875" style="746" customWidth="1"/>
    <col min="9650" max="9650" width="11.140625" style="746" customWidth="1"/>
    <col min="9651" max="9651" width="9.85546875" style="746" customWidth="1"/>
    <col min="9652" max="9652" width="1" style="746" customWidth="1"/>
    <col min="9653" max="9653" width="16.5703125" style="746" customWidth="1"/>
    <col min="9654" max="9654" width="0.5703125" style="746" customWidth="1"/>
    <col min="9655" max="9655" width="0.7109375" style="746" customWidth="1"/>
    <col min="9656" max="9656" width="27.85546875" style="746" customWidth="1"/>
    <col min="9657" max="9657" width="0.85546875" style="746" customWidth="1"/>
    <col min="9658" max="9658" width="27.42578125" style="746" customWidth="1"/>
    <col min="9659" max="9659" width="14.7109375" style="746" customWidth="1"/>
    <col min="9660" max="9660" width="0.42578125" style="746" customWidth="1"/>
    <col min="9661" max="9661" width="0.7109375" style="746" customWidth="1"/>
    <col min="9662" max="9662" width="21.7109375" style="746" customWidth="1"/>
    <col min="9663" max="9663" width="1.28515625" style="746" customWidth="1"/>
    <col min="9664" max="9664" width="21.140625" style="746" customWidth="1"/>
    <col min="9665" max="9869" width="11.42578125" style="746"/>
    <col min="9870" max="9870" width="0.7109375" style="746" customWidth="1"/>
    <col min="9871" max="9872" width="1.5703125" style="746" customWidth="1"/>
    <col min="9873" max="9873" width="16.42578125" style="746" customWidth="1"/>
    <col min="9874" max="9876" width="10.42578125" style="746" customWidth="1"/>
    <col min="9877" max="9877" width="8.7109375" style="746" customWidth="1"/>
    <col min="9878" max="9878" width="0.7109375" style="746" customWidth="1"/>
    <col min="9879" max="9879" width="3.140625" style="746" customWidth="1"/>
    <col min="9880" max="9880" width="1.140625" style="746" customWidth="1"/>
    <col min="9881" max="9881" width="18" style="746" customWidth="1"/>
    <col min="9882" max="9882" width="9.42578125" style="746" customWidth="1"/>
    <col min="9883" max="9883" width="8.7109375" style="746" customWidth="1"/>
    <col min="9884" max="9884" width="9.28515625" style="746" customWidth="1"/>
    <col min="9885" max="9885" width="10.140625" style="746" customWidth="1"/>
    <col min="9886" max="9886" width="5.140625" style="746" customWidth="1"/>
    <col min="9887" max="9887" width="10.140625" style="746" customWidth="1"/>
    <col min="9888" max="9888" width="6.42578125" style="746" customWidth="1"/>
    <col min="9889" max="9889" width="11.42578125" style="746"/>
    <col min="9890" max="9890" width="1.28515625" style="746" customWidth="1"/>
    <col min="9891" max="9891" width="1.42578125" style="746" customWidth="1"/>
    <col min="9892" max="9892" width="8.28515625" style="746" customWidth="1"/>
    <col min="9893" max="9893" width="11.42578125" style="746"/>
    <col min="9894" max="9895" width="10.7109375" style="746" customWidth="1"/>
    <col min="9896" max="9896" width="10.28515625" style="746" customWidth="1"/>
    <col min="9897" max="9897" width="11.28515625" style="746" customWidth="1"/>
    <col min="9898" max="9898" width="7.7109375" style="746" customWidth="1"/>
    <col min="9899" max="9899" width="10.140625" style="746" customWidth="1"/>
    <col min="9900" max="9900" width="6.5703125" style="746" customWidth="1"/>
    <col min="9901" max="9901" width="1.140625" style="746" customWidth="1"/>
    <col min="9902" max="9902" width="24.5703125" style="746" customWidth="1"/>
    <col min="9903" max="9903" width="9.85546875" style="746" customWidth="1"/>
    <col min="9904" max="9904" width="10.7109375" style="746" customWidth="1"/>
    <col min="9905" max="9905" width="10.85546875" style="746" customWidth="1"/>
    <col min="9906" max="9906" width="11.140625" style="746" customWidth="1"/>
    <col min="9907" max="9907" width="9.85546875" style="746" customWidth="1"/>
    <col min="9908" max="9908" width="1" style="746" customWidth="1"/>
    <col min="9909" max="9909" width="16.5703125" style="746" customWidth="1"/>
    <col min="9910" max="9910" width="0.5703125" style="746" customWidth="1"/>
    <col min="9911" max="9911" width="0.7109375" style="746" customWidth="1"/>
    <col min="9912" max="9912" width="27.85546875" style="746" customWidth="1"/>
    <col min="9913" max="9913" width="0.85546875" style="746" customWidth="1"/>
    <col min="9914" max="9914" width="27.42578125" style="746" customWidth="1"/>
    <col min="9915" max="9915" width="14.7109375" style="746" customWidth="1"/>
    <col min="9916" max="9916" width="0.42578125" style="746" customWidth="1"/>
    <col min="9917" max="9917" width="0.7109375" style="746" customWidth="1"/>
    <col min="9918" max="9918" width="21.7109375" style="746" customWidth="1"/>
    <col min="9919" max="9919" width="1.28515625" style="746" customWidth="1"/>
    <col min="9920" max="9920" width="21.140625" style="746" customWidth="1"/>
    <col min="9921" max="10125" width="11.42578125" style="746"/>
    <col min="10126" max="10126" width="0.7109375" style="746" customWidth="1"/>
    <col min="10127" max="10128" width="1.5703125" style="746" customWidth="1"/>
    <col min="10129" max="10129" width="16.42578125" style="746" customWidth="1"/>
    <col min="10130" max="10132" width="10.42578125" style="746" customWidth="1"/>
    <col min="10133" max="10133" width="8.7109375" style="746" customWidth="1"/>
    <col min="10134" max="10134" width="0.7109375" style="746" customWidth="1"/>
    <col min="10135" max="10135" width="3.140625" style="746" customWidth="1"/>
    <col min="10136" max="10136" width="1.140625" style="746" customWidth="1"/>
    <col min="10137" max="10137" width="18" style="746" customWidth="1"/>
    <col min="10138" max="10138" width="9.42578125" style="746" customWidth="1"/>
    <col min="10139" max="10139" width="8.7109375" style="746" customWidth="1"/>
    <col min="10140" max="10140" width="9.28515625" style="746" customWidth="1"/>
    <col min="10141" max="10141" width="10.140625" style="746" customWidth="1"/>
    <col min="10142" max="10142" width="5.140625" style="746" customWidth="1"/>
    <col min="10143" max="10143" width="10.140625" style="746" customWidth="1"/>
    <col min="10144" max="10144" width="6.42578125" style="746" customWidth="1"/>
    <col min="10145" max="10145" width="11.42578125" style="746"/>
    <col min="10146" max="10146" width="1.28515625" style="746" customWidth="1"/>
    <col min="10147" max="10147" width="1.42578125" style="746" customWidth="1"/>
    <col min="10148" max="10148" width="8.28515625" style="746" customWidth="1"/>
    <col min="10149" max="10149" width="11.42578125" style="746"/>
    <col min="10150" max="10151" width="10.7109375" style="746" customWidth="1"/>
    <col min="10152" max="10152" width="10.28515625" style="746" customWidth="1"/>
    <col min="10153" max="10153" width="11.28515625" style="746" customWidth="1"/>
    <col min="10154" max="10154" width="7.7109375" style="746" customWidth="1"/>
    <col min="10155" max="10155" width="10.140625" style="746" customWidth="1"/>
    <col min="10156" max="10156" width="6.5703125" style="746" customWidth="1"/>
    <col min="10157" max="10157" width="1.140625" style="746" customWidth="1"/>
    <col min="10158" max="10158" width="24.5703125" style="746" customWidth="1"/>
    <col min="10159" max="10159" width="9.85546875" style="746" customWidth="1"/>
    <col min="10160" max="10160" width="10.7109375" style="746" customWidth="1"/>
    <col min="10161" max="10161" width="10.85546875" style="746" customWidth="1"/>
    <col min="10162" max="10162" width="11.140625" style="746" customWidth="1"/>
    <col min="10163" max="10163" width="9.85546875" style="746" customWidth="1"/>
    <col min="10164" max="10164" width="1" style="746" customWidth="1"/>
    <col min="10165" max="10165" width="16.5703125" style="746" customWidth="1"/>
    <col min="10166" max="10166" width="0.5703125" style="746" customWidth="1"/>
    <col min="10167" max="10167" width="0.7109375" style="746" customWidth="1"/>
    <col min="10168" max="10168" width="27.85546875" style="746" customWidth="1"/>
    <col min="10169" max="10169" width="0.85546875" style="746" customWidth="1"/>
    <col min="10170" max="10170" width="27.42578125" style="746" customWidth="1"/>
    <col min="10171" max="10171" width="14.7109375" style="746" customWidth="1"/>
    <col min="10172" max="10172" width="0.42578125" style="746" customWidth="1"/>
    <col min="10173" max="10173" width="0.7109375" style="746" customWidth="1"/>
    <col min="10174" max="10174" width="21.7109375" style="746" customWidth="1"/>
    <col min="10175" max="10175" width="1.28515625" style="746" customWidth="1"/>
    <col min="10176" max="10176" width="21.140625" style="746" customWidth="1"/>
    <col min="10177" max="10381" width="11.42578125" style="746"/>
    <col min="10382" max="10382" width="0.7109375" style="746" customWidth="1"/>
    <col min="10383" max="10384" width="1.5703125" style="746" customWidth="1"/>
    <col min="10385" max="10385" width="16.42578125" style="746" customWidth="1"/>
    <col min="10386" max="10388" width="10.42578125" style="746" customWidth="1"/>
    <col min="10389" max="10389" width="8.7109375" style="746" customWidth="1"/>
    <col min="10390" max="10390" width="0.7109375" style="746" customWidth="1"/>
    <col min="10391" max="10391" width="3.140625" style="746" customWidth="1"/>
    <col min="10392" max="10392" width="1.140625" style="746" customWidth="1"/>
    <col min="10393" max="10393" width="18" style="746" customWidth="1"/>
    <col min="10394" max="10394" width="9.42578125" style="746" customWidth="1"/>
    <col min="10395" max="10395" width="8.7109375" style="746" customWidth="1"/>
    <col min="10396" max="10396" width="9.28515625" style="746" customWidth="1"/>
    <col min="10397" max="10397" width="10.140625" style="746" customWidth="1"/>
    <col min="10398" max="10398" width="5.140625" style="746" customWidth="1"/>
    <col min="10399" max="10399" width="10.140625" style="746" customWidth="1"/>
    <col min="10400" max="10400" width="6.42578125" style="746" customWidth="1"/>
    <col min="10401" max="10401" width="11.42578125" style="746"/>
    <col min="10402" max="10402" width="1.28515625" style="746" customWidth="1"/>
    <col min="10403" max="10403" width="1.42578125" style="746" customWidth="1"/>
    <col min="10404" max="10404" width="8.28515625" style="746" customWidth="1"/>
    <col min="10405" max="10405" width="11.42578125" style="746"/>
    <col min="10406" max="10407" width="10.7109375" style="746" customWidth="1"/>
    <col min="10408" max="10408" width="10.28515625" style="746" customWidth="1"/>
    <col min="10409" max="10409" width="11.28515625" style="746" customWidth="1"/>
    <col min="10410" max="10410" width="7.7109375" style="746" customWidth="1"/>
    <col min="10411" max="10411" width="10.140625" style="746" customWidth="1"/>
    <col min="10412" max="10412" width="6.5703125" style="746" customWidth="1"/>
    <col min="10413" max="10413" width="1.140625" style="746" customWidth="1"/>
    <col min="10414" max="10414" width="24.5703125" style="746" customWidth="1"/>
    <col min="10415" max="10415" width="9.85546875" style="746" customWidth="1"/>
    <col min="10416" max="10416" width="10.7109375" style="746" customWidth="1"/>
    <col min="10417" max="10417" width="10.85546875" style="746" customWidth="1"/>
    <col min="10418" max="10418" width="11.140625" style="746" customWidth="1"/>
    <col min="10419" max="10419" width="9.85546875" style="746" customWidth="1"/>
    <col min="10420" max="10420" width="1" style="746" customWidth="1"/>
    <col min="10421" max="10421" width="16.5703125" style="746" customWidth="1"/>
    <col min="10422" max="10422" width="0.5703125" style="746" customWidth="1"/>
    <col min="10423" max="10423" width="0.7109375" style="746" customWidth="1"/>
    <col min="10424" max="10424" width="27.85546875" style="746" customWidth="1"/>
    <col min="10425" max="10425" width="0.85546875" style="746" customWidth="1"/>
    <col min="10426" max="10426" width="27.42578125" style="746" customWidth="1"/>
    <col min="10427" max="10427" width="14.7109375" style="746" customWidth="1"/>
    <col min="10428" max="10428" width="0.42578125" style="746" customWidth="1"/>
    <col min="10429" max="10429" width="0.7109375" style="746" customWidth="1"/>
    <col min="10430" max="10430" width="21.7109375" style="746" customWidth="1"/>
    <col min="10431" max="10431" width="1.28515625" style="746" customWidth="1"/>
    <col min="10432" max="10432" width="21.140625" style="746" customWidth="1"/>
    <col min="10433" max="10637" width="11.42578125" style="746"/>
    <col min="10638" max="10638" width="0.7109375" style="746" customWidth="1"/>
    <col min="10639" max="10640" width="1.5703125" style="746" customWidth="1"/>
    <col min="10641" max="10641" width="16.42578125" style="746" customWidth="1"/>
    <col min="10642" max="10644" width="10.42578125" style="746" customWidth="1"/>
    <col min="10645" max="10645" width="8.7109375" style="746" customWidth="1"/>
    <col min="10646" max="10646" width="0.7109375" style="746" customWidth="1"/>
    <col min="10647" max="10647" width="3.140625" style="746" customWidth="1"/>
    <col min="10648" max="10648" width="1.140625" style="746" customWidth="1"/>
    <col min="10649" max="10649" width="18" style="746" customWidth="1"/>
    <col min="10650" max="10650" width="9.42578125" style="746" customWidth="1"/>
    <col min="10651" max="10651" width="8.7109375" style="746" customWidth="1"/>
    <col min="10652" max="10652" width="9.28515625" style="746" customWidth="1"/>
    <col min="10653" max="10653" width="10.140625" style="746" customWidth="1"/>
    <col min="10654" max="10654" width="5.140625" style="746" customWidth="1"/>
    <col min="10655" max="10655" width="10.140625" style="746" customWidth="1"/>
    <col min="10656" max="10656" width="6.42578125" style="746" customWidth="1"/>
    <col min="10657" max="10657" width="11.42578125" style="746"/>
    <col min="10658" max="10658" width="1.28515625" style="746" customWidth="1"/>
    <col min="10659" max="10659" width="1.42578125" style="746" customWidth="1"/>
    <col min="10660" max="10660" width="8.28515625" style="746" customWidth="1"/>
    <col min="10661" max="10661" width="11.42578125" style="746"/>
    <col min="10662" max="10663" width="10.7109375" style="746" customWidth="1"/>
    <col min="10664" max="10664" width="10.28515625" style="746" customWidth="1"/>
    <col min="10665" max="10665" width="11.28515625" style="746" customWidth="1"/>
    <col min="10666" max="10666" width="7.7109375" style="746" customWidth="1"/>
    <col min="10667" max="10667" width="10.140625" style="746" customWidth="1"/>
    <col min="10668" max="10668" width="6.5703125" style="746" customWidth="1"/>
    <col min="10669" max="10669" width="1.140625" style="746" customWidth="1"/>
    <col min="10670" max="10670" width="24.5703125" style="746" customWidth="1"/>
    <col min="10671" max="10671" width="9.85546875" style="746" customWidth="1"/>
    <col min="10672" max="10672" width="10.7109375" style="746" customWidth="1"/>
    <col min="10673" max="10673" width="10.85546875" style="746" customWidth="1"/>
    <col min="10674" max="10674" width="11.140625" style="746" customWidth="1"/>
    <col min="10675" max="10675" width="9.85546875" style="746" customWidth="1"/>
    <col min="10676" max="10676" width="1" style="746" customWidth="1"/>
    <col min="10677" max="10677" width="16.5703125" style="746" customWidth="1"/>
    <col min="10678" max="10678" width="0.5703125" style="746" customWidth="1"/>
    <col min="10679" max="10679" width="0.7109375" style="746" customWidth="1"/>
    <col min="10680" max="10680" width="27.85546875" style="746" customWidth="1"/>
    <col min="10681" max="10681" width="0.85546875" style="746" customWidth="1"/>
    <col min="10682" max="10682" width="27.42578125" style="746" customWidth="1"/>
    <col min="10683" max="10683" width="14.7109375" style="746" customWidth="1"/>
    <col min="10684" max="10684" width="0.42578125" style="746" customWidth="1"/>
    <col min="10685" max="10685" width="0.7109375" style="746" customWidth="1"/>
    <col min="10686" max="10686" width="21.7109375" style="746" customWidth="1"/>
    <col min="10687" max="10687" width="1.28515625" style="746" customWidth="1"/>
    <col min="10688" max="10688" width="21.140625" style="746" customWidth="1"/>
    <col min="10689" max="10893" width="11.42578125" style="746"/>
    <col min="10894" max="10894" width="0.7109375" style="746" customWidth="1"/>
    <col min="10895" max="10896" width="1.5703125" style="746" customWidth="1"/>
    <col min="10897" max="10897" width="16.42578125" style="746" customWidth="1"/>
    <col min="10898" max="10900" width="10.42578125" style="746" customWidth="1"/>
    <col min="10901" max="10901" width="8.7109375" style="746" customWidth="1"/>
    <col min="10902" max="10902" width="0.7109375" style="746" customWidth="1"/>
    <col min="10903" max="10903" width="3.140625" style="746" customWidth="1"/>
    <col min="10904" max="10904" width="1.140625" style="746" customWidth="1"/>
    <col min="10905" max="10905" width="18" style="746" customWidth="1"/>
    <col min="10906" max="10906" width="9.42578125" style="746" customWidth="1"/>
    <col min="10907" max="10907" width="8.7109375" style="746" customWidth="1"/>
    <col min="10908" max="10908" width="9.28515625" style="746" customWidth="1"/>
    <col min="10909" max="10909" width="10.140625" style="746" customWidth="1"/>
    <col min="10910" max="10910" width="5.140625" style="746" customWidth="1"/>
    <col min="10911" max="10911" width="10.140625" style="746" customWidth="1"/>
    <col min="10912" max="10912" width="6.42578125" style="746" customWidth="1"/>
    <col min="10913" max="10913" width="11.42578125" style="746"/>
    <col min="10914" max="10914" width="1.28515625" style="746" customWidth="1"/>
    <col min="10915" max="10915" width="1.42578125" style="746" customWidth="1"/>
    <col min="10916" max="10916" width="8.28515625" style="746" customWidth="1"/>
    <col min="10917" max="10917" width="11.42578125" style="746"/>
    <col min="10918" max="10919" width="10.7109375" style="746" customWidth="1"/>
    <col min="10920" max="10920" width="10.28515625" style="746" customWidth="1"/>
    <col min="10921" max="10921" width="11.28515625" style="746" customWidth="1"/>
    <col min="10922" max="10922" width="7.7109375" style="746" customWidth="1"/>
    <col min="10923" max="10923" width="10.140625" style="746" customWidth="1"/>
    <col min="10924" max="10924" width="6.5703125" style="746" customWidth="1"/>
    <col min="10925" max="10925" width="1.140625" style="746" customWidth="1"/>
    <col min="10926" max="10926" width="24.5703125" style="746" customWidth="1"/>
    <col min="10927" max="10927" width="9.85546875" style="746" customWidth="1"/>
    <col min="10928" max="10928" width="10.7109375" style="746" customWidth="1"/>
    <col min="10929" max="10929" width="10.85546875" style="746" customWidth="1"/>
    <col min="10930" max="10930" width="11.140625" style="746" customWidth="1"/>
    <col min="10931" max="10931" width="9.85546875" style="746" customWidth="1"/>
    <col min="10932" max="10932" width="1" style="746" customWidth="1"/>
    <col min="10933" max="10933" width="16.5703125" style="746" customWidth="1"/>
    <col min="10934" max="10934" width="0.5703125" style="746" customWidth="1"/>
    <col min="10935" max="10935" width="0.7109375" style="746" customWidth="1"/>
    <col min="10936" max="10936" width="27.85546875" style="746" customWidth="1"/>
    <col min="10937" max="10937" width="0.85546875" style="746" customWidth="1"/>
    <col min="10938" max="10938" width="27.42578125" style="746" customWidth="1"/>
    <col min="10939" max="10939" width="14.7109375" style="746" customWidth="1"/>
    <col min="10940" max="10940" width="0.42578125" style="746" customWidth="1"/>
    <col min="10941" max="10941" width="0.7109375" style="746" customWidth="1"/>
    <col min="10942" max="10942" width="21.7109375" style="746" customWidth="1"/>
    <col min="10943" max="10943" width="1.28515625" style="746" customWidth="1"/>
    <col min="10944" max="10944" width="21.140625" style="746" customWidth="1"/>
    <col min="10945" max="11149" width="11.42578125" style="746"/>
    <col min="11150" max="11150" width="0.7109375" style="746" customWidth="1"/>
    <col min="11151" max="11152" width="1.5703125" style="746" customWidth="1"/>
    <col min="11153" max="11153" width="16.42578125" style="746" customWidth="1"/>
    <col min="11154" max="11156" width="10.42578125" style="746" customWidth="1"/>
    <col min="11157" max="11157" width="8.7109375" style="746" customWidth="1"/>
    <col min="11158" max="11158" width="0.7109375" style="746" customWidth="1"/>
    <col min="11159" max="11159" width="3.140625" style="746" customWidth="1"/>
    <col min="11160" max="11160" width="1.140625" style="746" customWidth="1"/>
    <col min="11161" max="11161" width="18" style="746" customWidth="1"/>
    <col min="11162" max="11162" width="9.42578125" style="746" customWidth="1"/>
    <col min="11163" max="11163" width="8.7109375" style="746" customWidth="1"/>
    <col min="11164" max="11164" width="9.28515625" style="746" customWidth="1"/>
    <col min="11165" max="11165" width="10.140625" style="746" customWidth="1"/>
    <col min="11166" max="11166" width="5.140625" style="746" customWidth="1"/>
    <col min="11167" max="11167" width="10.140625" style="746" customWidth="1"/>
    <col min="11168" max="11168" width="6.42578125" style="746" customWidth="1"/>
    <col min="11169" max="11169" width="11.42578125" style="746"/>
    <col min="11170" max="11170" width="1.28515625" style="746" customWidth="1"/>
    <col min="11171" max="11171" width="1.42578125" style="746" customWidth="1"/>
    <col min="11172" max="11172" width="8.28515625" style="746" customWidth="1"/>
    <col min="11173" max="11173" width="11.42578125" style="746"/>
    <col min="11174" max="11175" width="10.7109375" style="746" customWidth="1"/>
    <col min="11176" max="11176" width="10.28515625" style="746" customWidth="1"/>
    <col min="11177" max="11177" width="11.28515625" style="746" customWidth="1"/>
    <col min="11178" max="11178" width="7.7109375" style="746" customWidth="1"/>
    <col min="11179" max="11179" width="10.140625" style="746" customWidth="1"/>
    <col min="11180" max="11180" width="6.5703125" style="746" customWidth="1"/>
    <col min="11181" max="11181" width="1.140625" style="746" customWidth="1"/>
    <col min="11182" max="11182" width="24.5703125" style="746" customWidth="1"/>
    <col min="11183" max="11183" width="9.85546875" style="746" customWidth="1"/>
    <col min="11184" max="11184" width="10.7109375" style="746" customWidth="1"/>
    <col min="11185" max="11185" width="10.85546875" style="746" customWidth="1"/>
    <col min="11186" max="11186" width="11.140625" style="746" customWidth="1"/>
    <col min="11187" max="11187" width="9.85546875" style="746" customWidth="1"/>
    <col min="11188" max="11188" width="1" style="746" customWidth="1"/>
    <col min="11189" max="11189" width="16.5703125" style="746" customWidth="1"/>
    <col min="11190" max="11190" width="0.5703125" style="746" customWidth="1"/>
    <col min="11191" max="11191" width="0.7109375" style="746" customWidth="1"/>
    <col min="11192" max="11192" width="27.85546875" style="746" customWidth="1"/>
    <col min="11193" max="11193" width="0.85546875" style="746" customWidth="1"/>
    <col min="11194" max="11194" width="27.42578125" style="746" customWidth="1"/>
    <col min="11195" max="11195" width="14.7109375" style="746" customWidth="1"/>
    <col min="11196" max="11196" width="0.42578125" style="746" customWidth="1"/>
    <col min="11197" max="11197" width="0.7109375" style="746" customWidth="1"/>
    <col min="11198" max="11198" width="21.7109375" style="746" customWidth="1"/>
    <col min="11199" max="11199" width="1.28515625" style="746" customWidth="1"/>
    <col min="11200" max="11200" width="21.140625" style="746" customWidth="1"/>
    <col min="11201" max="11405" width="11.42578125" style="746"/>
    <col min="11406" max="11406" width="0.7109375" style="746" customWidth="1"/>
    <col min="11407" max="11408" width="1.5703125" style="746" customWidth="1"/>
    <col min="11409" max="11409" width="16.42578125" style="746" customWidth="1"/>
    <col min="11410" max="11412" width="10.42578125" style="746" customWidth="1"/>
    <col min="11413" max="11413" width="8.7109375" style="746" customWidth="1"/>
    <col min="11414" max="11414" width="0.7109375" style="746" customWidth="1"/>
    <col min="11415" max="11415" width="3.140625" style="746" customWidth="1"/>
    <col min="11416" max="11416" width="1.140625" style="746" customWidth="1"/>
    <col min="11417" max="11417" width="18" style="746" customWidth="1"/>
    <col min="11418" max="11418" width="9.42578125" style="746" customWidth="1"/>
    <col min="11419" max="11419" width="8.7109375" style="746" customWidth="1"/>
    <col min="11420" max="11420" width="9.28515625" style="746" customWidth="1"/>
    <col min="11421" max="11421" width="10.140625" style="746" customWidth="1"/>
    <col min="11422" max="11422" width="5.140625" style="746" customWidth="1"/>
    <col min="11423" max="11423" width="10.140625" style="746" customWidth="1"/>
    <col min="11424" max="11424" width="6.42578125" style="746" customWidth="1"/>
    <col min="11425" max="11425" width="11.42578125" style="746"/>
    <col min="11426" max="11426" width="1.28515625" style="746" customWidth="1"/>
    <col min="11427" max="11427" width="1.42578125" style="746" customWidth="1"/>
    <col min="11428" max="11428" width="8.28515625" style="746" customWidth="1"/>
    <col min="11429" max="11429" width="11.42578125" style="746"/>
    <col min="11430" max="11431" width="10.7109375" style="746" customWidth="1"/>
    <col min="11432" max="11432" width="10.28515625" style="746" customWidth="1"/>
    <col min="11433" max="11433" width="11.28515625" style="746" customWidth="1"/>
    <col min="11434" max="11434" width="7.7109375" style="746" customWidth="1"/>
    <col min="11435" max="11435" width="10.140625" style="746" customWidth="1"/>
    <col min="11436" max="11436" width="6.5703125" style="746" customWidth="1"/>
    <col min="11437" max="11437" width="1.140625" style="746" customWidth="1"/>
    <col min="11438" max="11438" width="24.5703125" style="746" customWidth="1"/>
    <col min="11439" max="11439" width="9.85546875" style="746" customWidth="1"/>
    <col min="11440" max="11440" width="10.7109375" style="746" customWidth="1"/>
    <col min="11441" max="11441" width="10.85546875" style="746" customWidth="1"/>
    <col min="11442" max="11442" width="11.140625" style="746" customWidth="1"/>
    <col min="11443" max="11443" width="9.85546875" style="746" customWidth="1"/>
    <col min="11444" max="11444" width="1" style="746" customWidth="1"/>
    <col min="11445" max="11445" width="16.5703125" style="746" customWidth="1"/>
    <col min="11446" max="11446" width="0.5703125" style="746" customWidth="1"/>
    <col min="11447" max="11447" width="0.7109375" style="746" customWidth="1"/>
    <col min="11448" max="11448" width="27.85546875" style="746" customWidth="1"/>
    <col min="11449" max="11449" width="0.85546875" style="746" customWidth="1"/>
    <col min="11450" max="11450" width="27.42578125" style="746" customWidth="1"/>
    <col min="11451" max="11451" width="14.7109375" style="746" customWidth="1"/>
    <col min="11452" max="11452" width="0.42578125" style="746" customWidth="1"/>
    <col min="11453" max="11453" width="0.7109375" style="746" customWidth="1"/>
    <col min="11454" max="11454" width="21.7109375" style="746" customWidth="1"/>
    <col min="11455" max="11455" width="1.28515625" style="746" customWidth="1"/>
    <col min="11456" max="11456" width="21.140625" style="746" customWidth="1"/>
    <col min="11457" max="11661" width="11.42578125" style="746"/>
    <col min="11662" max="11662" width="0.7109375" style="746" customWidth="1"/>
    <col min="11663" max="11664" width="1.5703125" style="746" customWidth="1"/>
    <col min="11665" max="11665" width="16.42578125" style="746" customWidth="1"/>
    <col min="11666" max="11668" width="10.42578125" style="746" customWidth="1"/>
    <col min="11669" max="11669" width="8.7109375" style="746" customWidth="1"/>
    <col min="11670" max="11670" width="0.7109375" style="746" customWidth="1"/>
    <col min="11671" max="11671" width="3.140625" style="746" customWidth="1"/>
    <col min="11672" max="11672" width="1.140625" style="746" customWidth="1"/>
    <col min="11673" max="11673" width="18" style="746" customWidth="1"/>
    <col min="11674" max="11674" width="9.42578125" style="746" customWidth="1"/>
    <col min="11675" max="11675" width="8.7109375" style="746" customWidth="1"/>
    <col min="11676" max="11676" width="9.28515625" style="746" customWidth="1"/>
    <col min="11677" max="11677" width="10.140625" style="746" customWidth="1"/>
    <col min="11678" max="11678" width="5.140625" style="746" customWidth="1"/>
    <col min="11679" max="11679" width="10.140625" style="746" customWidth="1"/>
    <col min="11680" max="11680" width="6.42578125" style="746" customWidth="1"/>
    <col min="11681" max="11681" width="11.42578125" style="746"/>
    <col min="11682" max="11682" width="1.28515625" style="746" customWidth="1"/>
    <col min="11683" max="11683" width="1.42578125" style="746" customWidth="1"/>
    <col min="11684" max="11684" width="8.28515625" style="746" customWidth="1"/>
    <col min="11685" max="11685" width="11.42578125" style="746"/>
    <col min="11686" max="11687" width="10.7109375" style="746" customWidth="1"/>
    <col min="11688" max="11688" width="10.28515625" style="746" customWidth="1"/>
    <col min="11689" max="11689" width="11.28515625" style="746" customWidth="1"/>
    <col min="11690" max="11690" width="7.7109375" style="746" customWidth="1"/>
    <col min="11691" max="11691" width="10.140625" style="746" customWidth="1"/>
    <col min="11692" max="11692" width="6.5703125" style="746" customWidth="1"/>
    <col min="11693" max="11693" width="1.140625" style="746" customWidth="1"/>
    <col min="11694" max="11694" width="24.5703125" style="746" customWidth="1"/>
    <col min="11695" max="11695" width="9.85546875" style="746" customWidth="1"/>
    <col min="11696" max="11696" width="10.7109375" style="746" customWidth="1"/>
    <col min="11697" max="11697" width="10.85546875" style="746" customWidth="1"/>
    <col min="11698" max="11698" width="11.140625" style="746" customWidth="1"/>
    <col min="11699" max="11699" width="9.85546875" style="746" customWidth="1"/>
    <col min="11700" max="11700" width="1" style="746" customWidth="1"/>
    <col min="11701" max="11701" width="16.5703125" style="746" customWidth="1"/>
    <col min="11702" max="11702" width="0.5703125" style="746" customWidth="1"/>
    <col min="11703" max="11703" width="0.7109375" style="746" customWidth="1"/>
    <col min="11704" max="11704" width="27.85546875" style="746" customWidth="1"/>
    <col min="11705" max="11705" width="0.85546875" style="746" customWidth="1"/>
    <col min="11706" max="11706" width="27.42578125" style="746" customWidth="1"/>
    <col min="11707" max="11707" width="14.7109375" style="746" customWidth="1"/>
    <col min="11708" max="11708" width="0.42578125" style="746" customWidth="1"/>
    <col min="11709" max="11709" width="0.7109375" style="746" customWidth="1"/>
    <col min="11710" max="11710" width="21.7109375" style="746" customWidth="1"/>
    <col min="11711" max="11711" width="1.28515625" style="746" customWidth="1"/>
    <col min="11712" max="11712" width="21.140625" style="746" customWidth="1"/>
    <col min="11713" max="11917" width="11.42578125" style="746"/>
    <col min="11918" max="11918" width="0.7109375" style="746" customWidth="1"/>
    <col min="11919" max="11920" width="1.5703125" style="746" customWidth="1"/>
    <col min="11921" max="11921" width="16.42578125" style="746" customWidth="1"/>
    <col min="11922" max="11924" width="10.42578125" style="746" customWidth="1"/>
    <col min="11925" max="11925" width="8.7109375" style="746" customWidth="1"/>
    <col min="11926" max="11926" width="0.7109375" style="746" customWidth="1"/>
    <col min="11927" max="11927" width="3.140625" style="746" customWidth="1"/>
    <col min="11928" max="11928" width="1.140625" style="746" customWidth="1"/>
    <col min="11929" max="11929" width="18" style="746" customWidth="1"/>
    <col min="11930" max="11930" width="9.42578125" style="746" customWidth="1"/>
    <col min="11931" max="11931" width="8.7109375" style="746" customWidth="1"/>
    <col min="11932" max="11932" width="9.28515625" style="746" customWidth="1"/>
    <col min="11933" max="11933" width="10.140625" style="746" customWidth="1"/>
    <col min="11934" max="11934" width="5.140625" style="746" customWidth="1"/>
    <col min="11935" max="11935" width="10.140625" style="746" customWidth="1"/>
    <col min="11936" max="11936" width="6.42578125" style="746" customWidth="1"/>
    <col min="11937" max="11937" width="11.42578125" style="746"/>
    <col min="11938" max="11938" width="1.28515625" style="746" customWidth="1"/>
    <col min="11939" max="11939" width="1.42578125" style="746" customWidth="1"/>
    <col min="11940" max="11940" width="8.28515625" style="746" customWidth="1"/>
    <col min="11941" max="11941" width="11.42578125" style="746"/>
    <col min="11942" max="11943" width="10.7109375" style="746" customWidth="1"/>
    <col min="11944" max="11944" width="10.28515625" style="746" customWidth="1"/>
    <col min="11945" max="11945" width="11.28515625" style="746" customWidth="1"/>
    <col min="11946" max="11946" width="7.7109375" style="746" customWidth="1"/>
    <col min="11947" max="11947" width="10.140625" style="746" customWidth="1"/>
    <col min="11948" max="11948" width="6.5703125" style="746" customWidth="1"/>
    <col min="11949" max="11949" width="1.140625" style="746" customWidth="1"/>
    <col min="11950" max="11950" width="24.5703125" style="746" customWidth="1"/>
    <col min="11951" max="11951" width="9.85546875" style="746" customWidth="1"/>
    <col min="11952" max="11952" width="10.7109375" style="746" customWidth="1"/>
    <col min="11953" max="11953" width="10.85546875" style="746" customWidth="1"/>
    <col min="11954" max="11954" width="11.140625" style="746" customWidth="1"/>
    <col min="11955" max="11955" width="9.85546875" style="746" customWidth="1"/>
    <col min="11956" max="11956" width="1" style="746" customWidth="1"/>
    <col min="11957" max="11957" width="16.5703125" style="746" customWidth="1"/>
    <col min="11958" max="11958" width="0.5703125" style="746" customWidth="1"/>
    <col min="11959" max="11959" width="0.7109375" style="746" customWidth="1"/>
    <col min="11960" max="11960" width="27.85546875" style="746" customWidth="1"/>
    <col min="11961" max="11961" width="0.85546875" style="746" customWidth="1"/>
    <col min="11962" max="11962" width="27.42578125" style="746" customWidth="1"/>
    <col min="11963" max="11963" width="14.7109375" style="746" customWidth="1"/>
    <col min="11964" max="11964" width="0.42578125" style="746" customWidth="1"/>
    <col min="11965" max="11965" width="0.7109375" style="746" customWidth="1"/>
    <col min="11966" max="11966" width="21.7109375" style="746" customWidth="1"/>
    <col min="11967" max="11967" width="1.28515625" style="746" customWidth="1"/>
    <col min="11968" max="11968" width="21.140625" style="746" customWidth="1"/>
    <col min="11969" max="12173" width="11.42578125" style="746"/>
    <col min="12174" max="12174" width="0.7109375" style="746" customWidth="1"/>
    <col min="12175" max="12176" width="1.5703125" style="746" customWidth="1"/>
    <col min="12177" max="12177" width="16.42578125" style="746" customWidth="1"/>
    <col min="12178" max="12180" width="10.42578125" style="746" customWidth="1"/>
    <col min="12181" max="12181" width="8.7109375" style="746" customWidth="1"/>
    <col min="12182" max="12182" width="0.7109375" style="746" customWidth="1"/>
    <col min="12183" max="12183" width="3.140625" style="746" customWidth="1"/>
    <col min="12184" max="12184" width="1.140625" style="746" customWidth="1"/>
    <col min="12185" max="12185" width="18" style="746" customWidth="1"/>
    <col min="12186" max="12186" width="9.42578125" style="746" customWidth="1"/>
    <col min="12187" max="12187" width="8.7109375" style="746" customWidth="1"/>
    <col min="12188" max="12188" width="9.28515625" style="746" customWidth="1"/>
    <col min="12189" max="12189" width="10.140625" style="746" customWidth="1"/>
    <col min="12190" max="12190" width="5.140625" style="746" customWidth="1"/>
    <col min="12191" max="12191" width="10.140625" style="746" customWidth="1"/>
    <col min="12192" max="12192" width="6.42578125" style="746" customWidth="1"/>
    <col min="12193" max="12193" width="11.42578125" style="746"/>
    <col min="12194" max="12194" width="1.28515625" style="746" customWidth="1"/>
    <col min="12195" max="12195" width="1.42578125" style="746" customWidth="1"/>
    <col min="12196" max="12196" width="8.28515625" style="746" customWidth="1"/>
    <col min="12197" max="12197" width="11.42578125" style="746"/>
    <col min="12198" max="12199" width="10.7109375" style="746" customWidth="1"/>
    <col min="12200" max="12200" width="10.28515625" style="746" customWidth="1"/>
    <col min="12201" max="12201" width="11.28515625" style="746" customWidth="1"/>
    <col min="12202" max="12202" width="7.7109375" style="746" customWidth="1"/>
    <col min="12203" max="12203" width="10.140625" style="746" customWidth="1"/>
    <col min="12204" max="12204" width="6.5703125" style="746" customWidth="1"/>
    <col min="12205" max="12205" width="1.140625" style="746" customWidth="1"/>
    <col min="12206" max="12206" width="24.5703125" style="746" customWidth="1"/>
    <col min="12207" max="12207" width="9.85546875" style="746" customWidth="1"/>
    <col min="12208" max="12208" width="10.7109375" style="746" customWidth="1"/>
    <col min="12209" max="12209" width="10.85546875" style="746" customWidth="1"/>
    <col min="12210" max="12210" width="11.140625" style="746" customWidth="1"/>
    <col min="12211" max="12211" width="9.85546875" style="746" customWidth="1"/>
    <col min="12212" max="12212" width="1" style="746" customWidth="1"/>
    <col min="12213" max="12213" width="16.5703125" style="746" customWidth="1"/>
    <col min="12214" max="12214" width="0.5703125" style="746" customWidth="1"/>
    <col min="12215" max="12215" width="0.7109375" style="746" customWidth="1"/>
    <col min="12216" max="12216" width="27.85546875" style="746" customWidth="1"/>
    <col min="12217" max="12217" width="0.85546875" style="746" customWidth="1"/>
    <col min="12218" max="12218" width="27.42578125" style="746" customWidth="1"/>
    <col min="12219" max="12219" width="14.7109375" style="746" customWidth="1"/>
    <col min="12220" max="12220" width="0.42578125" style="746" customWidth="1"/>
    <col min="12221" max="12221" width="0.7109375" style="746" customWidth="1"/>
    <col min="12222" max="12222" width="21.7109375" style="746" customWidth="1"/>
    <col min="12223" max="12223" width="1.28515625" style="746" customWidth="1"/>
    <col min="12224" max="12224" width="21.140625" style="746" customWidth="1"/>
    <col min="12225" max="12429" width="11.42578125" style="746"/>
    <col min="12430" max="12430" width="0.7109375" style="746" customWidth="1"/>
    <col min="12431" max="12432" width="1.5703125" style="746" customWidth="1"/>
    <col min="12433" max="12433" width="16.42578125" style="746" customWidth="1"/>
    <col min="12434" max="12436" width="10.42578125" style="746" customWidth="1"/>
    <col min="12437" max="12437" width="8.7109375" style="746" customWidth="1"/>
    <col min="12438" max="12438" width="0.7109375" style="746" customWidth="1"/>
    <col min="12439" max="12439" width="3.140625" style="746" customWidth="1"/>
    <col min="12440" max="12440" width="1.140625" style="746" customWidth="1"/>
    <col min="12441" max="12441" width="18" style="746" customWidth="1"/>
    <col min="12442" max="12442" width="9.42578125" style="746" customWidth="1"/>
    <col min="12443" max="12443" width="8.7109375" style="746" customWidth="1"/>
    <col min="12444" max="12444" width="9.28515625" style="746" customWidth="1"/>
    <col min="12445" max="12445" width="10.140625" style="746" customWidth="1"/>
    <col min="12446" max="12446" width="5.140625" style="746" customWidth="1"/>
    <col min="12447" max="12447" width="10.140625" style="746" customWidth="1"/>
    <col min="12448" max="12448" width="6.42578125" style="746" customWidth="1"/>
    <col min="12449" max="12449" width="11.42578125" style="746"/>
    <col min="12450" max="12450" width="1.28515625" style="746" customWidth="1"/>
    <col min="12451" max="12451" width="1.42578125" style="746" customWidth="1"/>
    <col min="12452" max="12452" width="8.28515625" style="746" customWidth="1"/>
    <col min="12453" max="12453" width="11.42578125" style="746"/>
    <col min="12454" max="12455" width="10.7109375" style="746" customWidth="1"/>
    <col min="12456" max="12456" width="10.28515625" style="746" customWidth="1"/>
    <col min="12457" max="12457" width="11.28515625" style="746" customWidth="1"/>
    <col min="12458" max="12458" width="7.7109375" style="746" customWidth="1"/>
    <col min="12459" max="12459" width="10.140625" style="746" customWidth="1"/>
    <col min="12460" max="12460" width="6.5703125" style="746" customWidth="1"/>
    <col min="12461" max="12461" width="1.140625" style="746" customWidth="1"/>
    <col min="12462" max="12462" width="24.5703125" style="746" customWidth="1"/>
    <col min="12463" max="12463" width="9.85546875" style="746" customWidth="1"/>
    <col min="12464" max="12464" width="10.7109375" style="746" customWidth="1"/>
    <col min="12465" max="12465" width="10.85546875" style="746" customWidth="1"/>
    <col min="12466" max="12466" width="11.140625" style="746" customWidth="1"/>
    <col min="12467" max="12467" width="9.85546875" style="746" customWidth="1"/>
    <col min="12468" max="12468" width="1" style="746" customWidth="1"/>
    <col min="12469" max="12469" width="16.5703125" style="746" customWidth="1"/>
    <col min="12470" max="12470" width="0.5703125" style="746" customWidth="1"/>
    <col min="12471" max="12471" width="0.7109375" style="746" customWidth="1"/>
    <col min="12472" max="12472" width="27.85546875" style="746" customWidth="1"/>
    <col min="12473" max="12473" width="0.85546875" style="746" customWidth="1"/>
    <col min="12474" max="12474" width="27.42578125" style="746" customWidth="1"/>
    <col min="12475" max="12475" width="14.7109375" style="746" customWidth="1"/>
    <col min="12476" max="12476" width="0.42578125" style="746" customWidth="1"/>
    <col min="12477" max="12477" width="0.7109375" style="746" customWidth="1"/>
    <col min="12478" max="12478" width="21.7109375" style="746" customWidth="1"/>
    <col min="12479" max="12479" width="1.28515625" style="746" customWidth="1"/>
    <col min="12480" max="12480" width="21.140625" style="746" customWidth="1"/>
    <col min="12481" max="12685" width="11.42578125" style="746"/>
    <col min="12686" max="12686" width="0.7109375" style="746" customWidth="1"/>
    <col min="12687" max="12688" width="1.5703125" style="746" customWidth="1"/>
    <col min="12689" max="12689" width="16.42578125" style="746" customWidth="1"/>
    <col min="12690" max="12692" width="10.42578125" style="746" customWidth="1"/>
    <col min="12693" max="12693" width="8.7109375" style="746" customWidth="1"/>
    <col min="12694" max="12694" width="0.7109375" style="746" customWidth="1"/>
    <col min="12695" max="12695" width="3.140625" style="746" customWidth="1"/>
    <col min="12696" max="12696" width="1.140625" style="746" customWidth="1"/>
    <col min="12697" max="12697" width="18" style="746" customWidth="1"/>
    <col min="12698" max="12698" width="9.42578125" style="746" customWidth="1"/>
    <col min="12699" max="12699" width="8.7109375" style="746" customWidth="1"/>
    <col min="12700" max="12700" width="9.28515625" style="746" customWidth="1"/>
    <col min="12701" max="12701" width="10.140625" style="746" customWidth="1"/>
    <col min="12702" max="12702" width="5.140625" style="746" customWidth="1"/>
    <col min="12703" max="12703" width="10.140625" style="746" customWidth="1"/>
    <col min="12704" max="12704" width="6.42578125" style="746" customWidth="1"/>
    <col min="12705" max="12705" width="11.42578125" style="746"/>
    <col min="12706" max="12706" width="1.28515625" style="746" customWidth="1"/>
    <col min="12707" max="12707" width="1.42578125" style="746" customWidth="1"/>
    <col min="12708" max="12708" width="8.28515625" style="746" customWidth="1"/>
    <col min="12709" max="12709" width="11.42578125" style="746"/>
    <col min="12710" max="12711" width="10.7109375" style="746" customWidth="1"/>
    <col min="12712" max="12712" width="10.28515625" style="746" customWidth="1"/>
    <col min="12713" max="12713" width="11.28515625" style="746" customWidth="1"/>
    <col min="12714" max="12714" width="7.7109375" style="746" customWidth="1"/>
    <col min="12715" max="12715" width="10.140625" style="746" customWidth="1"/>
    <col min="12716" max="12716" width="6.5703125" style="746" customWidth="1"/>
    <col min="12717" max="12717" width="1.140625" style="746" customWidth="1"/>
    <col min="12718" max="12718" width="24.5703125" style="746" customWidth="1"/>
    <col min="12719" max="12719" width="9.85546875" style="746" customWidth="1"/>
    <col min="12720" max="12720" width="10.7109375" style="746" customWidth="1"/>
    <col min="12721" max="12721" width="10.85546875" style="746" customWidth="1"/>
    <col min="12722" max="12722" width="11.140625" style="746" customWidth="1"/>
    <col min="12723" max="12723" width="9.85546875" style="746" customWidth="1"/>
    <col min="12724" max="12724" width="1" style="746" customWidth="1"/>
    <col min="12725" max="12725" width="16.5703125" style="746" customWidth="1"/>
    <col min="12726" max="12726" width="0.5703125" style="746" customWidth="1"/>
    <col min="12727" max="12727" width="0.7109375" style="746" customWidth="1"/>
    <col min="12728" max="12728" width="27.85546875" style="746" customWidth="1"/>
    <col min="12729" max="12729" width="0.85546875" style="746" customWidth="1"/>
    <col min="12730" max="12730" width="27.42578125" style="746" customWidth="1"/>
    <col min="12731" max="12731" width="14.7109375" style="746" customWidth="1"/>
    <col min="12732" max="12732" width="0.42578125" style="746" customWidth="1"/>
    <col min="12733" max="12733" width="0.7109375" style="746" customWidth="1"/>
    <col min="12734" max="12734" width="21.7109375" style="746" customWidth="1"/>
    <col min="12735" max="12735" width="1.28515625" style="746" customWidth="1"/>
    <col min="12736" max="12736" width="21.140625" style="746" customWidth="1"/>
    <col min="12737" max="12941" width="11.42578125" style="746"/>
    <col min="12942" max="12942" width="0.7109375" style="746" customWidth="1"/>
    <col min="12943" max="12944" width="1.5703125" style="746" customWidth="1"/>
    <col min="12945" max="12945" width="16.42578125" style="746" customWidth="1"/>
    <col min="12946" max="12948" width="10.42578125" style="746" customWidth="1"/>
    <col min="12949" max="12949" width="8.7109375" style="746" customWidth="1"/>
    <col min="12950" max="12950" width="0.7109375" style="746" customWidth="1"/>
    <col min="12951" max="12951" width="3.140625" style="746" customWidth="1"/>
    <col min="12952" max="12952" width="1.140625" style="746" customWidth="1"/>
    <col min="12953" max="12953" width="18" style="746" customWidth="1"/>
    <col min="12954" max="12954" width="9.42578125" style="746" customWidth="1"/>
    <col min="12955" max="12955" width="8.7109375" style="746" customWidth="1"/>
    <col min="12956" max="12956" width="9.28515625" style="746" customWidth="1"/>
    <col min="12957" max="12957" width="10.140625" style="746" customWidth="1"/>
    <col min="12958" max="12958" width="5.140625" style="746" customWidth="1"/>
    <col min="12959" max="12959" width="10.140625" style="746" customWidth="1"/>
    <col min="12960" max="12960" width="6.42578125" style="746" customWidth="1"/>
    <col min="12961" max="12961" width="11.42578125" style="746"/>
    <col min="12962" max="12962" width="1.28515625" style="746" customWidth="1"/>
    <col min="12963" max="12963" width="1.42578125" style="746" customWidth="1"/>
    <col min="12964" max="12964" width="8.28515625" style="746" customWidth="1"/>
    <col min="12965" max="12965" width="11.42578125" style="746"/>
    <col min="12966" max="12967" width="10.7109375" style="746" customWidth="1"/>
    <col min="12968" max="12968" width="10.28515625" style="746" customWidth="1"/>
    <col min="12969" max="12969" width="11.28515625" style="746" customWidth="1"/>
    <col min="12970" max="12970" width="7.7109375" style="746" customWidth="1"/>
    <col min="12971" max="12971" width="10.140625" style="746" customWidth="1"/>
    <col min="12972" max="12972" width="6.5703125" style="746" customWidth="1"/>
    <col min="12973" max="12973" width="1.140625" style="746" customWidth="1"/>
    <col min="12974" max="12974" width="24.5703125" style="746" customWidth="1"/>
    <col min="12975" max="12975" width="9.85546875" style="746" customWidth="1"/>
    <col min="12976" max="12976" width="10.7109375" style="746" customWidth="1"/>
    <col min="12977" max="12977" width="10.85546875" style="746" customWidth="1"/>
    <col min="12978" max="12978" width="11.140625" style="746" customWidth="1"/>
    <col min="12979" max="12979" width="9.85546875" style="746" customWidth="1"/>
    <col min="12980" max="12980" width="1" style="746" customWidth="1"/>
    <col min="12981" max="12981" width="16.5703125" style="746" customWidth="1"/>
    <col min="12982" max="12982" width="0.5703125" style="746" customWidth="1"/>
    <col min="12983" max="12983" width="0.7109375" style="746" customWidth="1"/>
    <col min="12984" max="12984" width="27.85546875" style="746" customWidth="1"/>
    <col min="12985" max="12985" width="0.85546875" style="746" customWidth="1"/>
    <col min="12986" max="12986" width="27.42578125" style="746" customWidth="1"/>
    <col min="12987" max="12987" width="14.7109375" style="746" customWidth="1"/>
    <col min="12988" max="12988" width="0.42578125" style="746" customWidth="1"/>
    <col min="12989" max="12989" width="0.7109375" style="746" customWidth="1"/>
    <col min="12990" max="12990" width="21.7109375" style="746" customWidth="1"/>
    <col min="12991" max="12991" width="1.28515625" style="746" customWidth="1"/>
    <col min="12992" max="12992" width="21.140625" style="746" customWidth="1"/>
    <col min="12993" max="13197" width="11.42578125" style="746"/>
    <col min="13198" max="13198" width="0.7109375" style="746" customWidth="1"/>
    <col min="13199" max="13200" width="1.5703125" style="746" customWidth="1"/>
    <col min="13201" max="13201" width="16.42578125" style="746" customWidth="1"/>
    <col min="13202" max="13204" width="10.42578125" style="746" customWidth="1"/>
    <col min="13205" max="13205" width="8.7109375" style="746" customWidth="1"/>
    <col min="13206" max="13206" width="0.7109375" style="746" customWidth="1"/>
    <col min="13207" max="13207" width="3.140625" style="746" customWidth="1"/>
    <col min="13208" max="13208" width="1.140625" style="746" customWidth="1"/>
    <col min="13209" max="13209" width="18" style="746" customWidth="1"/>
    <col min="13210" max="13210" width="9.42578125" style="746" customWidth="1"/>
    <col min="13211" max="13211" width="8.7109375" style="746" customWidth="1"/>
    <col min="13212" max="13212" width="9.28515625" style="746" customWidth="1"/>
    <col min="13213" max="13213" width="10.140625" style="746" customWidth="1"/>
    <col min="13214" max="13214" width="5.140625" style="746" customWidth="1"/>
    <col min="13215" max="13215" width="10.140625" style="746" customWidth="1"/>
    <col min="13216" max="13216" width="6.42578125" style="746" customWidth="1"/>
    <col min="13217" max="13217" width="11.42578125" style="746"/>
    <col min="13218" max="13218" width="1.28515625" style="746" customWidth="1"/>
    <col min="13219" max="13219" width="1.42578125" style="746" customWidth="1"/>
    <col min="13220" max="13220" width="8.28515625" style="746" customWidth="1"/>
    <col min="13221" max="13221" width="11.42578125" style="746"/>
    <col min="13222" max="13223" width="10.7109375" style="746" customWidth="1"/>
    <col min="13224" max="13224" width="10.28515625" style="746" customWidth="1"/>
    <col min="13225" max="13225" width="11.28515625" style="746" customWidth="1"/>
    <col min="13226" max="13226" width="7.7109375" style="746" customWidth="1"/>
    <col min="13227" max="13227" width="10.140625" style="746" customWidth="1"/>
    <col min="13228" max="13228" width="6.5703125" style="746" customWidth="1"/>
    <col min="13229" max="13229" width="1.140625" style="746" customWidth="1"/>
    <col min="13230" max="13230" width="24.5703125" style="746" customWidth="1"/>
    <col min="13231" max="13231" width="9.85546875" style="746" customWidth="1"/>
    <col min="13232" max="13232" width="10.7109375" style="746" customWidth="1"/>
    <col min="13233" max="13233" width="10.85546875" style="746" customWidth="1"/>
    <col min="13234" max="13234" width="11.140625" style="746" customWidth="1"/>
    <col min="13235" max="13235" width="9.85546875" style="746" customWidth="1"/>
    <col min="13236" max="13236" width="1" style="746" customWidth="1"/>
    <col min="13237" max="13237" width="16.5703125" style="746" customWidth="1"/>
    <col min="13238" max="13238" width="0.5703125" style="746" customWidth="1"/>
    <col min="13239" max="13239" width="0.7109375" style="746" customWidth="1"/>
    <col min="13240" max="13240" width="27.85546875" style="746" customWidth="1"/>
    <col min="13241" max="13241" width="0.85546875" style="746" customWidth="1"/>
    <col min="13242" max="13242" width="27.42578125" style="746" customWidth="1"/>
    <col min="13243" max="13243" width="14.7109375" style="746" customWidth="1"/>
    <col min="13244" max="13244" width="0.42578125" style="746" customWidth="1"/>
    <col min="13245" max="13245" width="0.7109375" style="746" customWidth="1"/>
    <col min="13246" max="13246" width="21.7109375" style="746" customWidth="1"/>
    <col min="13247" max="13247" width="1.28515625" style="746" customWidth="1"/>
    <col min="13248" max="13248" width="21.140625" style="746" customWidth="1"/>
    <col min="13249" max="13453" width="11.42578125" style="746"/>
    <col min="13454" max="13454" width="0.7109375" style="746" customWidth="1"/>
    <col min="13455" max="13456" width="1.5703125" style="746" customWidth="1"/>
    <col min="13457" max="13457" width="16.42578125" style="746" customWidth="1"/>
    <col min="13458" max="13460" width="10.42578125" style="746" customWidth="1"/>
    <col min="13461" max="13461" width="8.7109375" style="746" customWidth="1"/>
    <col min="13462" max="13462" width="0.7109375" style="746" customWidth="1"/>
    <col min="13463" max="13463" width="3.140625" style="746" customWidth="1"/>
    <col min="13464" max="13464" width="1.140625" style="746" customWidth="1"/>
    <col min="13465" max="13465" width="18" style="746" customWidth="1"/>
    <col min="13466" max="13466" width="9.42578125" style="746" customWidth="1"/>
    <col min="13467" max="13467" width="8.7109375" style="746" customWidth="1"/>
    <col min="13468" max="13468" width="9.28515625" style="746" customWidth="1"/>
    <col min="13469" max="13469" width="10.140625" style="746" customWidth="1"/>
    <col min="13470" max="13470" width="5.140625" style="746" customWidth="1"/>
    <col min="13471" max="13471" width="10.140625" style="746" customWidth="1"/>
    <col min="13472" max="13472" width="6.42578125" style="746" customWidth="1"/>
    <col min="13473" max="13473" width="11.42578125" style="746"/>
    <col min="13474" max="13474" width="1.28515625" style="746" customWidth="1"/>
    <col min="13475" max="13475" width="1.42578125" style="746" customWidth="1"/>
    <col min="13476" max="13476" width="8.28515625" style="746" customWidth="1"/>
    <col min="13477" max="13477" width="11.42578125" style="746"/>
    <col min="13478" max="13479" width="10.7109375" style="746" customWidth="1"/>
    <col min="13480" max="13480" width="10.28515625" style="746" customWidth="1"/>
    <col min="13481" max="13481" width="11.28515625" style="746" customWidth="1"/>
    <col min="13482" max="13482" width="7.7109375" style="746" customWidth="1"/>
    <col min="13483" max="13483" width="10.140625" style="746" customWidth="1"/>
    <col min="13484" max="13484" width="6.5703125" style="746" customWidth="1"/>
    <col min="13485" max="13485" width="1.140625" style="746" customWidth="1"/>
    <col min="13486" max="13486" width="24.5703125" style="746" customWidth="1"/>
    <col min="13487" max="13487" width="9.85546875" style="746" customWidth="1"/>
    <col min="13488" max="13488" width="10.7109375" style="746" customWidth="1"/>
    <col min="13489" max="13489" width="10.85546875" style="746" customWidth="1"/>
    <col min="13490" max="13490" width="11.140625" style="746" customWidth="1"/>
    <col min="13491" max="13491" width="9.85546875" style="746" customWidth="1"/>
    <col min="13492" max="13492" width="1" style="746" customWidth="1"/>
    <col min="13493" max="13493" width="16.5703125" style="746" customWidth="1"/>
    <col min="13494" max="13494" width="0.5703125" style="746" customWidth="1"/>
    <col min="13495" max="13495" width="0.7109375" style="746" customWidth="1"/>
    <col min="13496" max="13496" width="27.85546875" style="746" customWidth="1"/>
    <col min="13497" max="13497" width="0.85546875" style="746" customWidth="1"/>
    <col min="13498" max="13498" width="27.42578125" style="746" customWidth="1"/>
    <col min="13499" max="13499" width="14.7109375" style="746" customWidth="1"/>
    <col min="13500" max="13500" width="0.42578125" style="746" customWidth="1"/>
    <col min="13501" max="13501" width="0.7109375" style="746" customWidth="1"/>
    <col min="13502" max="13502" width="21.7109375" style="746" customWidth="1"/>
    <col min="13503" max="13503" width="1.28515625" style="746" customWidth="1"/>
    <col min="13504" max="13504" width="21.140625" style="746" customWidth="1"/>
    <col min="13505" max="13709" width="11.42578125" style="746"/>
    <col min="13710" max="13710" width="0.7109375" style="746" customWidth="1"/>
    <col min="13711" max="13712" width="1.5703125" style="746" customWidth="1"/>
    <col min="13713" max="13713" width="16.42578125" style="746" customWidth="1"/>
    <col min="13714" max="13716" width="10.42578125" style="746" customWidth="1"/>
    <col min="13717" max="13717" width="8.7109375" style="746" customWidth="1"/>
    <col min="13718" max="13718" width="0.7109375" style="746" customWidth="1"/>
    <col min="13719" max="13719" width="3.140625" style="746" customWidth="1"/>
    <col min="13720" max="13720" width="1.140625" style="746" customWidth="1"/>
    <col min="13721" max="13721" width="18" style="746" customWidth="1"/>
    <col min="13722" max="13722" width="9.42578125" style="746" customWidth="1"/>
    <col min="13723" max="13723" width="8.7109375" style="746" customWidth="1"/>
    <col min="13724" max="13724" width="9.28515625" style="746" customWidth="1"/>
    <col min="13725" max="13725" width="10.140625" style="746" customWidth="1"/>
    <col min="13726" max="13726" width="5.140625" style="746" customWidth="1"/>
    <col min="13727" max="13727" width="10.140625" style="746" customWidth="1"/>
    <col min="13728" max="13728" width="6.42578125" style="746" customWidth="1"/>
    <col min="13729" max="13729" width="11.42578125" style="746"/>
    <col min="13730" max="13730" width="1.28515625" style="746" customWidth="1"/>
    <col min="13731" max="13731" width="1.42578125" style="746" customWidth="1"/>
    <col min="13732" max="13732" width="8.28515625" style="746" customWidth="1"/>
    <col min="13733" max="13733" width="11.42578125" style="746"/>
    <col min="13734" max="13735" width="10.7109375" style="746" customWidth="1"/>
    <col min="13736" max="13736" width="10.28515625" style="746" customWidth="1"/>
    <col min="13737" max="13737" width="11.28515625" style="746" customWidth="1"/>
    <col min="13738" max="13738" width="7.7109375" style="746" customWidth="1"/>
    <col min="13739" max="13739" width="10.140625" style="746" customWidth="1"/>
    <col min="13740" max="13740" width="6.5703125" style="746" customWidth="1"/>
    <col min="13741" max="13741" width="1.140625" style="746" customWidth="1"/>
    <col min="13742" max="13742" width="24.5703125" style="746" customWidth="1"/>
    <col min="13743" max="13743" width="9.85546875" style="746" customWidth="1"/>
    <col min="13744" max="13744" width="10.7109375" style="746" customWidth="1"/>
    <col min="13745" max="13745" width="10.85546875" style="746" customWidth="1"/>
    <col min="13746" max="13746" width="11.140625" style="746" customWidth="1"/>
    <col min="13747" max="13747" width="9.85546875" style="746" customWidth="1"/>
    <col min="13748" max="13748" width="1" style="746" customWidth="1"/>
    <col min="13749" max="13749" width="16.5703125" style="746" customWidth="1"/>
    <col min="13750" max="13750" width="0.5703125" style="746" customWidth="1"/>
    <col min="13751" max="13751" width="0.7109375" style="746" customWidth="1"/>
    <col min="13752" max="13752" width="27.85546875" style="746" customWidth="1"/>
    <col min="13753" max="13753" width="0.85546875" style="746" customWidth="1"/>
    <col min="13754" max="13754" width="27.42578125" style="746" customWidth="1"/>
    <col min="13755" max="13755" width="14.7109375" style="746" customWidth="1"/>
    <col min="13756" max="13756" width="0.42578125" style="746" customWidth="1"/>
    <col min="13757" max="13757" width="0.7109375" style="746" customWidth="1"/>
    <col min="13758" max="13758" width="21.7109375" style="746" customWidth="1"/>
    <col min="13759" max="13759" width="1.28515625" style="746" customWidth="1"/>
    <col min="13760" max="13760" width="21.140625" style="746" customWidth="1"/>
    <col min="13761" max="13965" width="11.42578125" style="746"/>
    <col min="13966" max="13966" width="0.7109375" style="746" customWidth="1"/>
    <col min="13967" max="13968" width="1.5703125" style="746" customWidth="1"/>
    <col min="13969" max="13969" width="16.42578125" style="746" customWidth="1"/>
    <col min="13970" max="13972" width="10.42578125" style="746" customWidth="1"/>
    <col min="13973" max="13973" width="8.7109375" style="746" customWidth="1"/>
    <col min="13974" max="13974" width="0.7109375" style="746" customWidth="1"/>
    <col min="13975" max="13975" width="3.140625" style="746" customWidth="1"/>
    <col min="13976" max="13976" width="1.140625" style="746" customWidth="1"/>
    <col min="13977" max="13977" width="18" style="746" customWidth="1"/>
    <col min="13978" max="13978" width="9.42578125" style="746" customWidth="1"/>
    <col min="13979" max="13979" width="8.7109375" style="746" customWidth="1"/>
    <col min="13980" max="13980" width="9.28515625" style="746" customWidth="1"/>
    <col min="13981" max="13981" width="10.140625" style="746" customWidth="1"/>
    <col min="13982" max="13982" width="5.140625" style="746" customWidth="1"/>
    <col min="13983" max="13983" width="10.140625" style="746" customWidth="1"/>
    <col min="13984" max="13984" width="6.42578125" style="746" customWidth="1"/>
    <col min="13985" max="13985" width="11.42578125" style="746"/>
    <col min="13986" max="13986" width="1.28515625" style="746" customWidth="1"/>
    <col min="13987" max="13987" width="1.42578125" style="746" customWidth="1"/>
    <col min="13988" max="13988" width="8.28515625" style="746" customWidth="1"/>
    <col min="13989" max="13989" width="11.42578125" style="746"/>
    <col min="13990" max="13991" width="10.7109375" style="746" customWidth="1"/>
    <col min="13992" max="13992" width="10.28515625" style="746" customWidth="1"/>
    <col min="13993" max="13993" width="11.28515625" style="746" customWidth="1"/>
    <col min="13994" max="13994" width="7.7109375" style="746" customWidth="1"/>
    <col min="13995" max="13995" width="10.140625" style="746" customWidth="1"/>
    <col min="13996" max="13996" width="6.5703125" style="746" customWidth="1"/>
    <col min="13997" max="13997" width="1.140625" style="746" customWidth="1"/>
    <col min="13998" max="13998" width="24.5703125" style="746" customWidth="1"/>
    <col min="13999" max="13999" width="9.85546875" style="746" customWidth="1"/>
    <col min="14000" max="14000" width="10.7109375" style="746" customWidth="1"/>
    <col min="14001" max="14001" width="10.85546875" style="746" customWidth="1"/>
    <col min="14002" max="14002" width="11.140625" style="746" customWidth="1"/>
    <col min="14003" max="14003" width="9.85546875" style="746" customWidth="1"/>
    <col min="14004" max="14004" width="1" style="746" customWidth="1"/>
    <col min="14005" max="14005" width="16.5703125" style="746" customWidth="1"/>
    <col min="14006" max="14006" width="0.5703125" style="746" customWidth="1"/>
    <col min="14007" max="14007" width="0.7109375" style="746" customWidth="1"/>
    <col min="14008" max="14008" width="27.85546875" style="746" customWidth="1"/>
    <col min="14009" max="14009" width="0.85546875" style="746" customWidth="1"/>
    <col min="14010" max="14010" width="27.42578125" style="746" customWidth="1"/>
    <col min="14011" max="14011" width="14.7109375" style="746" customWidth="1"/>
    <col min="14012" max="14012" width="0.42578125" style="746" customWidth="1"/>
    <col min="14013" max="14013" width="0.7109375" style="746" customWidth="1"/>
    <col min="14014" max="14014" width="21.7109375" style="746" customWidth="1"/>
    <col min="14015" max="14015" width="1.28515625" style="746" customWidth="1"/>
    <col min="14016" max="14016" width="21.140625" style="746" customWidth="1"/>
    <col min="14017" max="14221" width="11.42578125" style="746"/>
    <col min="14222" max="14222" width="0.7109375" style="746" customWidth="1"/>
    <col min="14223" max="14224" width="1.5703125" style="746" customWidth="1"/>
    <col min="14225" max="14225" width="16.42578125" style="746" customWidth="1"/>
    <col min="14226" max="14228" width="10.42578125" style="746" customWidth="1"/>
    <col min="14229" max="14229" width="8.7109375" style="746" customWidth="1"/>
    <col min="14230" max="14230" width="0.7109375" style="746" customWidth="1"/>
    <col min="14231" max="14231" width="3.140625" style="746" customWidth="1"/>
    <col min="14232" max="14232" width="1.140625" style="746" customWidth="1"/>
    <col min="14233" max="14233" width="18" style="746" customWidth="1"/>
    <col min="14234" max="14234" width="9.42578125" style="746" customWidth="1"/>
    <col min="14235" max="14235" width="8.7109375" style="746" customWidth="1"/>
    <col min="14236" max="14236" width="9.28515625" style="746" customWidth="1"/>
    <col min="14237" max="14237" width="10.140625" style="746" customWidth="1"/>
    <col min="14238" max="14238" width="5.140625" style="746" customWidth="1"/>
    <col min="14239" max="14239" width="10.140625" style="746" customWidth="1"/>
    <col min="14240" max="14240" width="6.42578125" style="746" customWidth="1"/>
    <col min="14241" max="14241" width="11.42578125" style="746"/>
    <col min="14242" max="14242" width="1.28515625" style="746" customWidth="1"/>
    <col min="14243" max="14243" width="1.42578125" style="746" customWidth="1"/>
    <col min="14244" max="14244" width="8.28515625" style="746" customWidth="1"/>
    <col min="14245" max="14245" width="11.42578125" style="746"/>
    <col min="14246" max="14247" width="10.7109375" style="746" customWidth="1"/>
    <col min="14248" max="14248" width="10.28515625" style="746" customWidth="1"/>
    <col min="14249" max="14249" width="11.28515625" style="746" customWidth="1"/>
    <col min="14250" max="14250" width="7.7109375" style="746" customWidth="1"/>
    <col min="14251" max="14251" width="10.140625" style="746" customWidth="1"/>
    <col min="14252" max="14252" width="6.5703125" style="746" customWidth="1"/>
    <col min="14253" max="14253" width="1.140625" style="746" customWidth="1"/>
    <col min="14254" max="14254" width="24.5703125" style="746" customWidth="1"/>
    <col min="14255" max="14255" width="9.85546875" style="746" customWidth="1"/>
    <col min="14256" max="14256" width="10.7109375" style="746" customWidth="1"/>
    <col min="14257" max="14257" width="10.85546875" style="746" customWidth="1"/>
    <col min="14258" max="14258" width="11.140625" style="746" customWidth="1"/>
    <col min="14259" max="14259" width="9.85546875" style="746" customWidth="1"/>
    <col min="14260" max="14260" width="1" style="746" customWidth="1"/>
    <col min="14261" max="14261" width="16.5703125" style="746" customWidth="1"/>
    <col min="14262" max="14262" width="0.5703125" style="746" customWidth="1"/>
    <col min="14263" max="14263" width="0.7109375" style="746" customWidth="1"/>
    <col min="14264" max="14264" width="27.85546875" style="746" customWidth="1"/>
    <col min="14265" max="14265" width="0.85546875" style="746" customWidth="1"/>
    <col min="14266" max="14266" width="27.42578125" style="746" customWidth="1"/>
    <col min="14267" max="14267" width="14.7109375" style="746" customWidth="1"/>
    <col min="14268" max="14268" width="0.42578125" style="746" customWidth="1"/>
    <col min="14269" max="14269" width="0.7109375" style="746" customWidth="1"/>
    <col min="14270" max="14270" width="21.7109375" style="746" customWidth="1"/>
    <col min="14271" max="14271" width="1.28515625" style="746" customWidth="1"/>
    <col min="14272" max="14272" width="21.140625" style="746" customWidth="1"/>
    <col min="14273" max="14477" width="11.42578125" style="746"/>
    <col min="14478" max="14478" width="0.7109375" style="746" customWidth="1"/>
    <col min="14479" max="14480" width="1.5703125" style="746" customWidth="1"/>
    <col min="14481" max="14481" width="16.42578125" style="746" customWidth="1"/>
    <col min="14482" max="14484" width="10.42578125" style="746" customWidth="1"/>
    <col min="14485" max="14485" width="8.7109375" style="746" customWidth="1"/>
    <col min="14486" max="14486" width="0.7109375" style="746" customWidth="1"/>
    <col min="14487" max="14487" width="3.140625" style="746" customWidth="1"/>
    <col min="14488" max="14488" width="1.140625" style="746" customWidth="1"/>
    <col min="14489" max="14489" width="18" style="746" customWidth="1"/>
    <col min="14490" max="14490" width="9.42578125" style="746" customWidth="1"/>
    <col min="14491" max="14491" width="8.7109375" style="746" customWidth="1"/>
    <col min="14492" max="14492" width="9.28515625" style="746" customWidth="1"/>
    <col min="14493" max="14493" width="10.140625" style="746" customWidth="1"/>
    <col min="14494" max="14494" width="5.140625" style="746" customWidth="1"/>
    <col min="14495" max="14495" width="10.140625" style="746" customWidth="1"/>
    <col min="14496" max="14496" width="6.42578125" style="746" customWidth="1"/>
    <col min="14497" max="14497" width="11.42578125" style="746"/>
    <col min="14498" max="14498" width="1.28515625" style="746" customWidth="1"/>
    <col min="14499" max="14499" width="1.42578125" style="746" customWidth="1"/>
    <col min="14500" max="14500" width="8.28515625" style="746" customWidth="1"/>
    <col min="14501" max="14501" width="11.42578125" style="746"/>
    <col min="14502" max="14503" width="10.7109375" style="746" customWidth="1"/>
    <col min="14504" max="14504" width="10.28515625" style="746" customWidth="1"/>
    <col min="14505" max="14505" width="11.28515625" style="746" customWidth="1"/>
    <col min="14506" max="14506" width="7.7109375" style="746" customWidth="1"/>
    <col min="14507" max="14507" width="10.140625" style="746" customWidth="1"/>
    <col min="14508" max="14508" width="6.5703125" style="746" customWidth="1"/>
    <col min="14509" max="14509" width="1.140625" style="746" customWidth="1"/>
    <col min="14510" max="14510" width="24.5703125" style="746" customWidth="1"/>
    <col min="14511" max="14511" width="9.85546875" style="746" customWidth="1"/>
    <col min="14512" max="14512" width="10.7109375" style="746" customWidth="1"/>
    <col min="14513" max="14513" width="10.85546875" style="746" customWidth="1"/>
    <col min="14514" max="14514" width="11.140625" style="746" customWidth="1"/>
    <col min="14515" max="14515" width="9.85546875" style="746" customWidth="1"/>
    <col min="14516" max="14516" width="1" style="746" customWidth="1"/>
    <col min="14517" max="14517" width="16.5703125" style="746" customWidth="1"/>
    <col min="14518" max="14518" width="0.5703125" style="746" customWidth="1"/>
    <col min="14519" max="14519" width="0.7109375" style="746" customWidth="1"/>
    <col min="14520" max="14520" width="27.85546875" style="746" customWidth="1"/>
    <col min="14521" max="14521" width="0.85546875" style="746" customWidth="1"/>
    <col min="14522" max="14522" width="27.42578125" style="746" customWidth="1"/>
    <col min="14523" max="14523" width="14.7109375" style="746" customWidth="1"/>
    <col min="14524" max="14524" width="0.42578125" style="746" customWidth="1"/>
    <col min="14525" max="14525" width="0.7109375" style="746" customWidth="1"/>
    <col min="14526" max="14526" width="21.7109375" style="746" customWidth="1"/>
    <col min="14527" max="14527" width="1.28515625" style="746" customWidth="1"/>
    <col min="14528" max="14528" width="21.140625" style="746" customWidth="1"/>
    <col min="14529" max="14733" width="11.42578125" style="746"/>
    <col min="14734" max="14734" width="0.7109375" style="746" customWidth="1"/>
    <col min="14735" max="14736" width="1.5703125" style="746" customWidth="1"/>
    <col min="14737" max="14737" width="16.42578125" style="746" customWidth="1"/>
    <col min="14738" max="14740" width="10.42578125" style="746" customWidth="1"/>
    <col min="14741" max="14741" width="8.7109375" style="746" customWidth="1"/>
    <col min="14742" max="14742" width="0.7109375" style="746" customWidth="1"/>
    <col min="14743" max="14743" width="3.140625" style="746" customWidth="1"/>
    <col min="14744" max="14744" width="1.140625" style="746" customWidth="1"/>
    <col min="14745" max="14745" width="18" style="746" customWidth="1"/>
    <col min="14746" max="14746" width="9.42578125" style="746" customWidth="1"/>
    <col min="14747" max="14747" width="8.7109375" style="746" customWidth="1"/>
    <col min="14748" max="14748" width="9.28515625" style="746" customWidth="1"/>
    <col min="14749" max="14749" width="10.140625" style="746" customWidth="1"/>
    <col min="14750" max="14750" width="5.140625" style="746" customWidth="1"/>
    <col min="14751" max="14751" width="10.140625" style="746" customWidth="1"/>
    <col min="14752" max="14752" width="6.42578125" style="746" customWidth="1"/>
    <col min="14753" max="14753" width="11.42578125" style="746"/>
    <col min="14754" max="14754" width="1.28515625" style="746" customWidth="1"/>
    <col min="14755" max="14755" width="1.42578125" style="746" customWidth="1"/>
    <col min="14756" max="14756" width="8.28515625" style="746" customWidth="1"/>
    <col min="14757" max="14757" width="11.42578125" style="746"/>
    <col min="14758" max="14759" width="10.7109375" style="746" customWidth="1"/>
    <col min="14760" max="14760" width="10.28515625" style="746" customWidth="1"/>
    <col min="14761" max="14761" width="11.28515625" style="746" customWidth="1"/>
    <col min="14762" max="14762" width="7.7109375" style="746" customWidth="1"/>
    <col min="14763" max="14763" width="10.140625" style="746" customWidth="1"/>
    <col min="14764" max="14764" width="6.5703125" style="746" customWidth="1"/>
    <col min="14765" max="14765" width="1.140625" style="746" customWidth="1"/>
    <col min="14766" max="14766" width="24.5703125" style="746" customWidth="1"/>
    <col min="14767" max="14767" width="9.85546875" style="746" customWidth="1"/>
    <col min="14768" max="14768" width="10.7109375" style="746" customWidth="1"/>
    <col min="14769" max="14769" width="10.85546875" style="746" customWidth="1"/>
    <col min="14770" max="14770" width="11.140625" style="746" customWidth="1"/>
    <col min="14771" max="14771" width="9.85546875" style="746" customWidth="1"/>
    <col min="14772" max="14772" width="1" style="746" customWidth="1"/>
    <col min="14773" max="14773" width="16.5703125" style="746" customWidth="1"/>
    <col min="14774" max="14774" width="0.5703125" style="746" customWidth="1"/>
    <col min="14775" max="14775" width="0.7109375" style="746" customWidth="1"/>
    <col min="14776" max="14776" width="27.85546875" style="746" customWidth="1"/>
    <col min="14777" max="14777" width="0.85546875" style="746" customWidth="1"/>
    <col min="14778" max="14778" width="27.42578125" style="746" customWidth="1"/>
    <col min="14779" max="14779" width="14.7109375" style="746" customWidth="1"/>
    <col min="14780" max="14780" width="0.42578125" style="746" customWidth="1"/>
    <col min="14781" max="14781" width="0.7109375" style="746" customWidth="1"/>
    <col min="14782" max="14782" width="21.7109375" style="746" customWidth="1"/>
    <col min="14783" max="14783" width="1.28515625" style="746" customWidth="1"/>
    <col min="14784" max="14784" width="21.140625" style="746" customWidth="1"/>
    <col min="14785" max="14989" width="11.42578125" style="746"/>
    <col min="14990" max="14990" width="0.7109375" style="746" customWidth="1"/>
    <col min="14991" max="14992" width="1.5703125" style="746" customWidth="1"/>
    <col min="14993" max="14993" width="16.42578125" style="746" customWidth="1"/>
    <col min="14994" max="14996" width="10.42578125" style="746" customWidth="1"/>
    <col min="14997" max="14997" width="8.7109375" style="746" customWidth="1"/>
    <col min="14998" max="14998" width="0.7109375" style="746" customWidth="1"/>
    <col min="14999" max="14999" width="3.140625" style="746" customWidth="1"/>
    <col min="15000" max="15000" width="1.140625" style="746" customWidth="1"/>
    <col min="15001" max="15001" width="18" style="746" customWidth="1"/>
    <col min="15002" max="15002" width="9.42578125" style="746" customWidth="1"/>
    <col min="15003" max="15003" width="8.7109375" style="746" customWidth="1"/>
    <col min="15004" max="15004" width="9.28515625" style="746" customWidth="1"/>
    <col min="15005" max="15005" width="10.140625" style="746" customWidth="1"/>
    <col min="15006" max="15006" width="5.140625" style="746" customWidth="1"/>
    <col min="15007" max="15007" width="10.140625" style="746" customWidth="1"/>
    <col min="15008" max="15008" width="6.42578125" style="746" customWidth="1"/>
    <col min="15009" max="15009" width="11.42578125" style="746"/>
    <col min="15010" max="15010" width="1.28515625" style="746" customWidth="1"/>
    <col min="15011" max="15011" width="1.42578125" style="746" customWidth="1"/>
    <col min="15012" max="15012" width="8.28515625" style="746" customWidth="1"/>
    <col min="15013" max="15013" width="11.42578125" style="746"/>
    <col min="15014" max="15015" width="10.7109375" style="746" customWidth="1"/>
    <col min="15016" max="15016" width="10.28515625" style="746" customWidth="1"/>
    <col min="15017" max="15017" width="11.28515625" style="746" customWidth="1"/>
    <col min="15018" max="15018" width="7.7109375" style="746" customWidth="1"/>
    <col min="15019" max="15019" width="10.140625" style="746" customWidth="1"/>
    <col min="15020" max="15020" width="6.5703125" style="746" customWidth="1"/>
    <col min="15021" max="15021" width="1.140625" style="746" customWidth="1"/>
    <col min="15022" max="15022" width="24.5703125" style="746" customWidth="1"/>
    <col min="15023" max="15023" width="9.85546875" style="746" customWidth="1"/>
    <col min="15024" max="15024" width="10.7109375" style="746" customWidth="1"/>
    <col min="15025" max="15025" width="10.85546875" style="746" customWidth="1"/>
    <col min="15026" max="15026" width="11.140625" style="746" customWidth="1"/>
    <col min="15027" max="15027" width="9.85546875" style="746" customWidth="1"/>
    <col min="15028" max="15028" width="1" style="746" customWidth="1"/>
    <col min="15029" max="15029" width="16.5703125" style="746" customWidth="1"/>
    <col min="15030" max="15030" width="0.5703125" style="746" customWidth="1"/>
    <col min="15031" max="15031" width="0.7109375" style="746" customWidth="1"/>
    <col min="15032" max="15032" width="27.85546875" style="746" customWidth="1"/>
    <col min="15033" max="15033" width="0.85546875" style="746" customWidth="1"/>
    <col min="15034" max="15034" width="27.42578125" style="746" customWidth="1"/>
    <col min="15035" max="15035" width="14.7109375" style="746" customWidth="1"/>
    <col min="15036" max="15036" width="0.42578125" style="746" customWidth="1"/>
    <col min="15037" max="15037" width="0.7109375" style="746" customWidth="1"/>
    <col min="15038" max="15038" width="21.7109375" style="746" customWidth="1"/>
    <col min="15039" max="15039" width="1.28515625" style="746" customWidth="1"/>
    <col min="15040" max="15040" width="21.140625" style="746" customWidth="1"/>
    <col min="15041" max="15245" width="11.42578125" style="746"/>
    <col min="15246" max="15246" width="0.7109375" style="746" customWidth="1"/>
    <col min="15247" max="15248" width="1.5703125" style="746" customWidth="1"/>
    <col min="15249" max="15249" width="16.42578125" style="746" customWidth="1"/>
    <col min="15250" max="15252" width="10.42578125" style="746" customWidth="1"/>
    <col min="15253" max="15253" width="8.7109375" style="746" customWidth="1"/>
    <col min="15254" max="15254" width="0.7109375" style="746" customWidth="1"/>
    <col min="15255" max="15255" width="3.140625" style="746" customWidth="1"/>
    <col min="15256" max="15256" width="1.140625" style="746" customWidth="1"/>
    <col min="15257" max="15257" width="18" style="746" customWidth="1"/>
    <col min="15258" max="15258" width="9.42578125" style="746" customWidth="1"/>
    <col min="15259" max="15259" width="8.7109375" style="746" customWidth="1"/>
    <col min="15260" max="15260" width="9.28515625" style="746" customWidth="1"/>
    <col min="15261" max="15261" width="10.140625" style="746" customWidth="1"/>
    <col min="15262" max="15262" width="5.140625" style="746" customWidth="1"/>
    <col min="15263" max="15263" width="10.140625" style="746" customWidth="1"/>
    <col min="15264" max="15264" width="6.42578125" style="746" customWidth="1"/>
    <col min="15265" max="15265" width="11.42578125" style="746"/>
    <col min="15266" max="15266" width="1.28515625" style="746" customWidth="1"/>
    <col min="15267" max="15267" width="1.42578125" style="746" customWidth="1"/>
    <col min="15268" max="15268" width="8.28515625" style="746" customWidth="1"/>
    <col min="15269" max="15269" width="11.42578125" style="746"/>
    <col min="15270" max="15271" width="10.7109375" style="746" customWidth="1"/>
    <col min="15272" max="15272" width="10.28515625" style="746" customWidth="1"/>
    <col min="15273" max="15273" width="11.28515625" style="746" customWidth="1"/>
    <col min="15274" max="15274" width="7.7109375" style="746" customWidth="1"/>
    <col min="15275" max="15275" width="10.140625" style="746" customWidth="1"/>
    <col min="15276" max="15276" width="6.5703125" style="746" customWidth="1"/>
    <col min="15277" max="15277" width="1.140625" style="746" customWidth="1"/>
    <col min="15278" max="15278" width="24.5703125" style="746" customWidth="1"/>
    <col min="15279" max="15279" width="9.85546875" style="746" customWidth="1"/>
    <col min="15280" max="15280" width="10.7109375" style="746" customWidth="1"/>
    <col min="15281" max="15281" width="10.85546875" style="746" customWidth="1"/>
    <col min="15282" max="15282" width="11.140625" style="746" customWidth="1"/>
    <col min="15283" max="15283" width="9.85546875" style="746" customWidth="1"/>
    <col min="15284" max="15284" width="1" style="746" customWidth="1"/>
    <col min="15285" max="15285" width="16.5703125" style="746" customWidth="1"/>
    <col min="15286" max="15286" width="0.5703125" style="746" customWidth="1"/>
    <col min="15287" max="15287" width="0.7109375" style="746" customWidth="1"/>
    <col min="15288" max="15288" width="27.85546875" style="746" customWidth="1"/>
    <col min="15289" max="15289" width="0.85546875" style="746" customWidth="1"/>
    <col min="15290" max="15290" width="27.42578125" style="746" customWidth="1"/>
    <col min="15291" max="15291" width="14.7109375" style="746" customWidth="1"/>
    <col min="15292" max="15292" width="0.42578125" style="746" customWidth="1"/>
    <col min="15293" max="15293" width="0.7109375" style="746" customWidth="1"/>
    <col min="15294" max="15294" width="21.7109375" style="746" customWidth="1"/>
    <col min="15295" max="15295" width="1.28515625" style="746" customWidth="1"/>
    <col min="15296" max="15296" width="21.140625" style="746" customWidth="1"/>
    <col min="15297" max="15501" width="11.42578125" style="746"/>
    <col min="15502" max="15502" width="0.7109375" style="746" customWidth="1"/>
    <col min="15503" max="15504" width="1.5703125" style="746" customWidth="1"/>
    <col min="15505" max="15505" width="16.42578125" style="746" customWidth="1"/>
    <col min="15506" max="15508" width="10.42578125" style="746" customWidth="1"/>
    <col min="15509" max="15509" width="8.7109375" style="746" customWidth="1"/>
    <col min="15510" max="15510" width="0.7109375" style="746" customWidth="1"/>
    <col min="15511" max="15511" width="3.140625" style="746" customWidth="1"/>
    <col min="15512" max="15512" width="1.140625" style="746" customWidth="1"/>
    <col min="15513" max="15513" width="18" style="746" customWidth="1"/>
    <col min="15514" max="15514" width="9.42578125" style="746" customWidth="1"/>
    <col min="15515" max="15515" width="8.7109375" style="746" customWidth="1"/>
    <col min="15516" max="15516" width="9.28515625" style="746" customWidth="1"/>
    <col min="15517" max="15517" width="10.140625" style="746" customWidth="1"/>
    <col min="15518" max="15518" width="5.140625" style="746" customWidth="1"/>
    <col min="15519" max="15519" width="10.140625" style="746" customWidth="1"/>
    <col min="15520" max="15520" width="6.42578125" style="746" customWidth="1"/>
    <col min="15521" max="15521" width="11.42578125" style="746"/>
    <col min="15522" max="15522" width="1.28515625" style="746" customWidth="1"/>
    <col min="15523" max="15523" width="1.42578125" style="746" customWidth="1"/>
    <col min="15524" max="15524" width="8.28515625" style="746" customWidth="1"/>
    <col min="15525" max="15525" width="11.42578125" style="746"/>
    <col min="15526" max="15527" width="10.7109375" style="746" customWidth="1"/>
    <col min="15528" max="15528" width="10.28515625" style="746" customWidth="1"/>
    <col min="15529" max="15529" width="11.28515625" style="746" customWidth="1"/>
    <col min="15530" max="15530" width="7.7109375" style="746" customWidth="1"/>
    <col min="15531" max="15531" width="10.140625" style="746" customWidth="1"/>
    <col min="15532" max="15532" width="6.5703125" style="746" customWidth="1"/>
    <col min="15533" max="15533" width="1.140625" style="746" customWidth="1"/>
    <col min="15534" max="15534" width="24.5703125" style="746" customWidth="1"/>
    <col min="15535" max="15535" width="9.85546875" style="746" customWidth="1"/>
    <col min="15536" max="15536" width="10.7109375" style="746" customWidth="1"/>
    <col min="15537" max="15537" width="10.85546875" style="746" customWidth="1"/>
    <col min="15538" max="15538" width="11.140625" style="746" customWidth="1"/>
    <col min="15539" max="15539" width="9.85546875" style="746" customWidth="1"/>
    <col min="15540" max="15540" width="1" style="746" customWidth="1"/>
    <col min="15541" max="15541" width="16.5703125" style="746" customWidth="1"/>
    <col min="15542" max="15542" width="0.5703125" style="746" customWidth="1"/>
    <col min="15543" max="15543" width="0.7109375" style="746" customWidth="1"/>
    <col min="15544" max="15544" width="27.85546875" style="746" customWidth="1"/>
    <col min="15545" max="15545" width="0.85546875" style="746" customWidth="1"/>
    <col min="15546" max="15546" width="27.42578125" style="746" customWidth="1"/>
    <col min="15547" max="15547" width="14.7109375" style="746" customWidth="1"/>
    <col min="15548" max="15548" width="0.42578125" style="746" customWidth="1"/>
    <col min="15549" max="15549" width="0.7109375" style="746" customWidth="1"/>
    <col min="15550" max="15550" width="21.7109375" style="746" customWidth="1"/>
    <col min="15551" max="15551" width="1.28515625" style="746" customWidth="1"/>
    <col min="15552" max="15552" width="21.140625" style="746" customWidth="1"/>
    <col min="15553" max="15757" width="11.42578125" style="746"/>
    <col min="15758" max="15758" width="0.7109375" style="746" customWidth="1"/>
    <col min="15759" max="15760" width="1.5703125" style="746" customWidth="1"/>
    <col min="15761" max="15761" width="16.42578125" style="746" customWidth="1"/>
    <col min="15762" max="15764" width="10.42578125" style="746" customWidth="1"/>
    <col min="15765" max="15765" width="8.7109375" style="746" customWidth="1"/>
    <col min="15766" max="15766" width="0.7109375" style="746" customWidth="1"/>
    <col min="15767" max="15767" width="3.140625" style="746" customWidth="1"/>
    <col min="15768" max="15768" width="1.140625" style="746" customWidth="1"/>
    <col min="15769" max="15769" width="18" style="746" customWidth="1"/>
    <col min="15770" max="15770" width="9.42578125" style="746" customWidth="1"/>
    <col min="15771" max="15771" width="8.7109375" style="746" customWidth="1"/>
    <col min="15772" max="15772" width="9.28515625" style="746" customWidth="1"/>
    <col min="15773" max="15773" width="10.140625" style="746" customWidth="1"/>
    <col min="15774" max="15774" width="5.140625" style="746" customWidth="1"/>
    <col min="15775" max="15775" width="10.140625" style="746" customWidth="1"/>
    <col min="15776" max="15776" width="6.42578125" style="746" customWidth="1"/>
    <col min="15777" max="15777" width="11.42578125" style="746"/>
    <col min="15778" max="15778" width="1.28515625" style="746" customWidth="1"/>
    <col min="15779" max="15779" width="1.42578125" style="746" customWidth="1"/>
    <col min="15780" max="15780" width="8.28515625" style="746" customWidth="1"/>
    <col min="15781" max="15781" width="11.42578125" style="746"/>
    <col min="15782" max="15783" width="10.7109375" style="746" customWidth="1"/>
    <col min="15784" max="15784" width="10.28515625" style="746" customWidth="1"/>
    <col min="15785" max="15785" width="11.28515625" style="746" customWidth="1"/>
    <col min="15786" max="15786" width="7.7109375" style="746" customWidth="1"/>
    <col min="15787" max="15787" width="10.140625" style="746" customWidth="1"/>
    <col min="15788" max="15788" width="6.5703125" style="746" customWidth="1"/>
    <col min="15789" max="15789" width="1.140625" style="746" customWidth="1"/>
    <col min="15790" max="15790" width="24.5703125" style="746" customWidth="1"/>
    <col min="15791" max="15791" width="9.85546875" style="746" customWidth="1"/>
    <col min="15792" max="15792" width="10.7109375" style="746" customWidth="1"/>
    <col min="15793" max="15793" width="10.85546875" style="746" customWidth="1"/>
    <col min="15794" max="15794" width="11.140625" style="746" customWidth="1"/>
    <col min="15795" max="15795" width="9.85546875" style="746" customWidth="1"/>
    <col min="15796" max="15796" width="1" style="746" customWidth="1"/>
    <col min="15797" max="15797" width="16.5703125" style="746" customWidth="1"/>
    <col min="15798" max="15798" width="0.5703125" style="746" customWidth="1"/>
    <col min="15799" max="15799" width="0.7109375" style="746" customWidth="1"/>
    <col min="15800" max="15800" width="27.85546875" style="746" customWidth="1"/>
    <col min="15801" max="15801" width="0.85546875" style="746" customWidth="1"/>
    <col min="15802" max="15802" width="27.42578125" style="746" customWidth="1"/>
    <col min="15803" max="15803" width="14.7109375" style="746" customWidth="1"/>
    <col min="15804" max="15804" width="0.42578125" style="746" customWidth="1"/>
    <col min="15805" max="15805" width="0.7109375" style="746" customWidth="1"/>
    <col min="15806" max="15806" width="21.7109375" style="746" customWidth="1"/>
    <col min="15807" max="15807" width="1.28515625" style="746" customWidth="1"/>
    <col min="15808" max="15808" width="21.140625" style="746" customWidth="1"/>
    <col min="15809" max="16013" width="11.42578125" style="746"/>
    <col min="16014" max="16014" width="0.7109375" style="746" customWidth="1"/>
    <col min="16015" max="16016" width="1.5703125" style="746" customWidth="1"/>
    <col min="16017" max="16017" width="16.42578125" style="746" customWidth="1"/>
    <col min="16018" max="16020" width="10.42578125" style="746" customWidth="1"/>
    <col min="16021" max="16021" width="8.7109375" style="746" customWidth="1"/>
    <col min="16022" max="16022" width="0.7109375" style="746" customWidth="1"/>
    <col min="16023" max="16023" width="3.140625" style="746" customWidth="1"/>
    <col min="16024" max="16024" width="1.140625" style="746" customWidth="1"/>
    <col min="16025" max="16025" width="18" style="746" customWidth="1"/>
    <col min="16026" max="16026" width="9.42578125" style="746" customWidth="1"/>
    <col min="16027" max="16027" width="8.7109375" style="746" customWidth="1"/>
    <col min="16028" max="16028" width="9.28515625" style="746" customWidth="1"/>
    <col min="16029" max="16029" width="10.140625" style="746" customWidth="1"/>
    <col min="16030" max="16030" width="5.140625" style="746" customWidth="1"/>
    <col min="16031" max="16031" width="10.140625" style="746" customWidth="1"/>
    <col min="16032" max="16032" width="6.42578125" style="746" customWidth="1"/>
    <col min="16033" max="16033" width="11.42578125" style="746"/>
    <col min="16034" max="16034" width="1.28515625" style="746" customWidth="1"/>
    <col min="16035" max="16035" width="1.42578125" style="746" customWidth="1"/>
    <col min="16036" max="16036" width="8.28515625" style="746" customWidth="1"/>
    <col min="16037" max="16037" width="11.42578125" style="746"/>
    <col min="16038" max="16039" width="10.7109375" style="746" customWidth="1"/>
    <col min="16040" max="16040" width="10.28515625" style="746" customWidth="1"/>
    <col min="16041" max="16041" width="11.28515625" style="746" customWidth="1"/>
    <col min="16042" max="16042" width="7.7109375" style="746" customWidth="1"/>
    <col min="16043" max="16043" width="10.140625" style="746" customWidth="1"/>
    <col min="16044" max="16044" width="6.5703125" style="746" customWidth="1"/>
    <col min="16045" max="16045" width="1.140625" style="746" customWidth="1"/>
    <col min="16046" max="16046" width="24.5703125" style="746" customWidth="1"/>
    <col min="16047" max="16047" width="9.85546875" style="746" customWidth="1"/>
    <col min="16048" max="16048" width="10.7109375" style="746" customWidth="1"/>
    <col min="16049" max="16049" width="10.85546875" style="746" customWidth="1"/>
    <col min="16050" max="16050" width="11.140625" style="746" customWidth="1"/>
    <col min="16051" max="16051" width="9.85546875" style="746" customWidth="1"/>
    <col min="16052" max="16052" width="1" style="746" customWidth="1"/>
    <col min="16053" max="16053" width="16.5703125" style="746" customWidth="1"/>
    <col min="16054" max="16054" width="0.5703125" style="746" customWidth="1"/>
    <col min="16055" max="16055" width="0.7109375" style="746" customWidth="1"/>
    <col min="16056" max="16056" width="27.85546875" style="746" customWidth="1"/>
    <col min="16057" max="16057" width="0.85546875" style="746" customWidth="1"/>
    <col min="16058" max="16058" width="27.42578125" style="746" customWidth="1"/>
    <col min="16059" max="16059" width="14.7109375" style="746" customWidth="1"/>
    <col min="16060" max="16060" width="0.42578125" style="746" customWidth="1"/>
    <col min="16061" max="16061" width="0.7109375" style="746" customWidth="1"/>
    <col min="16062" max="16062" width="21.7109375" style="746" customWidth="1"/>
    <col min="16063" max="16063" width="1.28515625" style="746" customWidth="1"/>
    <col min="16064" max="16064" width="21.140625" style="746" customWidth="1"/>
    <col min="16065" max="16384" width="11.42578125" style="746"/>
  </cols>
  <sheetData>
    <row r="1" spans="2:9" s="773" customFormat="1" ht="18.75" customHeight="1">
      <c r="B1" s="962"/>
    </row>
    <row r="2" spans="2:9" ht="4.9000000000000004" customHeight="1">
      <c r="B2" s="963"/>
    </row>
    <row r="3" spans="2:9">
      <c r="C3" s="1231"/>
      <c r="D3" s="1231"/>
      <c r="E3" s="1231"/>
      <c r="F3" s="1231"/>
      <c r="G3" s="1231"/>
      <c r="H3" s="1231"/>
      <c r="I3" s="1231"/>
    </row>
    <row r="4" spans="2:9">
      <c r="C4" s="1231" t="s">
        <v>888</v>
      </c>
      <c r="D4" s="1231"/>
      <c r="E4" s="1231"/>
      <c r="F4" s="1231"/>
      <c r="G4" s="1231"/>
      <c r="H4" s="1231"/>
      <c r="I4" s="1231"/>
    </row>
    <row r="5" spans="2:9" ht="15" thickBot="1">
      <c r="C5" s="1232" t="s">
        <v>816</v>
      </c>
      <c r="D5" s="1232"/>
      <c r="E5" s="1232"/>
      <c r="F5" s="1232"/>
      <c r="G5" s="1232"/>
      <c r="H5" s="1232"/>
      <c r="I5" s="1232"/>
    </row>
    <row r="6" spans="2:9" ht="4.9000000000000004" customHeight="1">
      <c r="C6" s="964"/>
      <c r="D6" s="964"/>
      <c r="E6" s="965"/>
      <c r="F6" s="964"/>
      <c r="G6" s="964"/>
      <c r="H6" s="964"/>
      <c r="I6" s="966"/>
    </row>
    <row r="7" spans="2:9" ht="13.9" customHeight="1">
      <c r="C7" s="1233" t="s">
        <v>3</v>
      </c>
      <c r="D7" s="1233" t="s">
        <v>889</v>
      </c>
      <c r="E7" s="1234" t="s">
        <v>890</v>
      </c>
      <c r="F7" s="1234"/>
      <c r="G7" s="1234"/>
      <c r="H7" s="1233" t="s">
        <v>891</v>
      </c>
      <c r="I7" s="1233" t="s">
        <v>892</v>
      </c>
    </row>
    <row r="8" spans="2:9" ht="16.899999999999999" customHeight="1">
      <c r="C8" s="1233"/>
      <c r="D8" s="1233"/>
      <c r="E8" s="967" t="s">
        <v>893</v>
      </c>
      <c r="F8" s="967" t="s">
        <v>894</v>
      </c>
      <c r="G8" s="967" t="s">
        <v>895</v>
      </c>
      <c r="H8" s="1233"/>
      <c r="I8" s="1233"/>
    </row>
    <row r="9" spans="2:9" ht="6.6" customHeight="1" thickBot="1">
      <c r="C9" s="968"/>
      <c r="D9" s="969"/>
      <c r="E9" s="969"/>
      <c r="F9" s="969"/>
      <c r="G9" s="969"/>
      <c r="H9" s="969"/>
      <c r="I9" s="970"/>
    </row>
    <row r="10" spans="2:9" ht="23.45" customHeight="1">
      <c r="C10" s="971" t="s">
        <v>896</v>
      </c>
      <c r="D10" s="972">
        <f>SUM(D12:D16)</f>
        <v>3022299352</v>
      </c>
      <c r="E10" s="972">
        <f>SUM(E12:E16)</f>
        <v>343616830</v>
      </c>
      <c r="F10" s="972"/>
      <c r="G10" s="972">
        <f>SUM(G12:G16)</f>
        <v>343616830</v>
      </c>
      <c r="H10" s="972">
        <f t="shared" ref="H10:I10" si="0">SUM(H12:H16)</f>
        <v>3365916182</v>
      </c>
      <c r="I10" s="972">
        <f t="shared" si="0"/>
        <v>260443192</v>
      </c>
    </row>
    <row r="11" spans="2:9" ht="3.6" customHeight="1" thickBot="1">
      <c r="C11" s="973"/>
      <c r="D11" s="974"/>
      <c r="E11" s="975"/>
      <c r="F11" s="974"/>
      <c r="G11" s="975"/>
      <c r="H11" s="975"/>
      <c r="I11" s="976"/>
    </row>
    <row r="12" spans="2:9">
      <c r="C12" s="977" t="s">
        <v>897</v>
      </c>
      <c r="D12" s="978">
        <v>2031791335</v>
      </c>
      <c r="E12" s="978"/>
      <c r="F12" s="978"/>
      <c r="G12" s="978">
        <f>SUM(E12:F12)</f>
        <v>0</v>
      </c>
      <c r="H12" s="978">
        <f>D12-G12</f>
        <v>2031791335</v>
      </c>
      <c r="I12" s="978">
        <v>174526428</v>
      </c>
    </row>
    <row r="13" spans="2:9">
      <c r="C13" s="977" t="s">
        <v>898</v>
      </c>
      <c r="D13" s="978">
        <v>252315292</v>
      </c>
      <c r="E13" s="978">
        <v>8210938</v>
      </c>
      <c r="F13" s="978"/>
      <c r="G13" s="978">
        <f>SUM(E13:F13)</f>
        <v>8210938</v>
      </c>
      <c r="H13" s="978">
        <f>D13+G13</f>
        <v>260526230</v>
      </c>
      <c r="I13" s="978">
        <v>20852861</v>
      </c>
    </row>
    <row r="14" spans="2:9">
      <c r="C14" s="977" t="s">
        <v>899</v>
      </c>
      <c r="D14" s="978">
        <v>175241595</v>
      </c>
      <c r="E14" s="978">
        <v>35685892</v>
      </c>
      <c r="F14" s="978"/>
      <c r="G14" s="978">
        <f>SUM(E14:F14)</f>
        <v>35685892</v>
      </c>
      <c r="H14" s="978">
        <f>D14+G14</f>
        <v>210927487</v>
      </c>
      <c r="I14" s="978">
        <v>15360539</v>
      </c>
    </row>
    <row r="15" spans="2:9">
      <c r="C15" s="977" t="s">
        <v>900</v>
      </c>
      <c r="D15" s="978">
        <v>562951130</v>
      </c>
      <c r="E15" s="978"/>
      <c r="F15" s="978"/>
      <c r="G15" s="978">
        <f>SUM(E15:F15)</f>
        <v>0</v>
      </c>
      <c r="H15" s="978">
        <f t="shared" ref="H15:H16" si="1">D15+G15</f>
        <v>562951130</v>
      </c>
      <c r="I15" s="978">
        <v>47268579</v>
      </c>
    </row>
    <row r="16" spans="2:9" ht="24">
      <c r="C16" s="979" t="s">
        <v>901</v>
      </c>
      <c r="D16" s="980"/>
      <c r="E16" s="980">
        <v>299720000</v>
      </c>
      <c r="F16" s="980"/>
      <c r="G16" s="980">
        <f>SUM(E16:F16)</f>
        <v>299720000</v>
      </c>
      <c r="H16" s="978">
        <f t="shared" si="1"/>
        <v>299720000</v>
      </c>
      <c r="I16" s="980">
        <v>2434785</v>
      </c>
    </row>
    <row r="17" spans="3:9" ht="3.6" customHeight="1" thickBot="1">
      <c r="C17" s="981"/>
      <c r="D17" s="982"/>
      <c r="E17" s="982"/>
      <c r="F17" s="982"/>
      <c r="G17" s="982"/>
      <c r="H17" s="982"/>
      <c r="I17" s="982"/>
    </row>
    <row r="18" spans="3:9">
      <c r="C18" s="1230" t="s">
        <v>902</v>
      </c>
      <c r="D18" s="1230"/>
      <c r="E18" s="1230"/>
      <c r="F18" s="1230"/>
      <c r="G18" s="1230"/>
      <c r="H18" s="1230"/>
      <c r="I18" s="1230"/>
    </row>
    <row r="19" spans="3:9" ht="12" customHeight="1"/>
    <row r="20" spans="3:9" ht="12" customHeight="1"/>
    <row r="21" spans="3:9" ht="12.6" customHeight="1"/>
    <row r="22" spans="3:9" ht="2.4500000000000002" customHeight="1"/>
    <row r="24" spans="3:9" ht="3.6" customHeight="1"/>
    <row r="25" spans="3:9" hidden="1"/>
  </sheetData>
  <mergeCells count="9">
    <mergeCell ref="C18:I18"/>
    <mergeCell ref="C3:I3"/>
    <mergeCell ref="C4:I4"/>
    <mergeCell ref="C5:I5"/>
    <mergeCell ref="C7:C8"/>
    <mergeCell ref="D7:D8"/>
    <mergeCell ref="E7:G7"/>
    <mergeCell ref="H7:H8"/>
    <mergeCell ref="I7:I8"/>
  </mergeCells>
  <pageMargins left="0.7" right="0.7" top="0.75" bottom="0.75" header="0.3" footer="0.3"/>
  <pageSetup scale="5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B1:H44"/>
  <sheetViews>
    <sheetView showGridLines="0" zoomScale="71" zoomScaleNormal="71" workbookViewId="0">
      <selection activeCell="C48" sqref="C48"/>
    </sheetView>
  </sheetViews>
  <sheetFormatPr baseColWidth="10" defaultRowHeight="14.25"/>
  <cols>
    <col min="1" max="1" width="1.28515625" style="746" customWidth="1"/>
    <col min="2" max="2" width="17.7109375" style="746" customWidth="1"/>
    <col min="3" max="4" width="14.5703125" style="746" customWidth="1"/>
    <col min="5" max="5" width="14.7109375" style="746" customWidth="1"/>
    <col min="6" max="6" width="14.42578125" style="746" customWidth="1"/>
    <col min="7" max="8" width="14.5703125" style="746" customWidth="1"/>
    <col min="9" max="200" width="11.42578125" style="746"/>
    <col min="201" max="201" width="0.7109375" style="746" customWidth="1"/>
    <col min="202" max="203" width="1.5703125" style="746" customWidth="1"/>
    <col min="204" max="204" width="16.42578125" style="746" customWidth="1"/>
    <col min="205" max="207" width="10.42578125" style="746" customWidth="1"/>
    <col min="208" max="208" width="8.7109375" style="746" customWidth="1"/>
    <col min="209" max="209" width="0.7109375" style="746" customWidth="1"/>
    <col min="210" max="210" width="3.140625" style="746" customWidth="1"/>
    <col min="211" max="211" width="1.140625" style="746" customWidth="1"/>
    <col min="212" max="212" width="18" style="746" customWidth="1"/>
    <col min="213" max="213" width="9.42578125" style="746" customWidth="1"/>
    <col min="214" max="214" width="8.7109375" style="746" customWidth="1"/>
    <col min="215" max="215" width="9.28515625" style="746" customWidth="1"/>
    <col min="216" max="216" width="10.140625" style="746" customWidth="1"/>
    <col min="217" max="217" width="5.140625" style="746" customWidth="1"/>
    <col min="218" max="218" width="10.140625" style="746" customWidth="1"/>
    <col min="219" max="219" width="6.42578125" style="746" customWidth="1"/>
    <col min="220" max="220" width="11.42578125" style="746"/>
    <col min="221" max="221" width="1.28515625" style="746" customWidth="1"/>
    <col min="222" max="222" width="1.42578125" style="746" customWidth="1"/>
    <col min="223" max="223" width="8.28515625" style="746" customWidth="1"/>
    <col min="224" max="224" width="11.42578125" style="746"/>
    <col min="225" max="226" width="10.7109375" style="746" customWidth="1"/>
    <col min="227" max="227" width="10.28515625" style="746" customWidth="1"/>
    <col min="228" max="228" width="11.28515625" style="746" customWidth="1"/>
    <col min="229" max="229" width="7.7109375" style="746" customWidth="1"/>
    <col min="230" max="230" width="10.140625" style="746" customWidth="1"/>
    <col min="231" max="231" width="6.5703125" style="746" customWidth="1"/>
    <col min="232" max="232" width="1.140625" style="746" customWidth="1"/>
    <col min="233" max="233" width="24.5703125" style="746" customWidth="1"/>
    <col min="234" max="234" width="9.85546875" style="746" customWidth="1"/>
    <col min="235" max="235" width="10.7109375" style="746" customWidth="1"/>
    <col min="236" max="236" width="10.85546875" style="746" customWidth="1"/>
    <col min="237" max="237" width="11.140625" style="746" customWidth="1"/>
    <col min="238" max="238" width="9.85546875" style="746" customWidth="1"/>
    <col min="239" max="239" width="1" style="746" customWidth="1"/>
    <col min="240" max="240" width="16.5703125" style="746" customWidth="1"/>
    <col min="241" max="241" width="0.5703125" style="746" customWidth="1"/>
    <col min="242" max="242" width="0.7109375" style="746" customWidth="1"/>
    <col min="243" max="243" width="27.85546875" style="746" customWidth="1"/>
    <col min="244" max="244" width="0.85546875" style="746" customWidth="1"/>
    <col min="245" max="245" width="27.42578125" style="746" customWidth="1"/>
    <col min="246" max="246" width="14.7109375" style="746" customWidth="1"/>
    <col min="247" max="247" width="0.42578125" style="746" customWidth="1"/>
    <col min="248" max="248" width="0.7109375" style="746" customWidth="1"/>
    <col min="249" max="249" width="21.7109375" style="746" customWidth="1"/>
    <col min="250" max="250" width="1.28515625" style="746" customWidth="1"/>
    <col min="251" max="251" width="21.140625" style="746" customWidth="1"/>
    <col min="252" max="456" width="11.42578125" style="746"/>
    <col min="457" max="457" width="0.7109375" style="746" customWidth="1"/>
    <col min="458" max="459" width="1.5703125" style="746" customWidth="1"/>
    <col min="460" max="460" width="16.42578125" style="746" customWidth="1"/>
    <col min="461" max="463" width="10.42578125" style="746" customWidth="1"/>
    <col min="464" max="464" width="8.7109375" style="746" customWidth="1"/>
    <col min="465" max="465" width="0.7109375" style="746" customWidth="1"/>
    <col min="466" max="466" width="3.140625" style="746" customWidth="1"/>
    <col min="467" max="467" width="1.140625" style="746" customWidth="1"/>
    <col min="468" max="468" width="18" style="746" customWidth="1"/>
    <col min="469" max="469" width="9.42578125" style="746" customWidth="1"/>
    <col min="470" max="470" width="8.7109375" style="746" customWidth="1"/>
    <col min="471" max="471" width="9.28515625" style="746" customWidth="1"/>
    <col min="472" max="472" width="10.140625" style="746" customWidth="1"/>
    <col min="473" max="473" width="5.140625" style="746" customWidth="1"/>
    <col min="474" max="474" width="10.140625" style="746" customWidth="1"/>
    <col min="475" max="475" width="6.42578125" style="746" customWidth="1"/>
    <col min="476" max="476" width="11.42578125" style="746"/>
    <col min="477" max="477" width="1.28515625" style="746" customWidth="1"/>
    <col min="478" max="478" width="1.42578125" style="746" customWidth="1"/>
    <col min="479" max="479" width="8.28515625" style="746" customWidth="1"/>
    <col min="480" max="480" width="11.42578125" style="746"/>
    <col min="481" max="482" width="10.7109375" style="746" customWidth="1"/>
    <col min="483" max="483" width="10.28515625" style="746" customWidth="1"/>
    <col min="484" max="484" width="11.28515625" style="746" customWidth="1"/>
    <col min="485" max="485" width="7.7109375" style="746" customWidth="1"/>
    <col min="486" max="486" width="10.140625" style="746" customWidth="1"/>
    <col min="487" max="487" width="6.5703125" style="746" customWidth="1"/>
    <col min="488" max="488" width="1.140625" style="746" customWidth="1"/>
    <col min="489" max="489" width="24.5703125" style="746" customWidth="1"/>
    <col min="490" max="490" width="9.85546875" style="746" customWidth="1"/>
    <col min="491" max="491" width="10.7109375" style="746" customWidth="1"/>
    <col min="492" max="492" width="10.85546875" style="746" customWidth="1"/>
    <col min="493" max="493" width="11.140625" style="746" customWidth="1"/>
    <col min="494" max="494" width="9.85546875" style="746" customWidth="1"/>
    <col min="495" max="495" width="1" style="746" customWidth="1"/>
    <col min="496" max="496" width="16.5703125" style="746" customWidth="1"/>
    <col min="497" max="497" width="0.5703125" style="746" customWidth="1"/>
    <col min="498" max="498" width="0.7109375" style="746" customWidth="1"/>
    <col min="499" max="499" width="27.85546875" style="746" customWidth="1"/>
    <col min="500" max="500" width="0.85546875" style="746" customWidth="1"/>
    <col min="501" max="501" width="27.42578125" style="746" customWidth="1"/>
    <col min="502" max="502" width="14.7109375" style="746" customWidth="1"/>
    <col min="503" max="503" width="0.42578125" style="746" customWidth="1"/>
    <col min="504" max="504" width="0.7109375" style="746" customWidth="1"/>
    <col min="505" max="505" width="21.7109375" style="746" customWidth="1"/>
    <col min="506" max="506" width="1.28515625" style="746" customWidth="1"/>
    <col min="507" max="507" width="21.140625" style="746" customWidth="1"/>
    <col min="508" max="712" width="11.42578125" style="746"/>
    <col min="713" max="713" width="0.7109375" style="746" customWidth="1"/>
    <col min="714" max="715" width="1.5703125" style="746" customWidth="1"/>
    <col min="716" max="716" width="16.42578125" style="746" customWidth="1"/>
    <col min="717" max="719" width="10.42578125" style="746" customWidth="1"/>
    <col min="720" max="720" width="8.7109375" style="746" customWidth="1"/>
    <col min="721" max="721" width="0.7109375" style="746" customWidth="1"/>
    <col min="722" max="722" width="3.140625" style="746" customWidth="1"/>
    <col min="723" max="723" width="1.140625" style="746" customWidth="1"/>
    <col min="724" max="724" width="18" style="746" customWidth="1"/>
    <col min="725" max="725" width="9.42578125" style="746" customWidth="1"/>
    <col min="726" max="726" width="8.7109375" style="746" customWidth="1"/>
    <col min="727" max="727" width="9.28515625" style="746" customWidth="1"/>
    <col min="728" max="728" width="10.140625" style="746" customWidth="1"/>
    <col min="729" max="729" width="5.140625" style="746" customWidth="1"/>
    <col min="730" max="730" width="10.140625" style="746" customWidth="1"/>
    <col min="731" max="731" width="6.42578125" style="746" customWidth="1"/>
    <col min="732" max="732" width="11.42578125" style="746"/>
    <col min="733" max="733" width="1.28515625" style="746" customWidth="1"/>
    <col min="734" max="734" width="1.42578125" style="746" customWidth="1"/>
    <col min="735" max="735" width="8.28515625" style="746" customWidth="1"/>
    <col min="736" max="736" width="11.42578125" style="746"/>
    <col min="737" max="738" width="10.7109375" style="746" customWidth="1"/>
    <col min="739" max="739" width="10.28515625" style="746" customWidth="1"/>
    <col min="740" max="740" width="11.28515625" style="746" customWidth="1"/>
    <col min="741" max="741" width="7.7109375" style="746" customWidth="1"/>
    <col min="742" max="742" width="10.140625" style="746" customWidth="1"/>
    <col min="743" max="743" width="6.5703125" style="746" customWidth="1"/>
    <col min="744" max="744" width="1.140625" style="746" customWidth="1"/>
    <col min="745" max="745" width="24.5703125" style="746" customWidth="1"/>
    <col min="746" max="746" width="9.85546875" style="746" customWidth="1"/>
    <col min="747" max="747" width="10.7109375" style="746" customWidth="1"/>
    <col min="748" max="748" width="10.85546875" style="746" customWidth="1"/>
    <col min="749" max="749" width="11.140625" style="746" customWidth="1"/>
    <col min="750" max="750" width="9.85546875" style="746" customWidth="1"/>
    <col min="751" max="751" width="1" style="746" customWidth="1"/>
    <col min="752" max="752" width="16.5703125" style="746" customWidth="1"/>
    <col min="753" max="753" width="0.5703125" style="746" customWidth="1"/>
    <col min="754" max="754" width="0.7109375" style="746" customWidth="1"/>
    <col min="755" max="755" width="27.85546875" style="746" customWidth="1"/>
    <col min="756" max="756" width="0.85546875" style="746" customWidth="1"/>
    <col min="757" max="757" width="27.42578125" style="746" customWidth="1"/>
    <col min="758" max="758" width="14.7109375" style="746" customWidth="1"/>
    <col min="759" max="759" width="0.42578125" style="746" customWidth="1"/>
    <col min="760" max="760" width="0.7109375" style="746" customWidth="1"/>
    <col min="761" max="761" width="21.7109375" style="746" customWidth="1"/>
    <col min="762" max="762" width="1.28515625" style="746" customWidth="1"/>
    <col min="763" max="763" width="21.140625" style="746" customWidth="1"/>
    <col min="764" max="968" width="11.42578125" style="746"/>
    <col min="969" max="969" width="0.7109375" style="746" customWidth="1"/>
    <col min="970" max="971" width="1.5703125" style="746" customWidth="1"/>
    <col min="972" max="972" width="16.42578125" style="746" customWidth="1"/>
    <col min="973" max="975" width="10.42578125" style="746" customWidth="1"/>
    <col min="976" max="976" width="8.7109375" style="746" customWidth="1"/>
    <col min="977" max="977" width="0.7109375" style="746" customWidth="1"/>
    <col min="978" max="978" width="3.140625" style="746" customWidth="1"/>
    <col min="979" max="979" width="1.140625" style="746" customWidth="1"/>
    <col min="980" max="980" width="18" style="746" customWidth="1"/>
    <col min="981" max="981" width="9.42578125" style="746" customWidth="1"/>
    <col min="982" max="982" width="8.7109375" style="746" customWidth="1"/>
    <col min="983" max="983" width="9.28515625" style="746" customWidth="1"/>
    <col min="984" max="984" width="10.140625" style="746" customWidth="1"/>
    <col min="985" max="985" width="5.140625" style="746" customWidth="1"/>
    <col min="986" max="986" width="10.140625" style="746" customWidth="1"/>
    <col min="987" max="987" width="6.42578125" style="746" customWidth="1"/>
    <col min="988" max="988" width="11.42578125" style="746"/>
    <col min="989" max="989" width="1.28515625" style="746" customWidth="1"/>
    <col min="990" max="990" width="1.42578125" style="746" customWidth="1"/>
    <col min="991" max="991" width="8.28515625" style="746" customWidth="1"/>
    <col min="992" max="992" width="11.42578125" style="746"/>
    <col min="993" max="994" width="10.7109375" style="746" customWidth="1"/>
    <col min="995" max="995" width="10.28515625" style="746" customWidth="1"/>
    <col min="996" max="996" width="11.28515625" style="746" customWidth="1"/>
    <col min="997" max="997" width="7.7109375" style="746" customWidth="1"/>
    <col min="998" max="998" width="10.140625" style="746" customWidth="1"/>
    <col min="999" max="999" width="6.5703125" style="746" customWidth="1"/>
    <col min="1000" max="1000" width="1.140625" style="746" customWidth="1"/>
    <col min="1001" max="1001" width="24.5703125" style="746" customWidth="1"/>
    <col min="1002" max="1002" width="9.85546875" style="746" customWidth="1"/>
    <col min="1003" max="1003" width="10.7109375" style="746" customWidth="1"/>
    <col min="1004" max="1004" width="10.85546875" style="746" customWidth="1"/>
    <col min="1005" max="1005" width="11.140625" style="746" customWidth="1"/>
    <col min="1006" max="1006" width="9.85546875" style="746" customWidth="1"/>
    <col min="1007" max="1007" width="1" style="746" customWidth="1"/>
    <col min="1008" max="1008" width="16.5703125" style="746" customWidth="1"/>
    <col min="1009" max="1009" width="0.5703125" style="746" customWidth="1"/>
    <col min="1010" max="1010" width="0.7109375" style="746" customWidth="1"/>
    <col min="1011" max="1011" width="27.85546875" style="746" customWidth="1"/>
    <col min="1012" max="1012" width="0.85546875" style="746" customWidth="1"/>
    <col min="1013" max="1013" width="27.42578125" style="746" customWidth="1"/>
    <col min="1014" max="1014" width="14.7109375" style="746" customWidth="1"/>
    <col min="1015" max="1015" width="0.42578125" style="746" customWidth="1"/>
    <col min="1016" max="1016" width="0.7109375" style="746" customWidth="1"/>
    <col min="1017" max="1017" width="21.7109375" style="746" customWidth="1"/>
    <col min="1018" max="1018" width="1.28515625" style="746" customWidth="1"/>
    <col min="1019" max="1019" width="21.140625" style="746" customWidth="1"/>
    <col min="1020" max="1224" width="11.42578125" style="746"/>
    <col min="1225" max="1225" width="0.7109375" style="746" customWidth="1"/>
    <col min="1226" max="1227" width="1.5703125" style="746" customWidth="1"/>
    <col min="1228" max="1228" width="16.42578125" style="746" customWidth="1"/>
    <col min="1229" max="1231" width="10.42578125" style="746" customWidth="1"/>
    <col min="1232" max="1232" width="8.7109375" style="746" customWidth="1"/>
    <col min="1233" max="1233" width="0.7109375" style="746" customWidth="1"/>
    <col min="1234" max="1234" width="3.140625" style="746" customWidth="1"/>
    <col min="1235" max="1235" width="1.140625" style="746" customWidth="1"/>
    <col min="1236" max="1236" width="18" style="746" customWidth="1"/>
    <col min="1237" max="1237" width="9.42578125" style="746" customWidth="1"/>
    <col min="1238" max="1238" width="8.7109375" style="746" customWidth="1"/>
    <col min="1239" max="1239" width="9.28515625" style="746" customWidth="1"/>
    <col min="1240" max="1240" width="10.140625" style="746" customWidth="1"/>
    <col min="1241" max="1241" width="5.140625" style="746" customWidth="1"/>
    <col min="1242" max="1242" width="10.140625" style="746" customWidth="1"/>
    <col min="1243" max="1243" width="6.42578125" style="746" customWidth="1"/>
    <col min="1244" max="1244" width="11.42578125" style="746"/>
    <col min="1245" max="1245" width="1.28515625" style="746" customWidth="1"/>
    <col min="1246" max="1246" width="1.42578125" style="746" customWidth="1"/>
    <col min="1247" max="1247" width="8.28515625" style="746" customWidth="1"/>
    <col min="1248" max="1248" width="11.42578125" style="746"/>
    <col min="1249" max="1250" width="10.7109375" style="746" customWidth="1"/>
    <col min="1251" max="1251" width="10.28515625" style="746" customWidth="1"/>
    <col min="1252" max="1252" width="11.28515625" style="746" customWidth="1"/>
    <col min="1253" max="1253" width="7.7109375" style="746" customWidth="1"/>
    <col min="1254" max="1254" width="10.140625" style="746" customWidth="1"/>
    <col min="1255" max="1255" width="6.5703125" style="746" customWidth="1"/>
    <col min="1256" max="1256" width="1.140625" style="746" customWidth="1"/>
    <col min="1257" max="1257" width="24.5703125" style="746" customWidth="1"/>
    <col min="1258" max="1258" width="9.85546875" style="746" customWidth="1"/>
    <col min="1259" max="1259" width="10.7109375" style="746" customWidth="1"/>
    <col min="1260" max="1260" width="10.85546875" style="746" customWidth="1"/>
    <col min="1261" max="1261" width="11.140625" style="746" customWidth="1"/>
    <col min="1262" max="1262" width="9.85546875" style="746" customWidth="1"/>
    <col min="1263" max="1263" width="1" style="746" customWidth="1"/>
    <col min="1264" max="1264" width="16.5703125" style="746" customWidth="1"/>
    <col min="1265" max="1265" width="0.5703125" style="746" customWidth="1"/>
    <col min="1266" max="1266" width="0.7109375" style="746" customWidth="1"/>
    <col min="1267" max="1267" width="27.85546875" style="746" customWidth="1"/>
    <col min="1268" max="1268" width="0.85546875" style="746" customWidth="1"/>
    <col min="1269" max="1269" width="27.42578125" style="746" customWidth="1"/>
    <col min="1270" max="1270" width="14.7109375" style="746" customWidth="1"/>
    <col min="1271" max="1271" width="0.42578125" style="746" customWidth="1"/>
    <col min="1272" max="1272" width="0.7109375" style="746" customWidth="1"/>
    <col min="1273" max="1273" width="21.7109375" style="746" customWidth="1"/>
    <col min="1274" max="1274" width="1.28515625" style="746" customWidth="1"/>
    <col min="1275" max="1275" width="21.140625" style="746" customWidth="1"/>
    <col min="1276" max="1480" width="11.42578125" style="746"/>
    <col min="1481" max="1481" width="0.7109375" style="746" customWidth="1"/>
    <col min="1482" max="1483" width="1.5703125" style="746" customWidth="1"/>
    <col min="1484" max="1484" width="16.42578125" style="746" customWidth="1"/>
    <col min="1485" max="1487" width="10.42578125" style="746" customWidth="1"/>
    <col min="1488" max="1488" width="8.7109375" style="746" customWidth="1"/>
    <col min="1489" max="1489" width="0.7109375" style="746" customWidth="1"/>
    <col min="1490" max="1490" width="3.140625" style="746" customWidth="1"/>
    <col min="1491" max="1491" width="1.140625" style="746" customWidth="1"/>
    <col min="1492" max="1492" width="18" style="746" customWidth="1"/>
    <col min="1493" max="1493" width="9.42578125" style="746" customWidth="1"/>
    <col min="1494" max="1494" width="8.7109375" style="746" customWidth="1"/>
    <col min="1495" max="1495" width="9.28515625" style="746" customWidth="1"/>
    <col min="1496" max="1496" width="10.140625" style="746" customWidth="1"/>
    <col min="1497" max="1497" width="5.140625" style="746" customWidth="1"/>
    <col min="1498" max="1498" width="10.140625" style="746" customWidth="1"/>
    <col min="1499" max="1499" width="6.42578125" style="746" customWidth="1"/>
    <col min="1500" max="1500" width="11.42578125" style="746"/>
    <col min="1501" max="1501" width="1.28515625" style="746" customWidth="1"/>
    <col min="1502" max="1502" width="1.42578125" style="746" customWidth="1"/>
    <col min="1503" max="1503" width="8.28515625" style="746" customWidth="1"/>
    <col min="1504" max="1504" width="11.42578125" style="746"/>
    <col min="1505" max="1506" width="10.7109375" style="746" customWidth="1"/>
    <col min="1507" max="1507" width="10.28515625" style="746" customWidth="1"/>
    <col min="1508" max="1508" width="11.28515625" style="746" customWidth="1"/>
    <col min="1509" max="1509" width="7.7109375" style="746" customWidth="1"/>
    <col min="1510" max="1510" width="10.140625" style="746" customWidth="1"/>
    <col min="1511" max="1511" width="6.5703125" style="746" customWidth="1"/>
    <col min="1512" max="1512" width="1.140625" style="746" customWidth="1"/>
    <col min="1513" max="1513" width="24.5703125" style="746" customWidth="1"/>
    <col min="1514" max="1514" width="9.85546875" style="746" customWidth="1"/>
    <col min="1515" max="1515" width="10.7109375" style="746" customWidth="1"/>
    <col min="1516" max="1516" width="10.85546875" style="746" customWidth="1"/>
    <col min="1517" max="1517" width="11.140625" style="746" customWidth="1"/>
    <col min="1518" max="1518" width="9.85546875" style="746" customWidth="1"/>
    <col min="1519" max="1519" width="1" style="746" customWidth="1"/>
    <col min="1520" max="1520" width="16.5703125" style="746" customWidth="1"/>
    <col min="1521" max="1521" width="0.5703125" style="746" customWidth="1"/>
    <col min="1522" max="1522" width="0.7109375" style="746" customWidth="1"/>
    <col min="1523" max="1523" width="27.85546875" style="746" customWidth="1"/>
    <col min="1524" max="1524" width="0.85546875" style="746" customWidth="1"/>
    <col min="1525" max="1525" width="27.42578125" style="746" customWidth="1"/>
    <col min="1526" max="1526" width="14.7109375" style="746" customWidth="1"/>
    <col min="1527" max="1527" width="0.42578125" style="746" customWidth="1"/>
    <col min="1528" max="1528" width="0.7109375" style="746" customWidth="1"/>
    <col min="1529" max="1529" width="21.7109375" style="746" customWidth="1"/>
    <col min="1530" max="1530" width="1.28515625" style="746" customWidth="1"/>
    <col min="1531" max="1531" width="21.140625" style="746" customWidth="1"/>
    <col min="1532" max="1736" width="11.42578125" style="746"/>
    <col min="1737" max="1737" width="0.7109375" style="746" customWidth="1"/>
    <col min="1738" max="1739" width="1.5703125" style="746" customWidth="1"/>
    <col min="1740" max="1740" width="16.42578125" style="746" customWidth="1"/>
    <col min="1741" max="1743" width="10.42578125" style="746" customWidth="1"/>
    <col min="1744" max="1744" width="8.7109375" style="746" customWidth="1"/>
    <col min="1745" max="1745" width="0.7109375" style="746" customWidth="1"/>
    <col min="1746" max="1746" width="3.140625" style="746" customWidth="1"/>
    <col min="1747" max="1747" width="1.140625" style="746" customWidth="1"/>
    <col min="1748" max="1748" width="18" style="746" customWidth="1"/>
    <col min="1749" max="1749" width="9.42578125" style="746" customWidth="1"/>
    <col min="1750" max="1750" width="8.7109375" style="746" customWidth="1"/>
    <col min="1751" max="1751" width="9.28515625" style="746" customWidth="1"/>
    <col min="1752" max="1752" width="10.140625" style="746" customWidth="1"/>
    <col min="1753" max="1753" width="5.140625" style="746" customWidth="1"/>
    <col min="1754" max="1754" width="10.140625" style="746" customWidth="1"/>
    <col min="1755" max="1755" width="6.42578125" style="746" customWidth="1"/>
    <col min="1756" max="1756" width="11.42578125" style="746"/>
    <col min="1757" max="1757" width="1.28515625" style="746" customWidth="1"/>
    <col min="1758" max="1758" width="1.42578125" style="746" customWidth="1"/>
    <col min="1759" max="1759" width="8.28515625" style="746" customWidth="1"/>
    <col min="1760" max="1760" width="11.42578125" style="746"/>
    <col min="1761" max="1762" width="10.7109375" style="746" customWidth="1"/>
    <col min="1763" max="1763" width="10.28515625" style="746" customWidth="1"/>
    <col min="1764" max="1764" width="11.28515625" style="746" customWidth="1"/>
    <col min="1765" max="1765" width="7.7109375" style="746" customWidth="1"/>
    <col min="1766" max="1766" width="10.140625" style="746" customWidth="1"/>
    <col min="1767" max="1767" width="6.5703125" style="746" customWidth="1"/>
    <col min="1768" max="1768" width="1.140625" style="746" customWidth="1"/>
    <col min="1769" max="1769" width="24.5703125" style="746" customWidth="1"/>
    <col min="1770" max="1770" width="9.85546875" style="746" customWidth="1"/>
    <col min="1771" max="1771" width="10.7109375" style="746" customWidth="1"/>
    <col min="1772" max="1772" width="10.85546875" style="746" customWidth="1"/>
    <col min="1773" max="1773" width="11.140625" style="746" customWidth="1"/>
    <col min="1774" max="1774" width="9.85546875" style="746" customWidth="1"/>
    <col min="1775" max="1775" width="1" style="746" customWidth="1"/>
    <col min="1776" max="1776" width="16.5703125" style="746" customWidth="1"/>
    <col min="1777" max="1777" width="0.5703125" style="746" customWidth="1"/>
    <col min="1778" max="1778" width="0.7109375" style="746" customWidth="1"/>
    <col min="1779" max="1779" width="27.85546875" style="746" customWidth="1"/>
    <col min="1780" max="1780" width="0.85546875" style="746" customWidth="1"/>
    <col min="1781" max="1781" width="27.42578125" style="746" customWidth="1"/>
    <col min="1782" max="1782" width="14.7109375" style="746" customWidth="1"/>
    <col min="1783" max="1783" width="0.42578125" style="746" customWidth="1"/>
    <col min="1784" max="1784" width="0.7109375" style="746" customWidth="1"/>
    <col min="1785" max="1785" width="21.7109375" style="746" customWidth="1"/>
    <col min="1786" max="1786" width="1.28515625" style="746" customWidth="1"/>
    <col min="1787" max="1787" width="21.140625" style="746" customWidth="1"/>
    <col min="1788" max="1992" width="11.42578125" style="746"/>
    <col min="1993" max="1993" width="0.7109375" style="746" customWidth="1"/>
    <col min="1994" max="1995" width="1.5703125" style="746" customWidth="1"/>
    <col min="1996" max="1996" width="16.42578125" style="746" customWidth="1"/>
    <col min="1997" max="1999" width="10.42578125" style="746" customWidth="1"/>
    <col min="2000" max="2000" width="8.7109375" style="746" customWidth="1"/>
    <col min="2001" max="2001" width="0.7109375" style="746" customWidth="1"/>
    <col min="2002" max="2002" width="3.140625" style="746" customWidth="1"/>
    <col min="2003" max="2003" width="1.140625" style="746" customWidth="1"/>
    <col min="2004" max="2004" width="18" style="746" customWidth="1"/>
    <col min="2005" max="2005" width="9.42578125" style="746" customWidth="1"/>
    <col min="2006" max="2006" width="8.7109375" style="746" customWidth="1"/>
    <col min="2007" max="2007" width="9.28515625" style="746" customWidth="1"/>
    <col min="2008" max="2008" width="10.140625" style="746" customWidth="1"/>
    <col min="2009" max="2009" width="5.140625" style="746" customWidth="1"/>
    <col min="2010" max="2010" width="10.140625" style="746" customWidth="1"/>
    <col min="2011" max="2011" width="6.42578125" style="746" customWidth="1"/>
    <col min="2012" max="2012" width="11.42578125" style="746"/>
    <col min="2013" max="2013" width="1.28515625" style="746" customWidth="1"/>
    <col min="2014" max="2014" width="1.42578125" style="746" customWidth="1"/>
    <col min="2015" max="2015" width="8.28515625" style="746" customWidth="1"/>
    <col min="2016" max="2016" width="11.42578125" style="746"/>
    <col min="2017" max="2018" width="10.7109375" style="746" customWidth="1"/>
    <col min="2019" max="2019" width="10.28515625" style="746" customWidth="1"/>
    <col min="2020" max="2020" width="11.28515625" style="746" customWidth="1"/>
    <col min="2021" max="2021" width="7.7109375" style="746" customWidth="1"/>
    <col min="2022" max="2022" width="10.140625" style="746" customWidth="1"/>
    <col min="2023" max="2023" width="6.5703125" style="746" customWidth="1"/>
    <col min="2024" max="2024" width="1.140625" style="746" customWidth="1"/>
    <col min="2025" max="2025" width="24.5703125" style="746" customWidth="1"/>
    <col min="2026" max="2026" width="9.85546875" style="746" customWidth="1"/>
    <col min="2027" max="2027" width="10.7109375" style="746" customWidth="1"/>
    <col min="2028" max="2028" width="10.85546875" style="746" customWidth="1"/>
    <col min="2029" max="2029" width="11.140625" style="746" customWidth="1"/>
    <col min="2030" max="2030" width="9.85546875" style="746" customWidth="1"/>
    <col min="2031" max="2031" width="1" style="746" customWidth="1"/>
    <col min="2032" max="2032" width="16.5703125" style="746" customWidth="1"/>
    <col min="2033" max="2033" width="0.5703125" style="746" customWidth="1"/>
    <col min="2034" max="2034" width="0.7109375" style="746" customWidth="1"/>
    <col min="2035" max="2035" width="27.85546875" style="746" customWidth="1"/>
    <col min="2036" max="2036" width="0.85546875" style="746" customWidth="1"/>
    <col min="2037" max="2037" width="27.42578125" style="746" customWidth="1"/>
    <col min="2038" max="2038" width="14.7109375" style="746" customWidth="1"/>
    <col min="2039" max="2039" width="0.42578125" style="746" customWidth="1"/>
    <col min="2040" max="2040" width="0.7109375" style="746" customWidth="1"/>
    <col min="2041" max="2041" width="21.7109375" style="746" customWidth="1"/>
    <col min="2042" max="2042" width="1.28515625" style="746" customWidth="1"/>
    <col min="2043" max="2043" width="21.140625" style="746" customWidth="1"/>
    <col min="2044" max="2248" width="11.42578125" style="746"/>
    <col min="2249" max="2249" width="0.7109375" style="746" customWidth="1"/>
    <col min="2250" max="2251" width="1.5703125" style="746" customWidth="1"/>
    <col min="2252" max="2252" width="16.42578125" style="746" customWidth="1"/>
    <col min="2253" max="2255" width="10.42578125" style="746" customWidth="1"/>
    <col min="2256" max="2256" width="8.7109375" style="746" customWidth="1"/>
    <col min="2257" max="2257" width="0.7109375" style="746" customWidth="1"/>
    <col min="2258" max="2258" width="3.140625" style="746" customWidth="1"/>
    <col min="2259" max="2259" width="1.140625" style="746" customWidth="1"/>
    <col min="2260" max="2260" width="18" style="746" customWidth="1"/>
    <col min="2261" max="2261" width="9.42578125" style="746" customWidth="1"/>
    <col min="2262" max="2262" width="8.7109375" style="746" customWidth="1"/>
    <col min="2263" max="2263" width="9.28515625" style="746" customWidth="1"/>
    <col min="2264" max="2264" width="10.140625" style="746" customWidth="1"/>
    <col min="2265" max="2265" width="5.140625" style="746" customWidth="1"/>
    <col min="2266" max="2266" width="10.140625" style="746" customWidth="1"/>
    <col min="2267" max="2267" width="6.42578125" style="746" customWidth="1"/>
    <col min="2268" max="2268" width="11.42578125" style="746"/>
    <col min="2269" max="2269" width="1.28515625" style="746" customWidth="1"/>
    <col min="2270" max="2270" width="1.42578125" style="746" customWidth="1"/>
    <col min="2271" max="2271" width="8.28515625" style="746" customWidth="1"/>
    <col min="2272" max="2272" width="11.42578125" style="746"/>
    <col min="2273" max="2274" width="10.7109375" style="746" customWidth="1"/>
    <col min="2275" max="2275" width="10.28515625" style="746" customWidth="1"/>
    <col min="2276" max="2276" width="11.28515625" style="746" customWidth="1"/>
    <col min="2277" max="2277" width="7.7109375" style="746" customWidth="1"/>
    <col min="2278" max="2278" width="10.140625" style="746" customWidth="1"/>
    <col min="2279" max="2279" width="6.5703125" style="746" customWidth="1"/>
    <col min="2280" max="2280" width="1.140625" style="746" customWidth="1"/>
    <col min="2281" max="2281" width="24.5703125" style="746" customWidth="1"/>
    <col min="2282" max="2282" width="9.85546875" style="746" customWidth="1"/>
    <col min="2283" max="2283" width="10.7109375" style="746" customWidth="1"/>
    <col min="2284" max="2284" width="10.85546875" style="746" customWidth="1"/>
    <col min="2285" max="2285" width="11.140625" style="746" customWidth="1"/>
    <col min="2286" max="2286" width="9.85546875" style="746" customWidth="1"/>
    <col min="2287" max="2287" width="1" style="746" customWidth="1"/>
    <col min="2288" max="2288" width="16.5703125" style="746" customWidth="1"/>
    <col min="2289" max="2289" width="0.5703125" style="746" customWidth="1"/>
    <col min="2290" max="2290" width="0.7109375" style="746" customWidth="1"/>
    <col min="2291" max="2291" width="27.85546875" style="746" customWidth="1"/>
    <col min="2292" max="2292" width="0.85546875" style="746" customWidth="1"/>
    <col min="2293" max="2293" width="27.42578125" style="746" customWidth="1"/>
    <col min="2294" max="2294" width="14.7109375" style="746" customWidth="1"/>
    <col min="2295" max="2295" width="0.42578125" style="746" customWidth="1"/>
    <col min="2296" max="2296" width="0.7109375" style="746" customWidth="1"/>
    <col min="2297" max="2297" width="21.7109375" style="746" customWidth="1"/>
    <col min="2298" max="2298" width="1.28515625" style="746" customWidth="1"/>
    <col min="2299" max="2299" width="21.140625" style="746" customWidth="1"/>
    <col min="2300" max="2504" width="11.42578125" style="746"/>
    <col min="2505" max="2505" width="0.7109375" style="746" customWidth="1"/>
    <col min="2506" max="2507" width="1.5703125" style="746" customWidth="1"/>
    <col min="2508" max="2508" width="16.42578125" style="746" customWidth="1"/>
    <col min="2509" max="2511" width="10.42578125" style="746" customWidth="1"/>
    <col min="2512" max="2512" width="8.7109375" style="746" customWidth="1"/>
    <col min="2513" max="2513" width="0.7109375" style="746" customWidth="1"/>
    <col min="2514" max="2514" width="3.140625" style="746" customWidth="1"/>
    <col min="2515" max="2515" width="1.140625" style="746" customWidth="1"/>
    <col min="2516" max="2516" width="18" style="746" customWidth="1"/>
    <col min="2517" max="2517" width="9.42578125" style="746" customWidth="1"/>
    <col min="2518" max="2518" width="8.7109375" style="746" customWidth="1"/>
    <col min="2519" max="2519" width="9.28515625" style="746" customWidth="1"/>
    <col min="2520" max="2520" width="10.140625" style="746" customWidth="1"/>
    <col min="2521" max="2521" width="5.140625" style="746" customWidth="1"/>
    <col min="2522" max="2522" width="10.140625" style="746" customWidth="1"/>
    <col min="2523" max="2523" width="6.42578125" style="746" customWidth="1"/>
    <col min="2524" max="2524" width="11.42578125" style="746"/>
    <col min="2525" max="2525" width="1.28515625" style="746" customWidth="1"/>
    <col min="2526" max="2526" width="1.42578125" style="746" customWidth="1"/>
    <col min="2527" max="2527" width="8.28515625" style="746" customWidth="1"/>
    <col min="2528" max="2528" width="11.42578125" style="746"/>
    <col min="2529" max="2530" width="10.7109375" style="746" customWidth="1"/>
    <col min="2531" max="2531" width="10.28515625" style="746" customWidth="1"/>
    <col min="2532" max="2532" width="11.28515625" style="746" customWidth="1"/>
    <col min="2533" max="2533" width="7.7109375" style="746" customWidth="1"/>
    <col min="2534" max="2534" width="10.140625" style="746" customWidth="1"/>
    <col min="2535" max="2535" width="6.5703125" style="746" customWidth="1"/>
    <col min="2536" max="2536" width="1.140625" style="746" customWidth="1"/>
    <col min="2537" max="2537" width="24.5703125" style="746" customWidth="1"/>
    <col min="2538" max="2538" width="9.85546875" style="746" customWidth="1"/>
    <col min="2539" max="2539" width="10.7109375" style="746" customWidth="1"/>
    <col min="2540" max="2540" width="10.85546875" style="746" customWidth="1"/>
    <col min="2541" max="2541" width="11.140625" style="746" customWidth="1"/>
    <col min="2542" max="2542" width="9.85546875" style="746" customWidth="1"/>
    <col min="2543" max="2543" width="1" style="746" customWidth="1"/>
    <col min="2544" max="2544" width="16.5703125" style="746" customWidth="1"/>
    <col min="2545" max="2545" width="0.5703125" style="746" customWidth="1"/>
    <col min="2546" max="2546" width="0.7109375" style="746" customWidth="1"/>
    <col min="2547" max="2547" width="27.85546875" style="746" customWidth="1"/>
    <col min="2548" max="2548" width="0.85546875" style="746" customWidth="1"/>
    <col min="2549" max="2549" width="27.42578125" style="746" customWidth="1"/>
    <col min="2550" max="2550" width="14.7109375" style="746" customWidth="1"/>
    <col min="2551" max="2551" width="0.42578125" style="746" customWidth="1"/>
    <col min="2552" max="2552" width="0.7109375" style="746" customWidth="1"/>
    <col min="2553" max="2553" width="21.7109375" style="746" customWidth="1"/>
    <col min="2554" max="2554" width="1.28515625" style="746" customWidth="1"/>
    <col min="2555" max="2555" width="21.140625" style="746" customWidth="1"/>
    <col min="2556" max="2760" width="11.42578125" style="746"/>
    <col min="2761" max="2761" width="0.7109375" style="746" customWidth="1"/>
    <col min="2762" max="2763" width="1.5703125" style="746" customWidth="1"/>
    <col min="2764" max="2764" width="16.42578125" style="746" customWidth="1"/>
    <col min="2765" max="2767" width="10.42578125" style="746" customWidth="1"/>
    <col min="2768" max="2768" width="8.7109375" style="746" customWidth="1"/>
    <col min="2769" max="2769" width="0.7109375" style="746" customWidth="1"/>
    <col min="2770" max="2770" width="3.140625" style="746" customWidth="1"/>
    <col min="2771" max="2771" width="1.140625" style="746" customWidth="1"/>
    <col min="2772" max="2772" width="18" style="746" customWidth="1"/>
    <col min="2773" max="2773" width="9.42578125" style="746" customWidth="1"/>
    <col min="2774" max="2774" width="8.7109375" style="746" customWidth="1"/>
    <col min="2775" max="2775" width="9.28515625" style="746" customWidth="1"/>
    <col min="2776" max="2776" width="10.140625" style="746" customWidth="1"/>
    <col min="2777" max="2777" width="5.140625" style="746" customWidth="1"/>
    <col min="2778" max="2778" width="10.140625" style="746" customWidth="1"/>
    <col min="2779" max="2779" width="6.42578125" style="746" customWidth="1"/>
    <col min="2780" max="2780" width="11.42578125" style="746"/>
    <col min="2781" max="2781" width="1.28515625" style="746" customWidth="1"/>
    <col min="2782" max="2782" width="1.42578125" style="746" customWidth="1"/>
    <col min="2783" max="2783" width="8.28515625" style="746" customWidth="1"/>
    <col min="2784" max="2784" width="11.42578125" style="746"/>
    <col min="2785" max="2786" width="10.7109375" style="746" customWidth="1"/>
    <col min="2787" max="2787" width="10.28515625" style="746" customWidth="1"/>
    <col min="2788" max="2788" width="11.28515625" style="746" customWidth="1"/>
    <col min="2789" max="2789" width="7.7109375" style="746" customWidth="1"/>
    <col min="2790" max="2790" width="10.140625" style="746" customWidth="1"/>
    <col min="2791" max="2791" width="6.5703125" style="746" customWidth="1"/>
    <col min="2792" max="2792" width="1.140625" style="746" customWidth="1"/>
    <col min="2793" max="2793" width="24.5703125" style="746" customWidth="1"/>
    <col min="2794" max="2794" width="9.85546875" style="746" customWidth="1"/>
    <col min="2795" max="2795" width="10.7109375" style="746" customWidth="1"/>
    <col min="2796" max="2796" width="10.85546875" style="746" customWidth="1"/>
    <col min="2797" max="2797" width="11.140625" style="746" customWidth="1"/>
    <col min="2798" max="2798" width="9.85546875" style="746" customWidth="1"/>
    <col min="2799" max="2799" width="1" style="746" customWidth="1"/>
    <col min="2800" max="2800" width="16.5703125" style="746" customWidth="1"/>
    <col min="2801" max="2801" width="0.5703125" style="746" customWidth="1"/>
    <col min="2802" max="2802" width="0.7109375" style="746" customWidth="1"/>
    <col min="2803" max="2803" width="27.85546875" style="746" customWidth="1"/>
    <col min="2804" max="2804" width="0.85546875" style="746" customWidth="1"/>
    <col min="2805" max="2805" width="27.42578125" style="746" customWidth="1"/>
    <col min="2806" max="2806" width="14.7109375" style="746" customWidth="1"/>
    <col min="2807" max="2807" width="0.42578125" style="746" customWidth="1"/>
    <col min="2808" max="2808" width="0.7109375" style="746" customWidth="1"/>
    <col min="2809" max="2809" width="21.7109375" style="746" customWidth="1"/>
    <col min="2810" max="2810" width="1.28515625" style="746" customWidth="1"/>
    <col min="2811" max="2811" width="21.140625" style="746" customWidth="1"/>
    <col min="2812" max="3016" width="11.42578125" style="746"/>
    <col min="3017" max="3017" width="0.7109375" style="746" customWidth="1"/>
    <col min="3018" max="3019" width="1.5703125" style="746" customWidth="1"/>
    <col min="3020" max="3020" width="16.42578125" style="746" customWidth="1"/>
    <col min="3021" max="3023" width="10.42578125" style="746" customWidth="1"/>
    <col min="3024" max="3024" width="8.7109375" style="746" customWidth="1"/>
    <col min="3025" max="3025" width="0.7109375" style="746" customWidth="1"/>
    <col min="3026" max="3026" width="3.140625" style="746" customWidth="1"/>
    <col min="3027" max="3027" width="1.140625" style="746" customWidth="1"/>
    <col min="3028" max="3028" width="18" style="746" customWidth="1"/>
    <col min="3029" max="3029" width="9.42578125" style="746" customWidth="1"/>
    <col min="3030" max="3030" width="8.7109375" style="746" customWidth="1"/>
    <col min="3031" max="3031" width="9.28515625" style="746" customWidth="1"/>
    <col min="3032" max="3032" width="10.140625" style="746" customWidth="1"/>
    <col min="3033" max="3033" width="5.140625" style="746" customWidth="1"/>
    <col min="3034" max="3034" width="10.140625" style="746" customWidth="1"/>
    <col min="3035" max="3035" width="6.42578125" style="746" customWidth="1"/>
    <col min="3036" max="3036" width="11.42578125" style="746"/>
    <col min="3037" max="3037" width="1.28515625" style="746" customWidth="1"/>
    <col min="3038" max="3038" width="1.42578125" style="746" customWidth="1"/>
    <col min="3039" max="3039" width="8.28515625" style="746" customWidth="1"/>
    <col min="3040" max="3040" width="11.42578125" style="746"/>
    <col min="3041" max="3042" width="10.7109375" style="746" customWidth="1"/>
    <col min="3043" max="3043" width="10.28515625" style="746" customWidth="1"/>
    <col min="3044" max="3044" width="11.28515625" style="746" customWidth="1"/>
    <col min="3045" max="3045" width="7.7109375" style="746" customWidth="1"/>
    <col min="3046" max="3046" width="10.140625" style="746" customWidth="1"/>
    <col min="3047" max="3047" width="6.5703125" style="746" customWidth="1"/>
    <col min="3048" max="3048" width="1.140625" style="746" customWidth="1"/>
    <col min="3049" max="3049" width="24.5703125" style="746" customWidth="1"/>
    <col min="3050" max="3050" width="9.85546875" style="746" customWidth="1"/>
    <col min="3051" max="3051" width="10.7109375" style="746" customWidth="1"/>
    <col min="3052" max="3052" width="10.85546875" style="746" customWidth="1"/>
    <col min="3053" max="3053" width="11.140625" style="746" customWidth="1"/>
    <col min="3054" max="3054" width="9.85546875" style="746" customWidth="1"/>
    <col min="3055" max="3055" width="1" style="746" customWidth="1"/>
    <col min="3056" max="3056" width="16.5703125" style="746" customWidth="1"/>
    <col min="3057" max="3057" width="0.5703125" style="746" customWidth="1"/>
    <col min="3058" max="3058" width="0.7109375" style="746" customWidth="1"/>
    <col min="3059" max="3059" width="27.85546875" style="746" customWidth="1"/>
    <col min="3060" max="3060" width="0.85546875" style="746" customWidth="1"/>
    <col min="3061" max="3061" width="27.42578125" style="746" customWidth="1"/>
    <col min="3062" max="3062" width="14.7109375" style="746" customWidth="1"/>
    <col min="3063" max="3063" width="0.42578125" style="746" customWidth="1"/>
    <col min="3064" max="3064" width="0.7109375" style="746" customWidth="1"/>
    <col min="3065" max="3065" width="21.7109375" style="746" customWidth="1"/>
    <col min="3066" max="3066" width="1.28515625" style="746" customWidth="1"/>
    <col min="3067" max="3067" width="21.140625" style="746" customWidth="1"/>
    <col min="3068" max="3272" width="11.42578125" style="746"/>
    <col min="3273" max="3273" width="0.7109375" style="746" customWidth="1"/>
    <col min="3274" max="3275" width="1.5703125" style="746" customWidth="1"/>
    <col min="3276" max="3276" width="16.42578125" style="746" customWidth="1"/>
    <col min="3277" max="3279" width="10.42578125" style="746" customWidth="1"/>
    <col min="3280" max="3280" width="8.7109375" style="746" customWidth="1"/>
    <col min="3281" max="3281" width="0.7109375" style="746" customWidth="1"/>
    <col min="3282" max="3282" width="3.140625" style="746" customWidth="1"/>
    <col min="3283" max="3283" width="1.140625" style="746" customWidth="1"/>
    <col min="3284" max="3284" width="18" style="746" customWidth="1"/>
    <col min="3285" max="3285" width="9.42578125" style="746" customWidth="1"/>
    <col min="3286" max="3286" width="8.7109375" style="746" customWidth="1"/>
    <col min="3287" max="3287" width="9.28515625" style="746" customWidth="1"/>
    <col min="3288" max="3288" width="10.140625" style="746" customWidth="1"/>
    <col min="3289" max="3289" width="5.140625" style="746" customWidth="1"/>
    <col min="3290" max="3290" width="10.140625" style="746" customWidth="1"/>
    <col min="3291" max="3291" width="6.42578125" style="746" customWidth="1"/>
    <col min="3292" max="3292" width="11.42578125" style="746"/>
    <col min="3293" max="3293" width="1.28515625" style="746" customWidth="1"/>
    <col min="3294" max="3294" width="1.42578125" style="746" customWidth="1"/>
    <col min="3295" max="3295" width="8.28515625" style="746" customWidth="1"/>
    <col min="3296" max="3296" width="11.42578125" style="746"/>
    <col min="3297" max="3298" width="10.7109375" style="746" customWidth="1"/>
    <col min="3299" max="3299" width="10.28515625" style="746" customWidth="1"/>
    <col min="3300" max="3300" width="11.28515625" style="746" customWidth="1"/>
    <col min="3301" max="3301" width="7.7109375" style="746" customWidth="1"/>
    <col min="3302" max="3302" width="10.140625" style="746" customWidth="1"/>
    <col min="3303" max="3303" width="6.5703125" style="746" customWidth="1"/>
    <col min="3304" max="3304" width="1.140625" style="746" customWidth="1"/>
    <col min="3305" max="3305" width="24.5703125" style="746" customWidth="1"/>
    <col min="3306" max="3306" width="9.85546875" style="746" customWidth="1"/>
    <col min="3307" max="3307" width="10.7109375" style="746" customWidth="1"/>
    <col min="3308" max="3308" width="10.85546875" style="746" customWidth="1"/>
    <col min="3309" max="3309" width="11.140625" style="746" customWidth="1"/>
    <col min="3310" max="3310" width="9.85546875" style="746" customWidth="1"/>
    <col min="3311" max="3311" width="1" style="746" customWidth="1"/>
    <col min="3312" max="3312" width="16.5703125" style="746" customWidth="1"/>
    <col min="3313" max="3313" width="0.5703125" style="746" customWidth="1"/>
    <col min="3314" max="3314" width="0.7109375" style="746" customWidth="1"/>
    <col min="3315" max="3315" width="27.85546875" style="746" customWidth="1"/>
    <col min="3316" max="3316" width="0.85546875" style="746" customWidth="1"/>
    <col min="3317" max="3317" width="27.42578125" style="746" customWidth="1"/>
    <col min="3318" max="3318" width="14.7109375" style="746" customWidth="1"/>
    <col min="3319" max="3319" width="0.42578125" style="746" customWidth="1"/>
    <col min="3320" max="3320" width="0.7109375" style="746" customWidth="1"/>
    <col min="3321" max="3321" width="21.7109375" style="746" customWidth="1"/>
    <col min="3322" max="3322" width="1.28515625" style="746" customWidth="1"/>
    <col min="3323" max="3323" width="21.140625" style="746" customWidth="1"/>
    <col min="3324" max="3528" width="11.42578125" style="746"/>
    <col min="3529" max="3529" width="0.7109375" style="746" customWidth="1"/>
    <col min="3530" max="3531" width="1.5703125" style="746" customWidth="1"/>
    <col min="3532" max="3532" width="16.42578125" style="746" customWidth="1"/>
    <col min="3533" max="3535" width="10.42578125" style="746" customWidth="1"/>
    <col min="3536" max="3536" width="8.7109375" style="746" customWidth="1"/>
    <col min="3537" max="3537" width="0.7109375" style="746" customWidth="1"/>
    <col min="3538" max="3538" width="3.140625" style="746" customWidth="1"/>
    <col min="3539" max="3539" width="1.140625" style="746" customWidth="1"/>
    <col min="3540" max="3540" width="18" style="746" customWidth="1"/>
    <col min="3541" max="3541" width="9.42578125" style="746" customWidth="1"/>
    <col min="3542" max="3542" width="8.7109375" style="746" customWidth="1"/>
    <col min="3543" max="3543" width="9.28515625" style="746" customWidth="1"/>
    <col min="3544" max="3544" width="10.140625" style="746" customWidth="1"/>
    <col min="3545" max="3545" width="5.140625" style="746" customWidth="1"/>
    <col min="3546" max="3546" width="10.140625" style="746" customWidth="1"/>
    <col min="3547" max="3547" width="6.42578125" style="746" customWidth="1"/>
    <col min="3548" max="3548" width="11.42578125" style="746"/>
    <col min="3549" max="3549" width="1.28515625" style="746" customWidth="1"/>
    <col min="3550" max="3550" width="1.42578125" style="746" customWidth="1"/>
    <col min="3551" max="3551" width="8.28515625" style="746" customWidth="1"/>
    <col min="3552" max="3552" width="11.42578125" style="746"/>
    <col min="3553" max="3554" width="10.7109375" style="746" customWidth="1"/>
    <col min="3555" max="3555" width="10.28515625" style="746" customWidth="1"/>
    <col min="3556" max="3556" width="11.28515625" style="746" customWidth="1"/>
    <col min="3557" max="3557" width="7.7109375" style="746" customWidth="1"/>
    <col min="3558" max="3558" width="10.140625" style="746" customWidth="1"/>
    <col min="3559" max="3559" width="6.5703125" style="746" customWidth="1"/>
    <col min="3560" max="3560" width="1.140625" style="746" customWidth="1"/>
    <col min="3561" max="3561" width="24.5703125" style="746" customWidth="1"/>
    <col min="3562" max="3562" width="9.85546875" style="746" customWidth="1"/>
    <col min="3563" max="3563" width="10.7109375" style="746" customWidth="1"/>
    <col min="3564" max="3564" width="10.85546875" style="746" customWidth="1"/>
    <col min="3565" max="3565" width="11.140625" style="746" customWidth="1"/>
    <col min="3566" max="3566" width="9.85546875" style="746" customWidth="1"/>
    <col min="3567" max="3567" width="1" style="746" customWidth="1"/>
    <col min="3568" max="3568" width="16.5703125" style="746" customWidth="1"/>
    <col min="3569" max="3569" width="0.5703125" style="746" customWidth="1"/>
    <col min="3570" max="3570" width="0.7109375" style="746" customWidth="1"/>
    <col min="3571" max="3571" width="27.85546875" style="746" customWidth="1"/>
    <col min="3572" max="3572" width="0.85546875" style="746" customWidth="1"/>
    <col min="3573" max="3573" width="27.42578125" style="746" customWidth="1"/>
    <col min="3574" max="3574" width="14.7109375" style="746" customWidth="1"/>
    <col min="3575" max="3575" width="0.42578125" style="746" customWidth="1"/>
    <col min="3576" max="3576" width="0.7109375" style="746" customWidth="1"/>
    <col min="3577" max="3577" width="21.7109375" style="746" customWidth="1"/>
    <col min="3578" max="3578" width="1.28515625" style="746" customWidth="1"/>
    <col min="3579" max="3579" width="21.140625" style="746" customWidth="1"/>
    <col min="3580" max="3784" width="11.42578125" style="746"/>
    <col min="3785" max="3785" width="0.7109375" style="746" customWidth="1"/>
    <col min="3786" max="3787" width="1.5703125" style="746" customWidth="1"/>
    <col min="3788" max="3788" width="16.42578125" style="746" customWidth="1"/>
    <col min="3789" max="3791" width="10.42578125" style="746" customWidth="1"/>
    <col min="3792" max="3792" width="8.7109375" style="746" customWidth="1"/>
    <col min="3793" max="3793" width="0.7109375" style="746" customWidth="1"/>
    <col min="3794" max="3794" width="3.140625" style="746" customWidth="1"/>
    <col min="3795" max="3795" width="1.140625" style="746" customWidth="1"/>
    <col min="3796" max="3796" width="18" style="746" customWidth="1"/>
    <col min="3797" max="3797" width="9.42578125" style="746" customWidth="1"/>
    <col min="3798" max="3798" width="8.7109375" style="746" customWidth="1"/>
    <col min="3799" max="3799" width="9.28515625" style="746" customWidth="1"/>
    <col min="3800" max="3800" width="10.140625" style="746" customWidth="1"/>
    <col min="3801" max="3801" width="5.140625" style="746" customWidth="1"/>
    <col min="3802" max="3802" width="10.140625" style="746" customWidth="1"/>
    <col min="3803" max="3803" width="6.42578125" style="746" customWidth="1"/>
    <col min="3804" max="3804" width="11.42578125" style="746"/>
    <col min="3805" max="3805" width="1.28515625" style="746" customWidth="1"/>
    <col min="3806" max="3806" width="1.42578125" style="746" customWidth="1"/>
    <col min="3807" max="3807" width="8.28515625" style="746" customWidth="1"/>
    <col min="3808" max="3808" width="11.42578125" style="746"/>
    <col min="3809" max="3810" width="10.7109375" style="746" customWidth="1"/>
    <col min="3811" max="3811" width="10.28515625" style="746" customWidth="1"/>
    <col min="3812" max="3812" width="11.28515625" style="746" customWidth="1"/>
    <col min="3813" max="3813" width="7.7109375" style="746" customWidth="1"/>
    <col min="3814" max="3814" width="10.140625" style="746" customWidth="1"/>
    <col min="3815" max="3815" width="6.5703125" style="746" customWidth="1"/>
    <col min="3816" max="3816" width="1.140625" style="746" customWidth="1"/>
    <col min="3817" max="3817" width="24.5703125" style="746" customWidth="1"/>
    <col min="3818" max="3818" width="9.85546875" style="746" customWidth="1"/>
    <col min="3819" max="3819" width="10.7109375" style="746" customWidth="1"/>
    <col min="3820" max="3820" width="10.85546875" style="746" customWidth="1"/>
    <col min="3821" max="3821" width="11.140625" style="746" customWidth="1"/>
    <col min="3822" max="3822" width="9.85546875" style="746" customWidth="1"/>
    <col min="3823" max="3823" width="1" style="746" customWidth="1"/>
    <col min="3824" max="3824" width="16.5703125" style="746" customWidth="1"/>
    <col min="3825" max="3825" width="0.5703125" style="746" customWidth="1"/>
    <col min="3826" max="3826" width="0.7109375" style="746" customWidth="1"/>
    <col min="3827" max="3827" width="27.85546875" style="746" customWidth="1"/>
    <col min="3828" max="3828" width="0.85546875" style="746" customWidth="1"/>
    <col min="3829" max="3829" width="27.42578125" style="746" customWidth="1"/>
    <col min="3830" max="3830" width="14.7109375" style="746" customWidth="1"/>
    <col min="3831" max="3831" width="0.42578125" style="746" customWidth="1"/>
    <col min="3832" max="3832" width="0.7109375" style="746" customWidth="1"/>
    <col min="3833" max="3833" width="21.7109375" style="746" customWidth="1"/>
    <col min="3834" max="3834" width="1.28515625" style="746" customWidth="1"/>
    <col min="3835" max="3835" width="21.140625" style="746" customWidth="1"/>
    <col min="3836" max="4040" width="11.42578125" style="746"/>
    <col min="4041" max="4041" width="0.7109375" style="746" customWidth="1"/>
    <col min="4042" max="4043" width="1.5703125" style="746" customWidth="1"/>
    <col min="4044" max="4044" width="16.42578125" style="746" customWidth="1"/>
    <col min="4045" max="4047" width="10.42578125" style="746" customWidth="1"/>
    <col min="4048" max="4048" width="8.7109375" style="746" customWidth="1"/>
    <col min="4049" max="4049" width="0.7109375" style="746" customWidth="1"/>
    <col min="4050" max="4050" width="3.140625" style="746" customWidth="1"/>
    <col min="4051" max="4051" width="1.140625" style="746" customWidth="1"/>
    <col min="4052" max="4052" width="18" style="746" customWidth="1"/>
    <col min="4053" max="4053" width="9.42578125" style="746" customWidth="1"/>
    <col min="4054" max="4054" width="8.7109375" style="746" customWidth="1"/>
    <col min="4055" max="4055" width="9.28515625" style="746" customWidth="1"/>
    <col min="4056" max="4056" width="10.140625" style="746" customWidth="1"/>
    <col min="4057" max="4057" width="5.140625" style="746" customWidth="1"/>
    <col min="4058" max="4058" width="10.140625" style="746" customWidth="1"/>
    <col min="4059" max="4059" width="6.42578125" style="746" customWidth="1"/>
    <col min="4060" max="4060" width="11.42578125" style="746"/>
    <col min="4061" max="4061" width="1.28515625" style="746" customWidth="1"/>
    <col min="4062" max="4062" width="1.42578125" style="746" customWidth="1"/>
    <col min="4063" max="4063" width="8.28515625" style="746" customWidth="1"/>
    <col min="4064" max="4064" width="11.42578125" style="746"/>
    <col min="4065" max="4066" width="10.7109375" style="746" customWidth="1"/>
    <col min="4067" max="4067" width="10.28515625" style="746" customWidth="1"/>
    <col min="4068" max="4068" width="11.28515625" style="746" customWidth="1"/>
    <col min="4069" max="4069" width="7.7109375" style="746" customWidth="1"/>
    <col min="4070" max="4070" width="10.140625" style="746" customWidth="1"/>
    <col min="4071" max="4071" width="6.5703125" style="746" customWidth="1"/>
    <col min="4072" max="4072" width="1.140625" style="746" customWidth="1"/>
    <col min="4073" max="4073" width="24.5703125" style="746" customWidth="1"/>
    <col min="4074" max="4074" width="9.85546875" style="746" customWidth="1"/>
    <col min="4075" max="4075" width="10.7109375" style="746" customWidth="1"/>
    <col min="4076" max="4076" width="10.85546875" style="746" customWidth="1"/>
    <col min="4077" max="4077" width="11.140625" style="746" customWidth="1"/>
    <col min="4078" max="4078" width="9.85546875" style="746" customWidth="1"/>
    <col min="4079" max="4079" width="1" style="746" customWidth="1"/>
    <col min="4080" max="4080" width="16.5703125" style="746" customWidth="1"/>
    <col min="4081" max="4081" width="0.5703125" style="746" customWidth="1"/>
    <col min="4082" max="4082" width="0.7109375" style="746" customWidth="1"/>
    <col min="4083" max="4083" width="27.85546875" style="746" customWidth="1"/>
    <col min="4084" max="4084" width="0.85546875" style="746" customWidth="1"/>
    <col min="4085" max="4085" width="27.42578125" style="746" customWidth="1"/>
    <col min="4086" max="4086" width="14.7109375" style="746" customWidth="1"/>
    <col min="4087" max="4087" width="0.42578125" style="746" customWidth="1"/>
    <col min="4088" max="4088" width="0.7109375" style="746" customWidth="1"/>
    <col min="4089" max="4089" width="21.7109375" style="746" customWidth="1"/>
    <col min="4090" max="4090" width="1.28515625" style="746" customWidth="1"/>
    <col min="4091" max="4091" width="21.140625" style="746" customWidth="1"/>
    <col min="4092" max="4296" width="11.42578125" style="746"/>
    <col min="4297" max="4297" width="0.7109375" style="746" customWidth="1"/>
    <col min="4298" max="4299" width="1.5703125" style="746" customWidth="1"/>
    <col min="4300" max="4300" width="16.42578125" style="746" customWidth="1"/>
    <col min="4301" max="4303" width="10.42578125" style="746" customWidth="1"/>
    <col min="4304" max="4304" width="8.7109375" style="746" customWidth="1"/>
    <col min="4305" max="4305" width="0.7109375" style="746" customWidth="1"/>
    <col min="4306" max="4306" width="3.140625" style="746" customWidth="1"/>
    <col min="4307" max="4307" width="1.140625" style="746" customWidth="1"/>
    <col min="4308" max="4308" width="18" style="746" customWidth="1"/>
    <col min="4309" max="4309" width="9.42578125" style="746" customWidth="1"/>
    <col min="4310" max="4310" width="8.7109375" style="746" customWidth="1"/>
    <col min="4311" max="4311" width="9.28515625" style="746" customWidth="1"/>
    <col min="4312" max="4312" width="10.140625" style="746" customWidth="1"/>
    <col min="4313" max="4313" width="5.140625" style="746" customWidth="1"/>
    <col min="4314" max="4314" width="10.140625" style="746" customWidth="1"/>
    <col min="4315" max="4315" width="6.42578125" style="746" customWidth="1"/>
    <col min="4316" max="4316" width="11.42578125" style="746"/>
    <col min="4317" max="4317" width="1.28515625" style="746" customWidth="1"/>
    <col min="4318" max="4318" width="1.42578125" style="746" customWidth="1"/>
    <col min="4319" max="4319" width="8.28515625" style="746" customWidth="1"/>
    <col min="4320" max="4320" width="11.42578125" style="746"/>
    <col min="4321" max="4322" width="10.7109375" style="746" customWidth="1"/>
    <col min="4323" max="4323" width="10.28515625" style="746" customWidth="1"/>
    <col min="4324" max="4324" width="11.28515625" style="746" customWidth="1"/>
    <col min="4325" max="4325" width="7.7109375" style="746" customWidth="1"/>
    <col min="4326" max="4326" width="10.140625" style="746" customWidth="1"/>
    <col min="4327" max="4327" width="6.5703125" style="746" customWidth="1"/>
    <col min="4328" max="4328" width="1.140625" style="746" customWidth="1"/>
    <col min="4329" max="4329" width="24.5703125" style="746" customWidth="1"/>
    <col min="4330" max="4330" width="9.85546875" style="746" customWidth="1"/>
    <col min="4331" max="4331" width="10.7109375" style="746" customWidth="1"/>
    <col min="4332" max="4332" width="10.85546875" style="746" customWidth="1"/>
    <col min="4333" max="4333" width="11.140625" style="746" customWidth="1"/>
    <col min="4334" max="4334" width="9.85546875" style="746" customWidth="1"/>
    <col min="4335" max="4335" width="1" style="746" customWidth="1"/>
    <col min="4336" max="4336" width="16.5703125" style="746" customWidth="1"/>
    <col min="4337" max="4337" width="0.5703125" style="746" customWidth="1"/>
    <col min="4338" max="4338" width="0.7109375" style="746" customWidth="1"/>
    <col min="4339" max="4339" width="27.85546875" style="746" customWidth="1"/>
    <col min="4340" max="4340" width="0.85546875" style="746" customWidth="1"/>
    <col min="4341" max="4341" width="27.42578125" style="746" customWidth="1"/>
    <col min="4342" max="4342" width="14.7109375" style="746" customWidth="1"/>
    <col min="4343" max="4343" width="0.42578125" style="746" customWidth="1"/>
    <col min="4344" max="4344" width="0.7109375" style="746" customWidth="1"/>
    <col min="4345" max="4345" width="21.7109375" style="746" customWidth="1"/>
    <col min="4346" max="4346" width="1.28515625" style="746" customWidth="1"/>
    <col min="4347" max="4347" width="21.140625" style="746" customWidth="1"/>
    <col min="4348" max="4552" width="11.42578125" style="746"/>
    <col min="4553" max="4553" width="0.7109375" style="746" customWidth="1"/>
    <col min="4554" max="4555" width="1.5703125" style="746" customWidth="1"/>
    <col min="4556" max="4556" width="16.42578125" style="746" customWidth="1"/>
    <col min="4557" max="4559" width="10.42578125" style="746" customWidth="1"/>
    <col min="4560" max="4560" width="8.7109375" style="746" customWidth="1"/>
    <col min="4561" max="4561" width="0.7109375" style="746" customWidth="1"/>
    <col min="4562" max="4562" width="3.140625" style="746" customWidth="1"/>
    <col min="4563" max="4563" width="1.140625" style="746" customWidth="1"/>
    <col min="4564" max="4564" width="18" style="746" customWidth="1"/>
    <col min="4565" max="4565" width="9.42578125" style="746" customWidth="1"/>
    <col min="4566" max="4566" width="8.7109375" style="746" customWidth="1"/>
    <col min="4567" max="4567" width="9.28515625" style="746" customWidth="1"/>
    <col min="4568" max="4568" width="10.140625" style="746" customWidth="1"/>
    <col min="4569" max="4569" width="5.140625" style="746" customWidth="1"/>
    <col min="4570" max="4570" width="10.140625" style="746" customWidth="1"/>
    <col min="4571" max="4571" width="6.42578125" style="746" customWidth="1"/>
    <col min="4572" max="4572" width="11.42578125" style="746"/>
    <col min="4573" max="4573" width="1.28515625" style="746" customWidth="1"/>
    <col min="4574" max="4574" width="1.42578125" style="746" customWidth="1"/>
    <col min="4575" max="4575" width="8.28515625" style="746" customWidth="1"/>
    <col min="4576" max="4576" width="11.42578125" style="746"/>
    <col min="4577" max="4578" width="10.7109375" style="746" customWidth="1"/>
    <col min="4579" max="4579" width="10.28515625" style="746" customWidth="1"/>
    <col min="4580" max="4580" width="11.28515625" style="746" customWidth="1"/>
    <col min="4581" max="4581" width="7.7109375" style="746" customWidth="1"/>
    <col min="4582" max="4582" width="10.140625" style="746" customWidth="1"/>
    <col min="4583" max="4583" width="6.5703125" style="746" customWidth="1"/>
    <col min="4584" max="4584" width="1.140625" style="746" customWidth="1"/>
    <col min="4585" max="4585" width="24.5703125" style="746" customWidth="1"/>
    <col min="4586" max="4586" width="9.85546875" style="746" customWidth="1"/>
    <col min="4587" max="4587" width="10.7109375" style="746" customWidth="1"/>
    <col min="4588" max="4588" width="10.85546875" style="746" customWidth="1"/>
    <col min="4589" max="4589" width="11.140625" style="746" customWidth="1"/>
    <col min="4590" max="4590" width="9.85546875" style="746" customWidth="1"/>
    <col min="4591" max="4591" width="1" style="746" customWidth="1"/>
    <col min="4592" max="4592" width="16.5703125" style="746" customWidth="1"/>
    <col min="4593" max="4593" width="0.5703125" style="746" customWidth="1"/>
    <col min="4594" max="4594" width="0.7109375" style="746" customWidth="1"/>
    <col min="4595" max="4595" width="27.85546875" style="746" customWidth="1"/>
    <col min="4596" max="4596" width="0.85546875" style="746" customWidth="1"/>
    <col min="4597" max="4597" width="27.42578125" style="746" customWidth="1"/>
    <col min="4598" max="4598" width="14.7109375" style="746" customWidth="1"/>
    <col min="4599" max="4599" width="0.42578125" style="746" customWidth="1"/>
    <col min="4600" max="4600" width="0.7109375" style="746" customWidth="1"/>
    <col min="4601" max="4601" width="21.7109375" style="746" customWidth="1"/>
    <col min="4602" max="4602" width="1.28515625" style="746" customWidth="1"/>
    <col min="4603" max="4603" width="21.140625" style="746" customWidth="1"/>
    <col min="4604" max="4808" width="11.42578125" style="746"/>
    <col min="4809" max="4809" width="0.7109375" style="746" customWidth="1"/>
    <col min="4810" max="4811" width="1.5703125" style="746" customWidth="1"/>
    <col min="4812" max="4812" width="16.42578125" style="746" customWidth="1"/>
    <col min="4813" max="4815" width="10.42578125" style="746" customWidth="1"/>
    <col min="4816" max="4816" width="8.7109375" style="746" customWidth="1"/>
    <col min="4817" max="4817" width="0.7109375" style="746" customWidth="1"/>
    <col min="4818" max="4818" width="3.140625" style="746" customWidth="1"/>
    <col min="4819" max="4819" width="1.140625" style="746" customWidth="1"/>
    <col min="4820" max="4820" width="18" style="746" customWidth="1"/>
    <col min="4821" max="4821" width="9.42578125" style="746" customWidth="1"/>
    <col min="4822" max="4822" width="8.7109375" style="746" customWidth="1"/>
    <col min="4823" max="4823" width="9.28515625" style="746" customWidth="1"/>
    <col min="4824" max="4824" width="10.140625" style="746" customWidth="1"/>
    <col min="4825" max="4825" width="5.140625" style="746" customWidth="1"/>
    <col min="4826" max="4826" width="10.140625" style="746" customWidth="1"/>
    <col min="4827" max="4827" width="6.42578125" style="746" customWidth="1"/>
    <col min="4828" max="4828" width="11.42578125" style="746"/>
    <col min="4829" max="4829" width="1.28515625" style="746" customWidth="1"/>
    <col min="4830" max="4830" width="1.42578125" style="746" customWidth="1"/>
    <col min="4831" max="4831" width="8.28515625" style="746" customWidth="1"/>
    <col min="4832" max="4832" width="11.42578125" style="746"/>
    <col min="4833" max="4834" width="10.7109375" style="746" customWidth="1"/>
    <col min="4835" max="4835" width="10.28515625" style="746" customWidth="1"/>
    <col min="4836" max="4836" width="11.28515625" style="746" customWidth="1"/>
    <col min="4837" max="4837" width="7.7109375" style="746" customWidth="1"/>
    <col min="4838" max="4838" width="10.140625" style="746" customWidth="1"/>
    <col min="4839" max="4839" width="6.5703125" style="746" customWidth="1"/>
    <col min="4840" max="4840" width="1.140625" style="746" customWidth="1"/>
    <col min="4841" max="4841" width="24.5703125" style="746" customWidth="1"/>
    <col min="4842" max="4842" width="9.85546875" style="746" customWidth="1"/>
    <col min="4843" max="4843" width="10.7109375" style="746" customWidth="1"/>
    <col min="4844" max="4844" width="10.85546875" style="746" customWidth="1"/>
    <col min="4845" max="4845" width="11.140625" style="746" customWidth="1"/>
    <col min="4846" max="4846" width="9.85546875" style="746" customWidth="1"/>
    <col min="4847" max="4847" width="1" style="746" customWidth="1"/>
    <col min="4848" max="4848" width="16.5703125" style="746" customWidth="1"/>
    <col min="4849" max="4849" width="0.5703125" style="746" customWidth="1"/>
    <col min="4850" max="4850" width="0.7109375" style="746" customWidth="1"/>
    <col min="4851" max="4851" width="27.85546875" style="746" customWidth="1"/>
    <col min="4852" max="4852" width="0.85546875" style="746" customWidth="1"/>
    <col min="4853" max="4853" width="27.42578125" style="746" customWidth="1"/>
    <col min="4854" max="4854" width="14.7109375" style="746" customWidth="1"/>
    <col min="4855" max="4855" width="0.42578125" style="746" customWidth="1"/>
    <col min="4856" max="4856" width="0.7109375" style="746" customWidth="1"/>
    <col min="4857" max="4857" width="21.7109375" style="746" customWidth="1"/>
    <col min="4858" max="4858" width="1.28515625" style="746" customWidth="1"/>
    <col min="4859" max="4859" width="21.140625" style="746" customWidth="1"/>
    <col min="4860" max="5064" width="11.42578125" style="746"/>
    <col min="5065" max="5065" width="0.7109375" style="746" customWidth="1"/>
    <col min="5066" max="5067" width="1.5703125" style="746" customWidth="1"/>
    <col min="5068" max="5068" width="16.42578125" style="746" customWidth="1"/>
    <col min="5069" max="5071" width="10.42578125" style="746" customWidth="1"/>
    <col min="5072" max="5072" width="8.7109375" style="746" customWidth="1"/>
    <col min="5073" max="5073" width="0.7109375" style="746" customWidth="1"/>
    <col min="5074" max="5074" width="3.140625" style="746" customWidth="1"/>
    <col min="5075" max="5075" width="1.140625" style="746" customWidth="1"/>
    <col min="5076" max="5076" width="18" style="746" customWidth="1"/>
    <col min="5077" max="5077" width="9.42578125" style="746" customWidth="1"/>
    <col min="5078" max="5078" width="8.7109375" style="746" customWidth="1"/>
    <col min="5079" max="5079" width="9.28515625" style="746" customWidth="1"/>
    <col min="5080" max="5080" width="10.140625" style="746" customWidth="1"/>
    <col min="5081" max="5081" width="5.140625" style="746" customWidth="1"/>
    <col min="5082" max="5082" width="10.140625" style="746" customWidth="1"/>
    <col min="5083" max="5083" width="6.42578125" style="746" customWidth="1"/>
    <col min="5084" max="5084" width="11.42578125" style="746"/>
    <col min="5085" max="5085" width="1.28515625" style="746" customWidth="1"/>
    <col min="5086" max="5086" width="1.42578125" style="746" customWidth="1"/>
    <col min="5087" max="5087" width="8.28515625" style="746" customWidth="1"/>
    <col min="5088" max="5088" width="11.42578125" style="746"/>
    <col min="5089" max="5090" width="10.7109375" style="746" customWidth="1"/>
    <col min="5091" max="5091" width="10.28515625" style="746" customWidth="1"/>
    <col min="5092" max="5092" width="11.28515625" style="746" customWidth="1"/>
    <col min="5093" max="5093" width="7.7109375" style="746" customWidth="1"/>
    <col min="5094" max="5094" width="10.140625" style="746" customWidth="1"/>
    <col min="5095" max="5095" width="6.5703125" style="746" customWidth="1"/>
    <col min="5096" max="5096" width="1.140625" style="746" customWidth="1"/>
    <col min="5097" max="5097" width="24.5703125" style="746" customWidth="1"/>
    <col min="5098" max="5098" width="9.85546875" style="746" customWidth="1"/>
    <col min="5099" max="5099" width="10.7109375" style="746" customWidth="1"/>
    <col min="5100" max="5100" width="10.85546875" style="746" customWidth="1"/>
    <col min="5101" max="5101" width="11.140625" style="746" customWidth="1"/>
    <col min="5102" max="5102" width="9.85546875" style="746" customWidth="1"/>
    <col min="5103" max="5103" width="1" style="746" customWidth="1"/>
    <col min="5104" max="5104" width="16.5703125" style="746" customWidth="1"/>
    <col min="5105" max="5105" width="0.5703125" style="746" customWidth="1"/>
    <col min="5106" max="5106" width="0.7109375" style="746" customWidth="1"/>
    <col min="5107" max="5107" width="27.85546875" style="746" customWidth="1"/>
    <col min="5108" max="5108" width="0.85546875" style="746" customWidth="1"/>
    <col min="5109" max="5109" width="27.42578125" style="746" customWidth="1"/>
    <col min="5110" max="5110" width="14.7109375" style="746" customWidth="1"/>
    <col min="5111" max="5111" width="0.42578125" style="746" customWidth="1"/>
    <col min="5112" max="5112" width="0.7109375" style="746" customWidth="1"/>
    <col min="5113" max="5113" width="21.7109375" style="746" customWidth="1"/>
    <col min="5114" max="5114" width="1.28515625" style="746" customWidth="1"/>
    <col min="5115" max="5115" width="21.140625" style="746" customWidth="1"/>
    <col min="5116" max="5320" width="11.42578125" style="746"/>
    <col min="5321" max="5321" width="0.7109375" style="746" customWidth="1"/>
    <col min="5322" max="5323" width="1.5703125" style="746" customWidth="1"/>
    <col min="5324" max="5324" width="16.42578125" style="746" customWidth="1"/>
    <col min="5325" max="5327" width="10.42578125" style="746" customWidth="1"/>
    <col min="5328" max="5328" width="8.7109375" style="746" customWidth="1"/>
    <col min="5329" max="5329" width="0.7109375" style="746" customWidth="1"/>
    <col min="5330" max="5330" width="3.140625" style="746" customWidth="1"/>
    <col min="5331" max="5331" width="1.140625" style="746" customWidth="1"/>
    <col min="5332" max="5332" width="18" style="746" customWidth="1"/>
    <col min="5333" max="5333" width="9.42578125" style="746" customWidth="1"/>
    <col min="5334" max="5334" width="8.7109375" style="746" customWidth="1"/>
    <col min="5335" max="5335" width="9.28515625" style="746" customWidth="1"/>
    <col min="5336" max="5336" width="10.140625" style="746" customWidth="1"/>
    <col min="5337" max="5337" width="5.140625" style="746" customWidth="1"/>
    <col min="5338" max="5338" width="10.140625" style="746" customWidth="1"/>
    <col min="5339" max="5339" width="6.42578125" style="746" customWidth="1"/>
    <col min="5340" max="5340" width="11.42578125" style="746"/>
    <col min="5341" max="5341" width="1.28515625" style="746" customWidth="1"/>
    <col min="5342" max="5342" width="1.42578125" style="746" customWidth="1"/>
    <col min="5343" max="5343" width="8.28515625" style="746" customWidth="1"/>
    <col min="5344" max="5344" width="11.42578125" style="746"/>
    <col min="5345" max="5346" width="10.7109375" style="746" customWidth="1"/>
    <col min="5347" max="5347" width="10.28515625" style="746" customWidth="1"/>
    <col min="5348" max="5348" width="11.28515625" style="746" customWidth="1"/>
    <col min="5349" max="5349" width="7.7109375" style="746" customWidth="1"/>
    <col min="5350" max="5350" width="10.140625" style="746" customWidth="1"/>
    <col min="5351" max="5351" width="6.5703125" style="746" customWidth="1"/>
    <col min="5352" max="5352" width="1.140625" style="746" customWidth="1"/>
    <col min="5353" max="5353" width="24.5703125" style="746" customWidth="1"/>
    <col min="5354" max="5354" width="9.85546875" style="746" customWidth="1"/>
    <col min="5355" max="5355" width="10.7109375" style="746" customWidth="1"/>
    <col min="5356" max="5356" width="10.85546875" style="746" customWidth="1"/>
    <col min="5357" max="5357" width="11.140625" style="746" customWidth="1"/>
    <col min="5358" max="5358" width="9.85546875" style="746" customWidth="1"/>
    <col min="5359" max="5359" width="1" style="746" customWidth="1"/>
    <col min="5360" max="5360" width="16.5703125" style="746" customWidth="1"/>
    <col min="5361" max="5361" width="0.5703125" style="746" customWidth="1"/>
    <col min="5362" max="5362" width="0.7109375" style="746" customWidth="1"/>
    <col min="5363" max="5363" width="27.85546875" style="746" customWidth="1"/>
    <col min="5364" max="5364" width="0.85546875" style="746" customWidth="1"/>
    <col min="5365" max="5365" width="27.42578125" style="746" customWidth="1"/>
    <col min="5366" max="5366" width="14.7109375" style="746" customWidth="1"/>
    <col min="5367" max="5367" width="0.42578125" style="746" customWidth="1"/>
    <col min="5368" max="5368" width="0.7109375" style="746" customWidth="1"/>
    <col min="5369" max="5369" width="21.7109375" style="746" customWidth="1"/>
    <col min="5370" max="5370" width="1.28515625" style="746" customWidth="1"/>
    <col min="5371" max="5371" width="21.140625" style="746" customWidth="1"/>
    <col min="5372" max="5576" width="11.42578125" style="746"/>
    <col min="5577" max="5577" width="0.7109375" style="746" customWidth="1"/>
    <col min="5578" max="5579" width="1.5703125" style="746" customWidth="1"/>
    <col min="5580" max="5580" width="16.42578125" style="746" customWidth="1"/>
    <col min="5581" max="5583" width="10.42578125" style="746" customWidth="1"/>
    <col min="5584" max="5584" width="8.7109375" style="746" customWidth="1"/>
    <col min="5585" max="5585" width="0.7109375" style="746" customWidth="1"/>
    <col min="5586" max="5586" width="3.140625" style="746" customWidth="1"/>
    <col min="5587" max="5587" width="1.140625" style="746" customWidth="1"/>
    <col min="5588" max="5588" width="18" style="746" customWidth="1"/>
    <col min="5589" max="5589" width="9.42578125" style="746" customWidth="1"/>
    <col min="5590" max="5590" width="8.7109375" style="746" customWidth="1"/>
    <col min="5591" max="5591" width="9.28515625" style="746" customWidth="1"/>
    <col min="5592" max="5592" width="10.140625" style="746" customWidth="1"/>
    <col min="5593" max="5593" width="5.140625" style="746" customWidth="1"/>
    <col min="5594" max="5594" width="10.140625" style="746" customWidth="1"/>
    <col min="5595" max="5595" width="6.42578125" style="746" customWidth="1"/>
    <col min="5596" max="5596" width="11.42578125" style="746"/>
    <col min="5597" max="5597" width="1.28515625" style="746" customWidth="1"/>
    <col min="5598" max="5598" width="1.42578125" style="746" customWidth="1"/>
    <col min="5599" max="5599" width="8.28515625" style="746" customWidth="1"/>
    <col min="5600" max="5600" width="11.42578125" style="746"/>
    <col min="5601" max="5602" width="10.7109375" style="746" customWidth="1"/>
    <col min="5603" max="5603" width="10.28515625" style="746" customWidth="1"/>
    <col min="5604" max="5604" width="11.28515625" style="746" customWidth="1"/>
    <col min="5605" max="5605" width="7.7109375" style="746" customWidth="1"/>
    <col min="5606" max="5606" width="10.140625" style="746" customWidth="1"/>
    <col min="5607" max="5607" width="6.5703125" style="746" customWidth="1"/>
    <col min="5608" max="5608" width="1.140625" style="746" customWidth="1"/>
    <col min="5609" max="5609" width="24.5703125" style="746" customWidth="1"/>
    <col min="5610" max="5610" width="9.85546875" style="746" customWidth="1"/>
    <col min="5611" max="5611" width="10.7109375" style="746" customWidth="1"/>
    <col min="5612" max="5612" width="10.85546875" style="746" customWidth="1"/>
    <col min="5613" max="5613" width="11.140625" style="746" customWidth="1"/>
    <col min="5614" max="5614" width="9.85546875" style="746" customWidth="1"/>
    <col min="5615" max="5615" width="1" style="746" customWidth="1"/>
    <col min="5616" max="5616" width="16.5703125" style="746" customWidth="1"/>
    <col min="5617" max="5617" width="0.5703125" style="746" customWidth="1"/>
    <col min="5618" max="5618" width="0.7109375" style="746" customWidth="1"/>
    <col min="5619" max="5619" width="27.85546875" style="746" customWidth="1"/>
    <col min="5620" max="5620" width="0.85546875" style="746" customWidth="1"/>
    <col min="5621" max="5621" width="27.42578125" style="746" customWidth="1"/>
    <col min="5622" max="5622" width="14.7109375" style="746" customWidth="1"/>
    <col min="5623" max="5623" width="0.42578125" style="746" customWidth="1"/>
    <col min="5624" max="5624" width="0.7109375" style="746" customWidth="1"/>
    <col min="5625" max="5625" width="21.7109375" style="746" customWidth="1"/>
    <col min="5626" max="5626" width="1.28515625" style="746" customWidth="1"/>
    <col min="5627" max="5627" width="21.140625" style="746" customWidth="1"/>
    <col min="5628" max="5832" width="11.42578125" style="746"/>
    <col min="5833" max="5833" width="0.7109375" style="746" customWidth="1"/>
    <col min="5834" max="5835" width="1.5703125" style="746" customWidth="1"/>
    <col min="5836" max="5836" width="16.42578125" style="746" customWidth="1"/>
    <col min="5837" max="5839" width="10.42578125" style="746" customWidth="1"/>
    <col min="5840" max="5840" width="8.7109375" style="746" customWidth="1"/>
    <col min="5841" max="5841" width="0.7109375" style="746" customWidth="1"/>
    <col min="5842" max="5842" width="3.140625" style="746" customWidth="1"/>
    <col min="5843" max="5843" width="1.140625" style="746" customWidth="1"/>
    <col min="5844" max="5844" width="18" style="746" customWidth="1"/>
    <col min="5845" max="5845" width="9.42578125" style="746" customWidth="1"/>
    <col min="5846" max="5846" width="8.7109375" style="746" customWidth="1"/>
    <col min="5847" max="5847" width="9.28515625" style="746" customWidth="1"/>
    <col min="5848" max="5848" width="10.140625" style="746" customWidth="1"/>
    <col min="5849" max="5849" width="5.140625" style="746" customWidth="1"/>
    <col min="5850" max="5850" width="10.140625" style="746" customWidth="1"/>
    <col min="5851" max="5851" width="6.42578125" style="746" customWidth="1"/>
    <col min="5852" max="5852" width="11.42578125" style="746"/>
    <col min="5853" max="5853" width="1.28515625" style="746" customWidth="1"/>
    <col min="5854" max="5854" width="1.42578125" style="746" customWidth="1"/>
    <col min="5855" max="5855" width="8.28515625" style="746" customWidth="1"/>
    <col min="5856" max="5856" width="11.42578125" style="746"/>
    <col min="5857" max="5858" width="10.7109375" style="746" customWidth="1"/>
    <col min="5859" max="5859" width="10.28515625" style="746" customWidth="1"/>
    <col min="5860" max="5860" width="11.28515625" style="746" customWidth="1"/>
    <col min="5861" max="5861" width="7.7109375" style="746" customWidth="1"/>
    <col min="5862" max="5862" width="10.140625" style="746" customWidth="1"/>
    <col min="5863" max="5863" width="6.5703125" style="746" customWidth="1"/>
    <col min="5864" max="5864" width="1.140625" style="746" customWidth="1"/>
    <col min="5865" max="5865" width="24.5703125" style="746" customWidth="1"/>
    <col min="5866" max="5866" width="9.85546875" style="746" customWidth="1"/>
    <col min="5867" max="5867" width="10.7109375" style="746" customWidth="1"/>
    <col min="5868" max="5868" width="10.85546875" style="746" customWidth="1"/>
    <col min="5869" max="5869" width="11.140625" style="746" customWidth="1"/>
    <col min="5870" max="5870" width="9.85546875" style="746" customWidth="1"/>
    <col min="5871" max="5871" width="1" style="746" customWidth="1"/>
    <col min="5872" max="5872" width="16.5703125" style="746" customWidth="1"/>
    <col min="5873" max="5873" width="0.5703125" style="746" customWidth="1"/>
    <col min="5874" max="5874" width="0.7109375" style="746" customWidth="1"/>
    <col min="5875" max="5875" width="27.85546875" style="746" customWidth="1"/>
    <col min="5876" max="5876" width="0.85546875" style="746" customWidth="1"/>
    <col min="5877" max="5877" width="27.42578125" style="746" customWidth="1"/>
    <col min="5878" max="5878" width="14.7109375" style="746" customWidth="1"/>
    <col min="5879" max="5879" width="0.42578125" style="746" customWidth="1"/>
    <col min="5880" max="5880" width="0.7109375" style="746" customWidth="1"/>
    <col min="5881" max="5881" width="21.7109375" style="746" customWidth="1"/>
    <col min="5882" max="5882" width="1.28515625" style="746" customWidth="1"/>
    <col min="5883" max="5883" width="21.140625" style="746" customWidth="1"/>
    <col min="5884" max="6088" width="11.42578125" style="746"/>
    <col min="6089" max="6089" width="0.7109375" style="746" customWidth="1"/>
    <col min="6090" max="6091" width="1.5703125" style="746" customWidth="1"/>
    <col min="6092" max="6092" width="16.42578125" style="746" customWidth="1"/>
    <col min="6093" max="6095" width="10.42578125" style="746" customWidth="1"/>
    <col min="6096" max="6096" width="8.7109375" style="746" customWidth="1"/>
    <col min="6097" max="6097" width="0.7109375" style="746" customWidth="1"/>
    <col min="6098" max="6098" width="3.140625" style="746" customWidth="1"/>
    <col min="6099" max="6099" width="1.140625" style="746" customWidth="1"/>
    <col min="6100" max="6100" width="18" style="746" customWidth="1"/>
    <col min="6101" max="6101" width="9.42578125" style="746" customWidth="1"/>
    <col min="6102" max="6102" width="8.7109375" style="746" customWidth="1"/>
    <col min="6103" max="6103" width="9.28515625" style="746" customWidth="1"/>
    <col min="6104" max="6104" width="10.140625" style="746" customWidth="1"/>
    <col min="6105" max="6105" width="5.140625" style="746" customWidth="1"/>
    <col min="6106" max="6106" width="10.140625" style="746" customWidth="1"/>
    <col min="6107" max="6107" width="6.42578125" style="746" customWidth="1"/>
    <col min="6108" max="6108" width="11.42578125" style="746"/>
    <col min="6109" max="6109" width="1.28515625" style="746" customWidth="1"/>
    <col min="6110" max="6110" width="1.42578125" style="746" customWidth="1"/>
    <col min="6111" max="6111" width="8.28515625" style="746" customWidth="1"/>
    <col min="6112" max="6112" width="11.42578125" style="746"/>
    <col min="6113" max="6114" width="10.7109375" style="746" customWidth="1"/>
    <col min="6115" max="6115" width="10.28515625" style="746" customWidth="1"/>
    <col min="6116" max="6116" width="11.28515625" style="746" customWidth="1"/>
    <col min="6117" max="6117" width="7.7109375" style="746" customWidth="1"/>
    <col min="6118" max="6118" width="10.140625" style="746" customWidth="1"/>
    <col min="6119" max="6119" width="6.5703125" style="746" customWidth="1"/>
    <col min="6120" max="6120" width="1.140625" style="746" customWidth="1"/>
    <col min="6121" max="6121" width="24.5703125" style="746" customWidth="1"/>
    <col min="6122" max="6122" width="9.85546875" style="746" customWidth="1"/>
    <col min="6123" max="6123" width="10.7109375" style="746" customWidth="1"/>
    <col min="6124" max="6124" width="10.85546875" style="746" customWidth="1"/>
    <col min="6125" max="6125" width="11.140625" style="746" customWidth="1"/>
    <col min="6126" max="6126" width="9.85546875" style="746" customWidth="1"/>
    <col min="6127" max="6127" width="1" style="746" customWidth="1"/>
    <col min="6128" max="6128" width="16.5703125" style="746" customWidth="1"/>
    <col min="6129" max="6129" width="0.5703125" style="746" customWidth="1"/>
    <col min="6130" max="6130" width="0.7109375" style="746" customWidth="1"/>
    <col min="6131" max="6131" width="27.85546875" style="746" customWidth="1"/>
    <col min="6132" max="6132" width="0.85546875" style="746" customWidth="1"/>
    <col min="6133" max="6133" width="27.42578125" style="746" customWidth="1"/>
    <col min="6134" max="6134" width="14.7109375" style="746" customWidth="1"/>
    <col min="6135" max="6135" width="0.42578125" style="746" customWidth="1"/>
    <col min="6136" max="6136" width="0.7109375" style="746" customWidth="1"/>
    <col min="6137" max="6137" width="21.7109375" style="746" customWidth="1"/>
    <col min="6138" max="6138" width="1.28515625" style="746" customWidth="1"/>
    <col min="6139" max="6139" width="21.140625" style="746" customWidth="1"/>
    <col min="6140" max="6344" width="11.42578125" style="746"/>
    <col min="6345" max="6345" width="0.7109375" style="746" customWidth="1"/>
    <col min="6346" max="6347" width="1.5703125" style="746" customWidth="1"/>
    <col min="6348" max="6348" width="16.42578125" style="746" customWidth="1"/>
    <col min="6349" max="6351" width="10.42578125" style="746" customWidth="1"/>
    <col min="6352" max="6352" width="8.7109375" style="746" customWidth="1"/>
    <col min="6353" max="6353" width="0.7109375" style="746" customWidth="1"/>
    <col min="6354" max="6354" width="3.140625" style="746" customWidth="1"/>
    <col min="6355" max="6355" width="1.140625" style="746" customWidth="1"/>
    <col min="6356" max="6356" width="18" style="746" customWidth="1"/>
    <col min="6357" max="6357" width="9.42578125" style="746" customWidth="1"/>
    <col min="6358" max="6358" width="8.7109375" style="746" customWidth="1"/>
    <col min="6359" max="6359" width="9.28515625" style="746" customWidth="1"/>
    <col min="6360" max="6360" width="10.140625" style="746" customWidth="1"/>
    <col min="6361" max="6361" width="5.140625" style="746" customWidth="1"/>
    <col min="6362" max="6362" width="10.140625" style="746" customWidth="1"/>
    <col min="6363" max="6363" width="6.42578125" style="746" customWidth="1"/>
    <col min="6364" max="6364" width="11.42578125" style="746"/>
    <col min="6365" max="6365" width="1.28515625" style="746" customWidth="1"/>
    <col min="6366" max="6366" width="1.42578125" style="746" customWidth="1"/>
    <col min="6367" max="6367" width="8.28515625" style="746" customWidth="1"/>
    <col min="6368" max="6368" width="11.42578125" style="746"/>
    <col min="6369" max="6370" width="10.7109375" style="746" customWidth="1"/>
    <col min="6371" max="6371" width="10.28515625" style="746" customWidth="1"/>
    <col min="6372" max="6372" width="11.28515625" style="746" customWidth="1"/>
    <col min="6373" max="6373" width="7.7109375" style="746" customWidth="1"/>
    <col min="6374" max="6374" width="10.140625" style="746" customWidth="1"/>
    <col min="6375" max="6375" width="6.5703125" style="746" customWidth="1"/>
    <col min="6376" max="6376" width="1.140625" style="746" customWidth="1"/>
    <col min="6377" max="6377" width="24.5703125" style="746" customWidth="1"/>
    <col min="6378" max="6378" width="9.85546875" style="746" customWidth="1"/>
    <col min="6379" max="6379" width="10.7109375" style="746" customWidth="1"/>
    <col min="6380" max="6380" width="10.85546875" style="746" customWidth="1"/>
    <col min="6381" max="6381" width="11.140625" style="746" customWidth="1"/>
    <col min="6382" max="6382" width="9.85546875" style="746" customWidth="1"/>
    <col min="6383" max="6383" width="1" style="746" customWidth="1"/>
    <col min="6384" max="6384" width="16.5703125" style="746" customWidth="1"/>
    <col min="6385" max="6385" width="0.5703125" style="746" customWidth="1"/>
    <col min="6386" max="6386" width="0.7109375" style="746" customWidth="1"/>
    <col min="6387" max="6387" width="27.85546875" style="746" customWidth="1"/>
    <col min="6388" max="6388" width="0.85546875" style="746" customWidth="1"/>
    <col min="6389" max="6389" width="27.42578125" style="746" customWidth="1"/>
    <col min="6390" max="6390" width="14.7109375" style="746" customWidth="1"/>
    <col min="6391" max="6391" width="0.42578125" style="746" customWidth="1"/>
    <col min="6392" max="6392" width="0.7109375" style="746" customWidth="1"/>
    <col min="6393" max="6393" width="21.7109375" style="746" customWidth="1"/>
    <col min="6394" max="6394" width="1.28515625" style="746" customWidth="1"/>
    <col min="6395" max="6395" width="21.140625" style="746" customWidth="1"/>
    <col min="6396" max="6600" width="11.42578125" style="746"/>
    <col min="6601" max="6601" width="0.7109375" style="746" customWidth="1"/>
    <col min="6602" max="6603" width="1.5703125" style="746" customWidth="1"/>
    <col min="6604" max="6604" width="16.42578125" style="746" customWidth="1"/>
    <col min="6605" max="6607" width="10.42578125" style="746" customWidth="1"/>
    <col min="6608" max="6608" width="8.7109375" style="746" customWidth="1"/>
    <col min="6609" max="6609" width="0.7109375" style="746" customWidth="1"/>
    <col min="6610" max="6610" width="3.140625" style="746" customWidth="1"/>
    <col min="6611" max="6611" width="1.140625" style="746" customWidth="1"/>
    <col min="6612" max="6612" width="18" style="746" customWidth="1"/>
    <col min="6613" max="6613" width="9.42578125" style="746" customWidth="1"/>
    <col min="6614" max="6614" width="8.7109375" style="746" customWidth="1"/>
    <col min="6615" max="6615" width="9.28515625" style="746" customWidth="1"/>
    <col min="6616" max="6616" width="10.140625" style="746" customWidth="1"/>
    <col min="6617" max="6617" width="5.140625" style="746" customWidth="1"/>
    <col min="6618" max="6618" width="10.140625" style="746" customWidth="1"/>
    <col min="6619" max="6619" width="6.42578125" style="746" customWidth="1"/>
    <col min="6620" max="6620" width="11.42578125" style="746"/>
    <col min="6621" max="6621" width="1.28515625" style="746" customWidth="1"/>
    <col min="6622" max="6622" width="1.42578125" style="746" customWidth="1"/>
    <col min="6623" max="6623" width="8.28515625" style="746" customWidth="1"/>
    <col min="6624" max="6624" width="11.42578125" style="746"/>
    <col min="6625" max="6626" width="10.7109375" style="746" customWidth="1"/>
    <col min="6627" max="6627" width="10.28515625" style="746" customWidth="1"/>
    <col min="6628" max="6628" width="11.28515625" style="746" customWidth="1"/>
    <col min="6629" max="6629" width="7.7109375" style="746" customWidth="1"/>
    <col min="6630" max="6630" width="10.140625" style="746" customWidth="1"/>
    <col min="6631" max="6631" width="6.5703125" style="746" customWidth="1"/>
    <col min="6632" max="6632" width="1.140625" style="746" customWidth="1"/>
    <col min="6633" max="6633" width="24.5703125" style="746" customWidth="1"/>
    <col min="6634" max="6634" width="9.85546875" style="746" customWidth="1"/>
    <col min="6635" max="6635" width="10.7109375" style="746" customWidth="1"/>
    <col min="6636" max="6636" width="10.85546875" style="746" customWidth="1"/>
    <col min="6637" max="6637" width="11.140625" style="746" customWidth="1"/>
    <col min="6638" max="6638" width="9.85546875" style="746" customWidth="1"/>
    <col min="6639" max="6639" width="1" style="746" customWidth="1"/>
    <col min="6640" max="6640" width="16.5703125" style="746" customWidth="1"/>
    <col min="6641" max="6641" width="0.5703125" style="746" customWidth="1"/>
    <col min="6642" max="6642" width="0.7109375" style="746" customWidth="1"/>
    <col min="6643" max="6643" width="27.85546875" style="746" customWidth="1"/>
    <col min="6644" max="6644" width="0.85546875" style="746" customWidth="1"/>
    <col min="6645" max="6645" width="27.42578125" style="746" customWidth="1"/>
    <col min="6646" max="6646" width="14.7109375" style="746" customWidth="1"/>
    <col min="6647" max="6647" width="0.42578125" style="746" customWidth="1"/>
    <col min="6648" max="6648" width="0.7109375" style="746" customWidth="1"/>
    <col min="6649" max="6649" width="21.7109375" style="746" customWidth="1"/>
    <col min="6650" max="6650" width="1.28515625" style="746" customWidth="1"/>
    <col min="6651" max="6651" width="21.140625" style="746" customWidth="1"/>
    <col min="6652" max="6856" width="11.42578125" style="746"/>
    <col min="6857" max="6857" width="0.7109375" style="746" customWidth="1"/>
    <col min="6858" max="6859" width="1.5703125" style="746" customWidth="1"/>
    <col min="6860" max="6860" width="16.42578125" style="746" customWidth="1"/>
    <col min="6861" max="6863" width="10.42578125" style="746" customWidth="1"/>
    <col min="6864" max="6864" width="8.7109375" style="746" customWidth="1"/>
    <col min="6865" max="6865" width="0.7109375" style="746" customWidth="1"/>
    <col min="6866" max="6866" width="3.140625" style="746" customWidth="1"/>
    <col min="6867" max="6867" width="1.140625" style="746" customWidth="1"/>
    <col min="6868" max="6868" width="18" style="746" customWidth="1"/>
    <col min="6869" max="6869" width="9.42578125" style="746" customWidth="1"/>
    <col min="6870" max="6870" width="8.7109375" style="746" customWidth="1"/>
    <col min="6871" max="6871" width="9.28515625" style="746" customWidth="1"/>
    <col min="6872" max="6872" width="10.140625" style="746" customWidth="1"/>
    <col min="6873" max="6873" width="5.140625" style="746" customWidth="1"/>
    <col min="6874" max="6874" width="10.140625" style="746" customWidth="1"/>
    <col min="6875" max="6875" width="6.42578125" style="746" customWidth="1"/>
    <col min="6876" max="6876" width="11.42578125" style="746"/>
    <col min="6877" max="6877" width="1.28515625" style="746" customWidth="1"/>
    <col min="6878" max="6878" width="1.42578125" style="746" customWidth="1"/>
    <col min="6879" max="6879" width="8.28515625" style="746" customWidth="1"/>
    <col min="6880" max="6880" width="11.42578125" style="746"/>
    <col min="6881" max="6882" width="10.7109375" style="746" customWidth="1"/>
    <col min="6883" max="6883" width="10.28515625" style="746" customWidth="1"/>
    <col min="6884" max="6884" width="11.28515625" style="746" customWidth="1"/>
    <col min="6885" max="6885" width="7.7109375" style="746" customWidth="1"/>
    <col min="6886" max="6886" width="10.140625" style="746" customWidth="1"/>
    <col min="6887" max="6887" width="6.5703125" style="746" customWidth="1"/>
    <col min="6888" max="6888" width="1.140625" style="746" customWidth="1"/>
    <col min="6889" max="6889" width="24.5703125" style="746" customWidth="1"/>
    <col min="6890" max="6890" width="9.85546875" style="746" customWidth="1"/>
    <col min="6891" max="6891" width="10.7109375" style="746" customWidth="1"/>
    <col min="6892" max="6892" width="10.85546875" style="746" customWidth="1"/>
    <col min="6893" max="6893" width="11.140625" style="746" customWidth="1"/>
    <col min="6894" max="6894" width="9.85546875" style="746" customWidth="1"/>
    <col min="6895" max="6895" width="1" style="746" customWidth="1"/>
    <col min="6896" max="6896" width="16.5703125" style="746" customWidth="1"/>
    <col min="6897" max="6897" width="0.5703125" style="746" customWidth="1"/>
    <col min="6898" max="6898" width="0.7109375" style="746" customWidth="1"/>
    <col min="6899" max="6899" width="27.85546875" style="746" customWidth="1"/>
    <col min="6900" max="6900" width="0.85546875" style="746" customWidth="1"/>
    <col min="6901" max="6901" width="27.42578125" style="746" customWidth="1"/>
    <col min="6902" max="6902" width="14.7109375" style="746" customWidth="1"/>
    <col min="6903" max="6903" width="0.42578125" style="746" customWidth="1"/>
    <col min="6904" max="6904" width="0.7109375" style="746" customWidth="1"/>
    <col min="6905" max="6905" width="21.7109375" style="746" customWidth="1"/>
    <col min="6906" max="6906" width="1.28515625" style="746" customWidth="1"/>
    <col min="6907" max="6907" width="21.140625" style="746" customWidth="1"/>
    <col min="6908" max="7112" width="11.42578125" style="746"/>
    <col min="7113" max="7113" width="0.7109375" style="746" customWidth="1"/>
    <col min="7114" max="7115" width="1.5703125" style="746" customWidth="1"/>
    <col min="7116" max="7116" width="16.42578125" style="746" customWidth="1"/>
    <col min="7117" max="7119" width="10.42578125" style="746" customWidth="1"/>
    <col min="7120" max="7120" width="8.7109375" style="746" customWidth="1"/>
    <col min="7121" max="7121" width="0.7109375" style="746" customWidth="1"/>
    <col min="7122" max="7122" width="3.140625" style="746" customWidth="1"/>
    <col min="7123" max="7123" width="1.140625" style="746" customWidth="1"/>
    <col min="7124" max="7124" width="18" style="746" customWidth="1"/>
    <col min="7125" max="7125" width="9.42578125" style="746" customWidth="1"/>
    <col min="7126" max="7126" width="8.7109375" style="746" customWidth="1"/>
    <col min="7127" max="7127" width="9.28515625" style="746" customWidth="1"/>
    <col min="7128" max="7128" width="10.140625" style="746" customWidth="1"/>
    <col min="7129" max="7129" width="5.140625" style="746" customWidth="1"/>
    <col min="7130" max="7130" width="10.140625" style="746" customWidth="1"/>
    <col min="7131" max="7131" width="6.42578125" style="746" customWidth="1"/>
    <col min="7132" max="7132" width="11.42578125" style="746"/>
    <col min="7133" max="7133" width="1.28515625" style="746" customWidth="1"/>
    <col min="7134" max="7134" width="1.42578125" style="746" customWidth="1"/>
    <col min="7135" max="7135" width="8.28515625" style="746" customWidth="1"/>
    <col min="7136" max="7136" width="11.42578125" style="746"/>
    <col min="7137" max="7138" width="10.7109375" style="746" customWidth="1"/>
    <col min="7139" max="7139" width="10.28515625" style="746" customWidth="1"/>
    <col min="7140" max="7140" width="11.28515625" style="746" customWidth="1"/>
    <col min="7141" max="7141" width="7.7109375" style="746" customWidth="1"/>
    <col min="7142" max="7142" width="10.140625" style="746" customWidth="1"/>
    <col min="7143" max="7143" width="6.5703125" style="746" customWidth="1"/>
    <col min="7144" max="7144" width="1.140625" style="746" customWidth="1"/>
    <col min="7145" max="7145" width="24.5703125" style="746" customWidth="1"/>
    <col min="7146" max="7146" width="9.85546875" style="746" customWidth="1"/>
    <col min="7147" max="7147" width="10.7109375" style="746" customWidth="1"/>
    <col min="7148" max="7148" width="10.85546875" style="746" customWidth="1"/>
    <col min="7149" max="7149" width="11.140625" style="746" customWidth="1"/>
    <col min="7150" max="7150" width="9.85546875" style="746" customWidth="1"/>
    <col min="7151" max="7151" width="1" style="746" customWidth="1"/>
    <col min="7152" max="7152" width="16.5703125" style="746" customWidth="1"/>
    <col min="7153" max="7153" width="0.5703125" style="746" customWidth="1"/>
    <col min="7154" max="7154" width="0.7109375" style="746" customWidth="1"/>
    <col min="7155" max="7155" width="27.85546875" style="746" customWidth="1"/>
    <col min="7156" max="7156" width="0.85546875" style="746" customWidth="1"/>
    <col min="7157" max="7157" width="27.42578125" style="746" customWidth="1"/>
    <col min="7158" max="7158" width="14.7109375" style="746" customWidth="1"/>
    <col min="7159" max="7159" width="0.42578125" style="746" customWidth="1"/>
    <col min="7160" max="7160" width="0.7109375" style="746" customWidth="1"/>
    <col min="7161" max="7161" width="21.7109375" style="746" customWidth="1"/>
    <col min="7162" max="7162" width="1.28515625" style="746" customWidth="1"/>
    <col min="7163" max="7163" width="21.140625" style="746" customWidth="1"/>
    <col min="7164" max="7368" width="11.42578125" style="746"/>
    <col min="7369" max="7369" width="0.7109375" style="746" customWidth="1"/>
    <col min="7370" max="7371" width="1.5703125" style="746" customWidth="1"/>
    <col min="7372" max="7372" width="16.42578125" style="746" customWidth="1"/>
    <col min="7373" max="7375" width="10.42578125" style="746" customWidth="1"/>
    <col min="7376" max="7376" width="8.7109375" style="746" customWidth="1"/>
    <col min="7377" max="7377" width="0.7109375" style="746" customWidth="1"/>
    <col min="7378" max="7378" width="3.140625" style="746" customWidth="1"/>
    <col min="7379" max="7379" width="1.140625" style="746" customWidth="1"/>
    <col min="7380" max="7380" width="18" style="746" customWidth="1"/>
    <col min="7381" max="7381" width="9.42578125" style="746" customWidth="1"/>
    <col min="7382" max="7382" width="8.7109375" style="746" customWidth="1"/>
    <col min="7383" max="7383" width="9.28515625" style="746" customWidth="1"/>
    <col min="7384" max="7384" width="10.140625" style="746" customWidth="1"/>
    <col min="7385" max="7385" width="5.140625" style="746" customWidth="1"/>
    <col min="7386" max="7386" width="10.140625" style="746" customWidth="1"/>
    <col min="7387" max="7387" width="6.42578125" style="746" customWidth="1"/>
    <col min="7388" max="7388" width="11.42578125" style="746"/>
    <col min="7389" max="7389" width="1.28515625" style="746" customWidth="1"/>
    <col min="7390" max="7390" width="1.42578125" style="746" customWidth="1"/>
    <col min="7391" max="7391" width="8.28515625" style="746" customWidth="1"/>
    <col min="7392" max="7392" width="11.42578125" style="746"/>
    <col min="7393" max="7394" width="10.7109375" style="746" customWidth="1"/>
    <col min="7395" max="7395" width="10.28515625" style="746" customWidth="1"/>
    <col min="7396" max="7396" width="11.28515625" style="746" customWidth="1"/>
    <col min="7397" max="7397" width="7.7109375" style="746" customWidth="1"/>
    <col min="7398" max="7398" width="10.140625" style="746" customWidth="1"/>
    <col min="7399" max="7399" width="6.5703125" style="746" customWidth="1"/>
    <col min="7400" max="7400" width="1.140625" style="746" customWidth="1"/>
    <col min="7401" max="7401" width="24.5703125" style="746" customWidth="1"/>
    <col min="7402" max="7402" width="9.85546875" style="746" customWidth="1"/>
    <col min="7403" max="7403" width="10.7109375" style="746" customWidth="1"/>
    <col min="7404" max="7404" width="10.85546875" style="746" customWidth="1"/>
    <col min="7405" max="7405" width="11.140625" style="746" customWidth="1"/>
    <col min="7406" max="7406" width="9.85546875" style="746" customWidth="1"/>
    <col min="7407" max="7407" width="1" style="746" customWidth="1"/>
    <col min="7408" max="7408" width="16.5703125" style="746" customWidth="1"/>
    <col min="7409" max="7409" width="0.5703125" style="746" customWidth="1"/>
    <col min="7410" max="7410" width="0.7109375" style="746" customWidth="1"/>
    <col min="7411" max="7411" width="27.85546875" style="746" customWidth="1"/>
    <col min="7412" max="7412" width="0.85546875" style="746" customWidth="1"/>
    <col min="7413" max="7413" width="27.42578125" style="746" customWidth="1"/>
    <col min="7414" max="7414" width="14.7109375" style="746" customWidth="1"/>
    <col min="7415" max="7415" width="0.42578125" style="746" customWidth="1"/>
    <col min="7416" max="7416" width="0.7109375" style="746" customWidth="1"/>
    <col min="7417" max="7417" width="21.7109375" style="746" customWidth="1"/>
    <col min="7418" max="7418" width="1.28515625" style="746" customWidth="1"/>
    <col min="7419" max="7419" width="21.140625" style="746" customWidth="1"/>
    <col min="7420" max="7624" width="11.42578125" style="746"/>
    <col min="7625" max="7625" width="0.7109375" style="746" customWidth="1"/>
    <col min="7626" max="7627" width="1.5703125" style="746" customWidth="1"/>
    <col min="7628" max="7628" width="16.42578125" style="746" customWidth="1"/>
    <col min="7629" max="7631" width="10.42578125" style="746" customWidth="1"/>
    <col min="7632" max="7632" width="8.7109375" style="746" customWidth="1"/>
    <col min="7633" max="7633" width="0.7109375" style="746" customWidth="1"/>
    <col min="7634" max="7634" width="3.140625" style="746" customWidth="1"/>
    <col min="7635" max="7635" width="1.140625" style="746" customWidth="1"/>
    <col min="7636" max="7636" width="18" style="746" customWidth="1"/>
    <col min="7637" max="7637" width="9.42578125" style="746" customWidth="1"/>
    <col min="7638" max="7638" width="8.7109375" style="746" customWidth="1"/>
    <col min="7639" max="7639" width="9.28515625" style="746" customWidth="1"/>
    <col min="7640" max="7640" width="10.140625" style="746" customWidth="1"/>
    <col min="7641" max="7641" width="5.140625" style="746" customWidth="1"/>
    <col min="7642" max="7642" width="10.140625" style="746" customWidth="1"/>
    <col min="7643" max="7643" width="6.42578125" style="746" customWidth="1"/>
    <col min="7644" max="7644" width="11.42578125" style="746"/>
    <col min="7645" max="7645" width="1.28515625" style="746" customWidth="1"/>
    <col min="7646" max="7646" width="1.42578125" style="746" customWidth="1"/>
    <col min="7647" max="7647" width="8.28515625" style="746" customWidth="1"/>
    <col min="7648" max="7648" width="11.42578125" style="746"/>
    <col min="7649" max="7650" width="10.7109375" style="746" customWidth="1"/>
    <col min="7651" max="7651" width="10.28515625" style="746" customWidth="1"/>
    <col min="7652" max="7652" width="11.28515625" style="746" customWidth="1"/>
    <col min="7653" max="7653" width="7.7109375" style="746" customWidth="1"/>
    <col min="7654" max="7654" width="10.140625" style="746" customWidth="1"/>
    <col min="7655" max="7655" width="6.5703125" style="746" customWidth="1"/>
    <col min="7656" max="7656" width="1.140625" style="746" customWidth="1"/>
    <col min="7657" max="7657" width="24.5703125" style="746" customWidth="1"/>
    <col min="7658" max="7658" width="9.85546875" style="746" customWidth="1"/>
    <col min="7659" max="7659" width="10.7109375" style="746" customWidth="1"/>
    <col min="7660" max="7660" width="10.85546875" style="746" customWidth="1"/>
    <col min="7661" max="7661" width="11.140625" style="746" customWidth="1"/>
    <col min="7662" max="7662" width="9.85546875" style="746" customWidth="1"/>
    <col min="7663" max="7663" width="1" style="746" customWidth="1"/>
    <col min="7664" max="7664" width="16.5703125" style="746" customWidth="1"/>
    <col min="7665" max="7665" width="0.5703125" style="746" customWidth="1"/>
    <col min="7666" max="7666" width="0.7109375" style="746" customWidth="1"/>
    <col min="7667" max="7667" width="27.85546875" style="746" customWidth="1"/>
    <col min="7668" max="7668" width="0.85546875" style="746" customWidth="1"/>
    <col min="7669" max="7669" width="27.42578125" style="746" customWidth="1"/>
    <col min="7670" max="7670" width="14.7109375" style="746" customWidth="1"/>
    <col min="7671" max="7671" width="0.42578125" style="746" customWidth="1"/>
    <col min="7672" max="7672" width="0.7109375" style="746" customWidth="1"/>
    <col min="7673" max="7673" width="21.7109375" style="746" customWidth="1"/>
    <col min="7674" max="7674" width="1.28515625" style="746" customWidth="1"/>
    <col min="7675" max="7675" width="21.140625" style="746" customWidth="1"/>
    <col min="7676" max="7880" width="11.42578125" style="746"/>
    <col min="7881" max="7881" width="0.7109375" style="746" customWidth="1"/>
    <col min="7882" max="7883" width="1.5703125" style="746" customWidth="1"/>
    <col min="7884" max="7884" width="16.42578125" style="746" customWidth="1"/>
    <col min="7885" max="7887" width="10.42578125" style="746" customWidth="1"/>
    <col min="7888" max="7888" width="8.7109375" style="746" customWidth="1"/>
    <col min="7889" max="7889" width="0.7109375" style="746" customWidth="1"/>
    <col min="7890" max="7890" width="3.140625" style="746" customWidth="1"/>
    <col min="7891" max="7891" width="1.140625" style="746" customWidth="1"/>
    <col min="7892" max="7892" width="18" style="746" customWidth="1"/>
    <col min="7893" max="7893" width="9.42578125" style="746" customWidth="1"/>
    <col min="7894" max="7894" width="8.7109375" style="746" customWidth="1"/>
    <col min="7895" max="7895" width="9.28515625" style="746" customWidth="1"/>
    <col min="7896" max="7896" width="10.140625" style="746" customWidth="1"/>
    <col min="7897" max="7897" width="5.140625" style="746" customWidth="1"/>
    <col min="7898" max="7898" width="10.140625" style="746" customWidth="1"/>
    <col min="7899" max="7899" width="6.42578125" style="746" customWidth="1"/>
    <col min="7900" max="7900" width="11.42578125" style="746"/>
    <col min="7901" max="7901" width="1.28515625" style="746" customWidth="1"/>
    <col min="7902" max="7902" width="1.42578125" style="746" customWidth="1"/>
    <col min="7903" max="7903" width="8.28515625" style="746" customWidth="1"/>
    <col min="7904" max="7904" width="11.42578125" style="746"/>
    <col min="7905" max="7906" width="10.7109375" style="746" customWidth="1"/>
    <col min="7907" max="7907" width="10.28515625" style="746" customWidth="1"/>
    <col min="7908" max="7908" width="11.28515625" style="746" customWidth="1"/>
    <col min="7909" max="7909" width="7.7109375" style="746" customWidth="1"/>
    <col min="7910" max="7910" width="10.140625" style="746" customWidth="1"/>
    <col min="7911" max="7911" width="6.5703125" style="746" customWidth="1"/>
    <col min="7912" max="7912" width="1.140625" style="746" customWidth="1"/>
    <col min="7913" max="7913" width="24.5703125" style="746" customWidth="1"/>
    <col min="7914" max="7914" width="9.85546875" style="746" customWidth="1"/>
    <col min="7915" max="7915" width="10.7109375" style="746" customWidth="1"/>
    <col min="7916" max="7916" width="10.85546875" style="746" customWidth="1"/>
    <col min="7917" max="7917" width="11.140625" style="746" customWidth="1"/>
    <col min="7918" max="7918" width="9.85546875" style="746" customWidth="1"/>
    <col min="7919" max="7919" width="1" style="746" customWidth="1"/>
    <col min="7920" max="7920" width="16.5703125" style="746" customWidth="1"/>
    <col min="7921" max="7921" width="0.5703125" style="746" customWidth="1"/>
    <col min="7922" max="7922" width="0.7109375" style="746" customWidth="1"/>
    <col min="7923" max="7923" width="27.85546875" style="746" customWidth="1"/>
    <col min="7924" max="7924" width="0.85546875" style="746" customWidth="1"/>
    <col min="7925" max="7925" width="27.42578125" style="746" customWidth="1"/>
    <col min="7926" max="7926" width="14.7109375" style="746" customWidth="1"/>
    <col min="7927" max="7927" width="0.42578125" style="746" customWidth="1"/>
    <col min="7928" max="7928" width="0.7109375" style="746" customWidth="1"/>
    <col min="7929" max="7929" width="21.7109375" style="746" customWidth="1"/>
    <col min="7930" max="7930" width="1.28515625" style="746" customWidth="1"/>
    <col min="7931" max="7931" width="21.140625" style="746" customWidth="1"/>
    <col min="7932" max="8136" width="11.42578125" style="746"/>
    <col min="8137" max="8137" width="0.7109375" style="746" customWidth="1"/>
    <col min="8138" max="8139" width="1.5703125" style="746" customWidth="1"/>
    <col min="8140" max="8140" width="16.42578125" style="746" customWidth="1"/>
    <col min="8141" max="8143" width="10.42578125" style="746" customWidth="1"/>
    <col min="8144" max="8144" width="8.7109375" style="746" customWidth="1"/>
    <col min="8145" max="8145" width="0.7109375" style="746" customWidth="1"/>
    <col min="8146" max="8146" width="3.140625" style="746" customWidth="1"/>
    <col min="8147" max="8147" width="1.140625" style="746" customWidth="1"/>
    <col min="8148" max="8148" width="18" style="746" customWidth="1"/>
    <col min="8149" max="8149" width="9.42578125" style="746" customWidth="1"/>
    <col min="8150" max="8150" width="8.7109375" style="746" customWidth="1"/>
    <col min="8151" max="8151" width="9.28515625" style="746" customWidth="1"/>
    <col min="8152" max="8152" width="10.140625" style="746" customWidth="1"/>
    <col min="8153" max="8153" width="5.140625" style="746" customWidth="1"/>
    <col min="8154" max="8154" width="10.140625" style="746" customWidth="1"/>
    <col min="8155" max="8155" width="6.42578125" style="746" customWidth="1"/>
    <col min="8156" max="8156" width="11.42578125" style="746"/>
    <col min="8157" max="8157" width="1.28515625" style="746" customWidth="1"/>
    <col min="8158" max="8158" width="1.42578125" style="746" customWidth="1"/>
    <col min="8159" max="8159" width="8.28515625" style="746" customWidth="1"/>
    <col min="8160" max="8160" width="11.42578125" style="746"/>
    <col min="8161" max="8162" width="10.7109375" style="746" customWidth="1"/>
    <col min="8163" max="8163" width="10.28515625" style="746" customWidth="1"/>
    <col min="8164" max="8164" width="11.28515625" style="746" customWidth="1"/>
    <col min="8165" max="8165" width="7.7109375" style="746" customWidth="1"/>
    <col min="8166" max="8166" width="10.140625" style="746" customWidth="1"/>
    <col min="8167" max="8167" width="6.5703125" style="746" customWidth="1"/>
    <col min="8168" max="8168" width="1.140625" style="746" customWidth="1"/>
    <col min="8169" max="8169" width="24.5703125" style="746" customWidth="1"/>
    <col min="8170" max="8170" width="9.85546875" style="746" customWidth="1"/>
    <col min="8171" max="8171" width="10.7109375" style="746" customWidth="1"/>
    <col min="8172" max="8172" width="10.85546875" style="746" customWidth="1"/>
    <col min="8173" max="8173" width="11.140625" style="746" customWidth="1"/>
    <col min="8174" max="8174" width="9.85546875" style="746" customWidth="1"/>
    <col min="8175" max="8175" width="1" style="746" customWidth="1"/>
    <col min="8176" max="8176" width="16.5703125" style="746" customWidth="1"/>
    <col min="8177" max="8177" width="0.5703125" style="746" customWidth="1"/>
    <col min="8178" max="8178" width="0.7109375" style="746" customWidth="1"/>
    <col min="8179" max="8179" width="27.85546875" style="746" customWidth="1"/>
    <col min="8180" max="8180" width="0.85546875" style="746" customWidth="1"/>
    <col min="8181" max="8181" width="27.42578125" style="746" customWidth="1"/>
    <col min="8182" max="8182" width="14.7109375" style="746" customWidth="1"/>
    <col min="8183" max="8183" width="0.42578125" style="746" customWidth="1"/>
    <col min="8184" max="8184" width="0.7109375" style="746" customWidth="1"/>
    <col min="8185" max="8185" width="21.7109375" style="746" customWidth="1"/>
    <col min="8186" max="8186" width="1.28515625" style="746" customWidth="1"/>
    <col min="8187" max="8187" width="21.140625" style="746" customWidth="1"/>
    <col min="8188" max="8392" width="11.42578125" style="746"/>
    <col min="8393" max="8393" width="0.7109375" style="746" customWidth="1"/>
    <col min="8394" max="8395" width="1.5703125" style="746" customWidth="1"/>
    <col min="8396" max="8396" width="16.42578125" style="746" customWidth="1"/>
    <col min="8397" max="8399" width="10.42578125" style="746" customWidth="1"/>
    <col min="8400" max="8400" width="8.7109375" style="746" customWidth="1"/>
    <col min="8401" max="8401" width="0.7109375" style="746" customWidth="1"/>
    <col min="8402" max="8402" width="3.140625" style="746" customWidth="1"/>
    <col min="8403" max="8403" width="1.140625" style="746" customWidth="1"/>
    <col min="8404" max="8404" width="18" style="746" customWidth="1"/>
    <col min="8405" max="8405" width="9.42578125" style="746" customWidth="1"/>
    <col min="8406" max="8406" width="8.7109375" style="746" customWidth="1"/>
    <col min="8407" max="8407" width="9.28515625" style="746" customWidth="1"/>
    <col min="8408" max="8408" width="10.140625" style="746" customWidth="1"/>
    <col min="8409" max="8409" width="5.140625" style="746" customWidth="1"/>
    <col min="8410" max="8410" width="10.140625" style="746" customWidth="1"/>
    <col min="8411" max="8411" width="6.42578125" style="746" customWidth="1"/>
    <col min="8412" max="8412" width="11.42578125" style="746"/>
    <col min="8413" max="8413" width="1.28515625" style="746" customWidth="1"/>
    <col min="8414" max="8414" width="1.42578125" style="746" customWidth="1"/>
    <col min="8415" max="8415" width="8.28515625" style="746" customWidth="1"/>
    <col min="8416" max="8416" width="11.42578125" style="746"/>
    <col min="8417" max="8418" width="10.7109375" style="746" customWidth="1"/>
    <col min="8419" max="8419" width="10.28515625" style="746" customWidth="1"/>
    <col min="8420" max="8420" width="11.28515625" style="746" customWidth="1"/>
    <col min="8421" max="8421" width="7.7109375" style="746" customWidth="1"/>
    <col min="8422" max="8422" width="10.140625" style="746" customWidth="1"/>
    <col min="8423" max="8423" width="6.5703125" style="746" customWidth="1"/>
    <col min="8424" max="8424" width="1.140625" style="746" customWidth="1"/>
    <col min="8425" max="8425" width="24.5703125" style="746" customWidth="1"/>
    <col min="8426" max="8426" width="9.85546875" style="746" customWidth="1"/>
    <col min="8427" max="8427" width="10.7109375" style="746" customWidth="1"/>
    <col min="8428" max="8428" width="10.85546875" style="746" customWidth="1"/>
    <col min="8429" max="8429" width="11.140625" style="746" customWidth="1"/>
    <col min="8430" max="8430" width="9.85546875" style="746" customWidth="1"/>
    <col min="8431" max="8431" width="1" style="746" customWidth="1"/>
    <col min="8432" max="8432" width="16.5703125" style="746" customWidth="1"/>
    <col min="8433" max="8433" width="0.5703125" style="746" customWidth="1"/>
    <col min="8434" max="8434" width="0.7109375" style="746" customWidth="1"/>
    <col min="8435" max="8435" width="27.85546875" style="746" customWidth="1"/>
    <col min="8436" max="8436" width="0.85546875" style="746" customWidth="1"/>
    <col min="8437" max="8437" width="27.42578125" style="746" customWidth="1"/>
    <col min="8438" max="8438" width="14.7109375" style="746" customWidth="1"/>
    <col min="8439" max="8439" width="0.42578125" style="746" customWidth="1"/>
    <col min="8440" max="8440" width="0.7109375" style="746" customWidth="1"/>
    <col min="8441" max="8441" width="21.7109375" style="746" customWidth="1"/>
    <col min="8442" max="8442" width="1.28515625" style="746" customWidth="1"/>
    <col min="8443" max="8443" width="21.140625" style="746" customWidth="1"/>
    <col min="8444" max="8648" width="11.42578125" style="746"/>
    <col min="8649" max="8649" width="0.7109375" style="746" customWidth="1"/>
    <col min="8650" max="8651" width="1.5703125" style="746" customWidth="1"/>
    <col min="8652" max="8652" width="16.42578125" style="746" customWidth="1"/>
    <col min="8653" max="8655" width="10.42578125" style="746" customWidth="1"/>
    <col min="8656" max="8656" width="8.7109375" style="746" customWidth="1"/>
    <col min="8657" max="8657" width="0.7109375" style="746" customWidth="1"/>
    <col min="8658" max="8658" width="3.140625" style="746" customWidth="1"/>
    <col min="8659" max="8659" width="1.140625" style="746" customWidth="1"/>
    <col min="8660" max="8660" width="18" style="746" customWidth="1"/>
    <col min="8661" max="8661" width="9.42578125" style="746" customWidth="1"/>
    <col min="8662" max="8662" width="8.7109375" style="746" customWidth="1"/>
    <col min="8663" max="8663" width="9.28515625" style="746" customWidth="1"/>
    <col min="8664" max="8664" width="10.140625" style="746" customWidth="1"/>
    <col min="8665" max="8665" width="5.140625" style="746" customWidth="1"/>
    <col min="8666" max="8666" width="10.140625" style="746" customWidth="1"/>
    <col min="8667" max="8667" width="6.42578125" style="746" customWidth="1"/>
    <col min="8668" max="8668" width="11.42578125" style="746"/>
    <col min="8669" max="8669" width="1.28515625" style="746" customWidth="1"/>
    <col min="8670" max="8670" width="1.42578125" style="746" customWidth="1"/>
    <col min="8671" max="8671" width="8.28515625" style="746" customWidth="1"/>
    <col min="8672" max="8672" width="11.42578125" style="746"/>
    <col min="8673" max="8674" width="10.7109375" style="746" customWidth="1"/>
    <col min="8675" max="8675" width="10.28515625" style="746" customWidth="1"/>
    <col min="8676" max="8676" width="11.28515625" style="746" customWidth="1"/>
    <col min="8677" max="8677" width="7.7109375" style="746" customWidth="1"/>
    <col min="8678" max="8678" width="10.140625" style="746" customWidth="1"/>
    <col min="8679" max="8679" width="6.5703125" style="746" customWidth="1"/>
    <col min="8680" max="8680" width="1.140625" style="746" customWidth="1"/>
    <col min="8681" max="8681" width="24.5703125" style="746" customWidth="1"/>
    <col min="8682" max="8682" width="9.85546875" style="746" customWidth="1"/>
    <col min="8683" max="8683" width="10.7109375" style="746" customWidth="1"/>
    <col min="8684" max="8684" width="10.85546875" style="746" customWidth="1"/>
    <col min="8685" max="8685" width="11.140625" style="746" customWidth="1"/>
    <col min="8686" max="8686" width="9.85546875" style="746" customWidth="1"/>
    <col min="8687" max="8687" width="1" style="746" customWidth="1"/>
    <col min="8688" max="8688" width="16.5703125" style="746" customWidth="1"/>
    <col min="8689" max="8689" width="0.5703125" style="746" customWidth="1"/>
    <col min="8690" max="8690" width="0.7109375" style="746" customWidth="1"/>
    <col min="8691" max="8691" width="27.85546875" style="746" customWidth="1"/>
    <col min="8692" max="8692" width="0.85546875" style="746" customWidth="1"/>
    <col min="8693" max="8693" width="27.42578125" style="746" customWidth="1"/>
    <col min="8694" max="8694" width="14.7109375" style="746" customWidth="1"/>
    <col min="8695" max="8695" width="0.42578125" style="746" customWidth="1"/>
    <col min="8696" max="8696" width="0.7109375" style="746" customWidth="1"/>
    <col min="8697" max="8697" width="21.7109375" style="746" customWidth="1"/>
    <col min="8698" max="8698" width="1.28515625" style="746" customWidth="1"/>
    <col min="8699" max="8699" width="21.140625" style="746" customWidth="1"/>
    <col min="8700" max="8904" width="11.42578125" style="746"/>
    <col min="8905" max="8905" width="0.7109375" style="746" customWidth="1"/>
    <col min="8906" max="8907" width="1.5703125" style="746" customWidth="1"/>
    <col min="8908" max="8908" width="16.42578125" style="746" customWidth="1"/>
    <col min="8909" max="8911" width="10.42578125" style="746" customWidth="1"/>
    <col min="8912" max="8912" width="8.7109375" style="746" customWidth="1"/>
    <col min="8913" max="8913" width="0.7109375" style="746" customWidth="1"/>
    <col min="8914" max="8914" width="3.140625" style="746" customWidth="1"/>
    <col min="8915" max="8915" width="1.140625" style="746" customWidth="1"/>
    <col min="8916" max="8916" width="18" style="746" customWidth="1"/>
    <col min="8917" max="8917" width="9.42578125" style="746" customWidth="1"/>
    <col min="8918" max="8918" width="8.7109375" style="746" customWidth="1"/>
    <col min="8919" max="8919" width="9.28515625" style="746" customWidth="1"/>
    <col min="8920" max="8920" width="10.140625" style="746" customWidth="1"/>
    <col min="8921" max="8921" width="5.140625" style="746" customWidth="1"/>
    <col min="8922" max="8922" width="10.140625" style="746" customWidth="1"/>
    <col min="8923" max="8923" width="6.42578125" style="746" customWidth="1"/>
    <col min="8924" max="8924" width="11.42578125" style="746"/>
    <col min="8925" max="8925" width="1.28515625" style="746" customWidth="1"/>
    <col min="8926" max="8926" width="1.42578125" style="746" customWidth="1"/>
    <col min="8927" max="8927" width="8.28515625" style="746" customWidth="1"/>
    <col min="8928" max="8928" width="11.42578125" style="746"/>
    <col min="8929" max="8930" width="10.7109375" style="746" customWidth="1"/>
    <col min="8931" max="8931" width="10.28515625" style="746" customWidth="1"/>
    <col min="8932" max="8932" width="11.28515625" style="746" customWidth="1"/>
    <col min="8933" max="8933" width="7.7109375" style="746" customWidth="1"/>
    <col min="8934" max="8934" width="10.140625" style="746" customWidth="1"/>
    <col min="8935" max="8935" width="6.5703125" style="746" customWidth="1"/>
    <col min="8936" max="8936" width="1.140625" style="746" customWidth="1"/>
    <col min="8937" max="8937" width="24.5703125" style="746" customWidth="1"/>
    <col min="8938" max="8938" width="9.85546875" style="746" customWidth="1"/>
    <col min="8939" max="8939" width="10.7109375" style="746" customWidth="1"/>
    <col min="8940" max="8940" width="10.85546875" style="746" customWidth="1"/>
    <col min="8941" max="8941" width="11.140625" style="746" customWidth="1"/>
    <col min="8942" max="8942" width="9.85546875" style="746" customWidth="1"/>
    <col min="8943" max="8943" width="1" style="746" customWidth="1"/>
    <col min="8944" max="8944" width="16.5703125" style="746" customWidth="1"/>
    <col min="8945" max="8945" width="0.5703125" style="746" customWidth="1"/>
    <col min="8946" max="8946" width="0.7109375" style="746" customWidth="1"/>
    <col min="8947" max="8947" width="27.85546875" style="746" customWidth="1"/>
    <col min="8948" max="8948" width="0.85546875" style="746" customWidth="1"/>
    <col min="8949" max="8949" width="27.42578125" style="746" customWidth="1"/>
    <col min="8950" max="8950" width="14.7109375" style="746" customWidth="1"/>
    <col min="8951" max="8951" width="0.42578125" style="746" customWidth="1"/>
    <col min="8952" max="8952" width="0.7109375" style="746" customWidth="1"/>
    <col min="8953" max="8953" width="21.7109375" style="746" customWidth="1"/>
    <col min="8954" max="8954" width="1.28515625" style="746" customWidth="1"/>
    <col min="8955" max="8955" width="21.140625" style="746" customWidth="1"/>
    <col min="8956" max="9160" width="11.42578125" style="746"/>
    <col min="9161" max="9161" width="0.7109375" style="746" customWidth="1"/>
    <col min="9162" max="9163" width="1.5703125" style="746" customWidth="1"/>
    <col min="9164" max="9164" width="16.42578125" style="746" customWidth="1"/>
    <col min="9165" max="9167" width="10.42578125" style="746" customWidth="1"/>
    <col min="9168" max="9168" width="8.7109375" style="746" customWidth="1"/>
    <col min="9169" max="9169" width="0.7109375" style="746" customWidth="1"/>
    <col min="9170" max="9170" width="3.140625" style="746" customWidth="1"/>
    <col min="9171" max="9171" width="1.140625" style="746" customWidth="1"/>
    <col min="9172" max="9172" width="18" style="746" customWidth="1"/>
    <col min="9173" max="9173" width="9.42578125" style="746" customWidth="1"/>
    <col min="9174" max="9174" width="8.7109375" style="746" customWidth="1"/>
    <col min="9175" max="9175" width="9.28515625" style="746" customWidth="1"/>
    <col min="9176" max="9176" width="10.140625" style="746" customWidth="1"/>
    <col min="9177" max="9177" width="5.140625" style="746" customWidth="1"/>
    <col min="9178" max="9178" width="10.140625" style="746" customWidth="1"/>
    <col min="9179" max="9179" width="6.42578125" style="746" customWidth="1"/>
    <col min="9180" max="9180" width="11.42578125" style="746"/>
    <col min="9181" max="9181" width="1.28515625" style="746" customWidth="1"/>
    <col min="9182" max="9182" width="1.42578125" style="746" customWidth="1"/>
    <col min="9183" max="9183" width="8.28515625" style="746" customWidth="1"/>
    <col min="9184" max="9184" width="11.42578125" style="746"/>
    <col min="9185" max="9186" width="10.7109375" style="746" customWidth="1"/>
    <col min="9187" max="9187" width="10.28515625" style="746" customWidth="1"/>
    <col min="9188" max="9188" width="11.28515625" style="746" customWidth="1"/>
    <col min="9189" max="9189" width="7.7109375" style="746" customWidth="1"/>
    <col min="9190" max="9190" width="10.140625" style="746" customWidth="1"/>
    <col min="9191" max="9191" width="6.5703125" style="746" customWidth="1"/>
    <col min="9192" max="9192" width="1.140625" style="746" customWidth="1"/>
    <col min="9193" max="9193" width="24.5703125" style="746" customWidth="1"/>
    <col min="9194" max="9194" width="9.85546875" style="746" customWidth="1"/>
    <col min="9195" max="9195" width="10.7109375" style="746" customWidth="1"/>
    <col min="9196" max="9196" width="10.85546875" style="746" customWidth="1"/>
    <col min="9197" max="9197" width="11.140625" style="746" customWidth="1"/>
    <col min="9198" max="9198" width="9.85546875" style="746" customWidth="1"/>
    <col min="9199" max="9199" width="1" style="746" customWidth="1"/>
    <col min="9200" max="9200" width="16.5703125" style="746" customWidth="1"/>
    <col min="9201" max="9201" width="0.5703125" style="746" customWidth="1"/>
    <col min="9202" max="9202" width="0.7109375" style="746" customWidth="1"/>
    <col min="9203" max="9203" width="27.85546875" style="746" customWidth="1"/>
    <col min="9204" max="9204" width="0.85546875" style="746" customWidth="1"/>
    <col min="9205" max="9205" width="27.42578125" style="746" customWidth="1"/>
    <col min="9206" max="9206" width="14.7109375" style="746" customWidth="1"/>
    <col min="9207" max="9207" width="0.42578125" style="746" customWidth="1"/>
    <col min="9208" max="9208" width="0.7109375" style="746" customWidth="1"/>
    <col min="9209" max="9209" width="21.7109375" style="746" customWidth="1"/>
    <col min="9210" max="9210" width="1.28515625" style="746" customWidth="1"/>
    <col min="9211" max="9211" width="21.140625" style="746" customWidth="1"/>
    <col min="9212" max="9416" width="11.42578125" style="746"/>
    <col min="9417" max="9417" width="0.7109375" style="746" customWidth="1"/>
    <col min="9418" max="9419" width="1.5703125" style="746" customWidth="1"/>
    <col min="9420" max="9420" width="16.42578125" style="746" customWidth="1"/>
    <col min="9421" max="9423" width="10.42578125" style="746" customWidth="1"/>
    <col min="9424" max="9424" width="8.7109375" style="746" customWidth="1"/>
    <col min="9425" max="9425" width="0.7109375" style="746" customWidth="1"/>
    <col min="9426" max="9426" width="3.140625" style="746" customWidth="1"/>
    <col min="9427" max="9427" width="1.140625" style="746" customWidth="1"/>
    <col min="9428" max="9428" width="18" style="746" customWidth="1"/>
    <col min="9429" max="9429" width="9.42578125" style="746" customWidth="1"/>
    <col min="9430" max="9430" width="8.7109375" style="746" customWidth="1"/>
    <col min="9431" max="9431" width="9.28515625" style="746" customWidth="1"/>
    <col min="9432" max="9432" width="10.140625" style="746" customWidth="1"/>
    <col min="9433" max="9433" width="5.140625" style="746" customWidth="1"/>
    <col min="9434" max="9434" width="10.140625" style="746" customWidth="1"/>
    <col min="9435" max="9435" width="6.42578125" style="746" customWidth="1"/>
    <col min="9436" max="9436" width="11.42578125" style="746"/>
    <col min="9437" max="9437" width="1.28515625" style="746" customWidth="1"/>
    <col min="9438" max="9438" width="1.42578125" style="746" customWidth="1"/>
    <col min="9439" max="9439" width="8.28515625" style="746" customWidth="1"/>
    <col min="9440" max="9440" width="11.42578125" style="746"/>
    <col min="9441" max="9442" width="10.7109375" style="746" customWidth="1"/>
    <col min="9443" max="9443" width="10.28515625" style="746" customWidth="1"/>
    <col min="9444" max="9444" width="11.28515625" style="746" customWidth="1"/>
    <col min="9445" max="9445" width="7.7109375" style="746" customWidth="1"/>
    <col min="9446" max="9446" width="10.140625" style="746" customWidth="1"/>
    <col min="9447" max="9447" width="6.5703125" style="746" customWidth="1"/>
    <col min="9448" max="9448" width="1.140625" style="746" customWidth="1"/>
    <col min="9449" max="9449" width="24.5703125" style="746" customWidth="1"/>
    <col min="9450" max="9450" width="9.85546875" style="746" customWidth="1"/>
    <col min="9451" max="9451" width="10.7109375" style="746" customWidth="1"/>
    <col min="9452" max="9452" width="10.85546875" style="746" customWidth="1"/>
    <col min="9453" max="9453" width="11.140625" style="746" customWidth="1"/>
    <col min="9454" max="9454" width="9.85546875" style="746" customWidth="1"/>
    <col min="9455" max="9455" width="1" style="746" customWidth="1"/>
    <col min="9456" max="9456" width="16.5703125" style="746" customWidth="1"/>
    <col min="9457" max="9457" width="0.5703125" style="746" customWidth="1"/>
    <col min="9458" max="9458" width="0.7109375" style="746" customWidth="1"/>
    <col min="9459" max="9459" width="27.85546875" style="746" customWidth="1"/>
    <col min="9460" max="9460" width="0.85546875" style="746" customWidth="1"/>
    <col min="9461" max="9461" width="27.42578125" style="746" customWidth="1"/>
    <col min="9462" max="9462" width="14.7109375" style="746" customWidth="1"/>
    <col min="9463" max="9463" width="0.42578125" style="746" customWidth="1"/>
    <col min="9464" max="9464" width="0.7109375" style="746" customWidth="1"/>
    <col min="9465" max="9465" width="21.7109375" style="746" customWidth="1"/>
    <col min="9466" max="9466" width="1.28515625" style="746" customWidth="1"/>
    <col min="9467" max="9467" width="21.140625" style="746" customWidth="1"/>
    <col min="9468" max="9672" width="11.42578125" style="746"/>
    <col min="9673" max="9673" width="0.7109375" style="746" customWidth="1"/>
    <col min="9674" max="9675" width="1.5703125" style="746" customWidth="1"/>
    <col min="9676" max="9676" width="16.42578125" style="746" customWidth="1"/>
    <col min="9677" max="9679" width="10.42578125" style="746" customWidth="1"/>
    <col min="9680" max="9680" width="8.7109375" style="746" customWidth="1"/>
    <col min="9681" max="9681" width="0.7109375" style="746" customWidth="1"/>
    <col min="9682" max="9682" width="3.140625" style="746" customWidth="1"/>
    <col min="9683" max="9683" width="1.140625" style="746" customWidth="1"/>
    <col min="9684" max="9684" width="18" style="746" customWidth="1"/>
    <col min="9685" max="9685" width="9.42578125" style="746" customWidth="1"/>
    <col min="9686" max="9686" width="8.7109375" style="746" customWidth="1"/>
    <col min="9687" max="9687" width="9.28515625" style="746" customWidth="1"/>
    <col min="9688" max="9688" width="10.140625" style="746" customWidth="1"/>
    <col min="9689" max="9689" width="5.140625" style="746" customWidth="1"/>
    <col min="9690" max="9690" width="10.140625" style="746" customWidth="1"/>
    <col min="9691" max="9691" width="6.42578125" style="746" customWidth="1"/>
    <col min="9692" max="9692" width="11.42578125" style="746"/>
    <col min="9693" max="9693" width="1.28515625" style="746" customWidth="1"/>
    <col min="9694" max="9694" width="1.42578125" style="746" customWidth="1"/>
    <col min="9695" max="9695" width="8.28515625" style="746" customWidth="1"/>
    <col min="9696" max="9696" width="11.42578125" style="746"/>
    <col min="9697" max="9698" width="10.7109375" style="746" customWidth="1"/>
    <col min="9699" max="9699" width="10.28515625" style="746" customWidth="1"/>
    <col min="9700" max="9700" width="11.28515625" style="746" customWidth="1"/>
    <col min="9701" max="9701" width="7.7109375" style="746" customWidth="1"/>
    <col min="9702" max="9702" width="10.140625" style="746" customWidth="1"/>
    <col min="9703" max="9703" width="6.5703125" style="746" customWidth="1"/>
    <col min="9704" max="9704" width="1.140625" style="746" customWidth="1"/>
    <col min="9705" max="9705" width="24.5703125" style="746" customWidth="1"/>
    <col min="9706" max="9706" width="9.85546875" style="746" customWidth="1"/>
    <col min="9707" max="9707" width="10.7109375" style="746" customWidth="1"/>
    <col min="9708" max="9708" width="10.85546875" style="746" customWidth="1"/>
    <col min="9709" max="9709" width="11.140625" style="746" customWidth="1"/>
    <col min="9710" max="9710" width="9.85546875" style="746" customWidth="1"/>
    <col min="9711" max="9711" width="1" style="746" customWidth="1"/>
    <col min="9712" max="9712" width="16.5703125" style="746" customWidth="1"/>
    <col min="9713" max="9713" width="0.5703125" style="746" customWidth="1"/>
    <col min="9714" max="9714" width="0.7109375" style="746" customWidth="1"/>
    <col min="9715" max="9715" width="27.85546875" style="746" customWidth="1"/>
    <col min="9716" max="9716" width="0.85546875" style="746" customWidth="1"/>
    <col min="9717" max="9717" width="27.42578125" style="746" customWidth="1"/>
    <col min="9718" max="9718" width="14.7109375" style="746" customWidth="1"/>
    <col min="9719" max="9719" width="0.42578125" style="746" customWidth="1"/>
    <col min="9720" max="9720" width="0.7109375" style="746" customWidth="1"/>
    <col min="9721" max="9721" width="21.7109375" style="746" customWidth="1"/>
    <col min="9722" max="9722" width="1.28515625" style="746" customWidth="1"/>
    <col min="9723" max="9723" width="21.140625" style="746" customWidth="1"/>
    <col min="9724" max="9928" width="11.42578125" style="746"/>
    <col min="9929" max="9929" width="0.7109375" style="746" customWidth="1"/>
    <col min="9930" max="9931" width="1.5703125" style="746" customWidth="1"/>
    <col min="9932" max="9932" width="16.42578125" style="746" customWidth="1"/>
    <col min="9933" max="9935" width="10.42578125" style="746" customWidth="1"/>
    <col min="9936" max="9936" width="8.7109375" style="746" customWidth="1"/>
    <col min="9937" max="9937" width="0.7109375" style="746" customWidth="1"/>
    <col min="9938" max="9938" width="3.140625" style="746" customWidth="1"/>
    <col min="9939" max="9939" width="1.140625" style="746" customWidth="1"/>
    <col min="9940" max="9940" width="18" style="746" customWidth="1"/>
    <col min="9941" max="9941" width="9.42578125" style="746" customWidth="1"/>
    <col min="9942" max="9942" width="8.7109375" style="746" customWidth="1"/>
    <col min="9943" max="9943" width="9.28515625" style="746" customWidth="1"/>
    <col min="9944" max="9944" width="10.140625" style="746" customWidth="1"/>
    <col min="9945" max="9945" width="5.140625" style="746" customWidth="1"/>
    <col min="9946" max="9946" width="10.140625" style="746" customWidth="1"/>
    <col min="9947" max="9947" width="6.42578125" style="746" customWidth="1"/>
    <col min="9948" max="9948" width="11.42578125" style="746"/>
    <col min="9949" max="9949" width="1.28515625" style="746" customWidth="1"/>
    <col min="9950" max="9950" width="1.42578125" style="746" customWidth="1"/>
    <col min="9951" max="9951" width="8.28515625" style="746" customWidth="1"/>
    <col min="9952" max="9952" width="11.42578125" style="746"/>
    <col min="9953" max="9954" width="10.7109375" style="746" customWidth="1"/>
    <col min="9955" max="9955" width="10.28515625" style="746" customWidth="1"/>
    <col min="9956" max="9956" width="11.28515625" style="746" customWidth="1"/>
    <col min="9957" max="9957" width="7.7109375" style="746" customWidth="1"/>
    <col min="9958" max="9958" width="10.140625" style="746" customWidth="1"/>
    <col min="9959" max="9959" width="6.5703125" style="746" customWidth="1"/>
    <col min="9960" max="9960" width="1.140625" style="746" customWidth="1"/>
    <col min="9961" max="9961" width="24.5703125" style="746" customWidth="1"/>
    <col min="9962" max="9962" width="9.85546875" style="746" customWidth="1"/>
    <col min="9963" max="9963" width="10.7109375" style="746" customWidth="1"/>
    <col min="9964" max="9964" width="10.85546875" style="746" customWidth="1"/>
    <col min="9965" max="9965" width="11.140625" style="746" customWidth="1"/>
    <col min="9966" max="9966" width="9.85546875" style="746" customWidth="1"/>
    <col min="9967" max="9967" width="1" style="746" customWidth="1"/>
    <col min="9968" max="9968" width="16.5703125" style="746" customWidth="1"/>
    <col min="9969" max="9969" width="0.5703125" style="746" customWidth="1"/>
    <col min="9970" max="9970" width="0.7109375" style="746" customWidth="1"/>
    <col min="9971" max="9971" width="27.85546875" style="746" customWidth="1"/>
    <col min="9972" max="9972" width="0.85546875" style="746" customWidth="1"/>
    <col min="9973" max="9973" width="27.42578125" style="746" customWidth="1"/>
    <col min="9974" max="9974" width="14.7109375" style="746" customWidth="1"/>
    <col min="9975" max="9975" width="0.42578125" style="746" customWidth="1"/>
    <col min="9976" max="9976" width="0.7109375" style="746" customWidth="1"/>
    <col min="9977" max="9977" width="21.7109375" style="746" customWidth="1"/>
    <col min="9978" max="9978" width="1.28515625" style="746" customWidth="1"/>
    <col min="9979" max="9979" width="21.140625" style="746" customWidth="1"/>
    <col min="9980" max="10184" width="11.42578125" style="746"/>
    <col min="10185" max="10185" width="0.7109375" style="746" customWidth="1"/>
    <col min="10186" max="10187" width="1.5703125" style="746" customWidth="1"/>
    <col min="10188" max="10188" width="16.42578125" style="746" customWidth="1"/>
    <col min="10189" max="10191" width="10.42578125" style="746" customWidth="1"/>
    <col min="10192" max="10192" width="8.7109375" style="746" customWidth="1"/>
    <col min="10193" max="10193" width="0.7109375" style="746" customWidth="1"/>
    <col min="10194" max="10194" width="3.140625" style="746" customWidth="1"/>
    <col min="10195" max="10195" width="1.140625" style="746" customWidth="1"/>
    <col min="10196" max="10196" width="18" style="746" customWidth="1"/>
    <col min="10197" max="10197" width="9.42578125" style="746" customWidth="1"/>
    <col min="10198" max="10198" width="8.7109375" style="746" customWidth="1"/>
    <col min="10199" max="10199" width="9.28515625" style="746" customWidth="1"/>
    <col min="10200" max="10200" width="10.140625" style="746" customWidth="1"/>
    <col min="10201" max="10201" width="5.140625" style="746" customWidth="1"/>
    <col min="10202" max="10202" width="10.140625" style="746" customWidth="1"/>
    <col min="10203" max="10203" width="6.42578125" style="746" customWidth="1"/>
    <col min="10204" max="10204" width="11.42578125" style="746"/>
    <col min="10205" max="10205" width="1.28515625" style="746" customWidth="1"/>
    <col min="10206" max="10206" width="1.42578125" style="746" customWidth="1"/>
    <col min="10207" max="10207" width="8.28515625" style="746" customWidth="1"/>
    <col min="10208" max="10208" width="11.42578125" style="746"/>
    <col min="10209" max="10210" width="10.7109375" style="746" customWidth="1"/>
    <col min="10211" max="10211" width="10.28515625" style="746" customWidth="1"/>
    <col min="10212" max="10212" width="11.28515625" style="746" customWidth="1"/>
    <col min="10213" max="10213" width="7.7109375" style="746" customWidth="1"/>
    <col min="10214" max="10214" width="10.140625" style="746" customWidth="1"/>
    <col min="10215" max="10215" width="6.5703125" style="746" customWidth="1"/>
    <col min="10216" max="10216" width="1.140625" style="746" customWidth="1"/>
    <col min="10217" max="10217" width="24.5703125" style="746" customWidth="1"/>
    <col min="10218" max="10218" width="9.85546875" style="746" customWidth="1"/>
    <col min="10219" max="10219" width="10.7109375" style="746" customWidth="1"/>
    <col min="10220" max="10220" width="10.85546875" style="746" customWidth="1"/>
    <col min="10221" max="10221" width="11.140625" style="746" customWidth="1"/>
    <col min="10222" max="10222" width="9.85546875" style="746" customWidth="1"/>
    <col min="10223" max="10223" width="1" style="746" customWidth="1"/>
    <col min="10224" max="10224" width="16.5703125" style="746" customWidth="1"/>
    <col min="10225" max="10225" width="0.5703125" style="746" customWidth="1"/>
    <col min="10226" max="10226" width="0.7109375" style="746" customWidth="1"/>
    <col min="10227" max="10227" width="27.85546875" style="746" customWidth="1"/>
    <col min="10228" max="10228" width="0.85546875" style="746" customWidth="1"/>
    <col min="10229" max="10229" width="27.42578125" style="746" customWidth="1"/>
    <col min="10230" max="10230" width="14.7109375" style="746" customWidth="1"/>
    <col min="10231" max="10231" width="0.42578125" style="746" customWidth="1"/>
    <col min="10232" max="10232" width="0.7109375" style="746" customWidth="1"/>
    <col min="10233" max="10233" width="21.7109375" style="746" customWidth="1"/>
    <col min="10234" max="10234" width="1.28515625" style="746" customWidth="1"/>
    <col min="10235" max="10235" width="21.140625" style="746" customWidth="1"/>
    <col min="10236" max="10440" width="11.42578125" style="746"/>
    <col min="10441" max="10441" width="0.7109375" style="746" customWidth="1"/>
    <col min="10442" max="10443" width="1.5703125" style="746" customWidth="1"/>
    <col min="10444" max="10444" width="16.42578125" style="746" customWidth="1"/>
    <col min="10445" max="10447" width="10.42578125" style="746" customWidth="1"/>
    <col min="10448" max="10448" width="8.7109375" style="746" customWidth="1"/>
    <col min="10449" max="10449" width="0.7109375" style="746" customWidth="1"/>
    <col min="10450" max="10450" width="3.140625" style="746" customWidth="1"/>
    <col min="10451" max="10451" width="1.140625" style="746" customWidth="1"/>
    <col min="10452" max="10452" width="18" style="746" customWidth="1"/>
    <col min="10453" max="10453" width="9.42578125" style="746" customWidth="1"/>
    <col min="10454" max="10454" width="8.7109375" style="746" customWidth="1"/>
    <col min="10455" max="10455" width="9.28515625" style="746" customWidth="1"/>
    <col min="10456" max="10456" width="10.140625" style="746" customWidth="1"/>
    <col min="10457" max="10457" width="5.140625" style="746" customWidth="1"/>
    <col min="10458" max="10458" width="10.140625" style="746" customWidth="1"/>
    <col min="10459" max="10459" width="6.42578125" style="746" customWidth="1"/>
    <col min="10460" max="10460" width="11.42578125" style="746"/>
    <col min="10461" max="10461" width="1.28515625" style="746" customWidth="1"/>
    <col min="10462" max="10462" width="1.42578125" style="746" customWidth="1"/>
    <col min="10463" max="10463" width="8.28515625" style="746" customWidth="1"/>
    <col min="10464" max="10464" width="11.42578125" style="746"/>
    <col min="10465" max="10466" width="10.7109375" style="746" customWidth="1"/>
    <col min="10467" max="10467" width="10.28515625" style="746" customWidth="1"/>
    <col min="10468" max="10468" width="11.28515625" style="746" customWidth="1"/>
    <col min="10469" max="10469" width="7.7109375" style="746" customWidth="1"/>
    <col min="10470" max="10470" width="10.140625" style="746" customWidth="1"/>
    <col min="10471" max="10471" width="6.5703125" style="746" customWidth="1"/>
    <col min="10472" max="10472" width="1.140625" style="746" customWidth="1"/>
    <col min="10473" max="10473" width="24.5703125" style="746" customWidth="1"/>
    <col min="10474" max="10474" width="9.85546875" style="746" customWidth="1"/>
    <col min="10475" max="10475" width="10.7109375" style="746" customWidth="1"/>
    <col min="10476" max="10476" width="10.85546875" style="746" customWidth="1"/>
    <col min="10477" max="10477" width="11.140625" style="746" customWidth="1"/>
    <col min="10478" max="10478" width="9.85546875" style="746" customWidth="1"/>
    <col min="10479" max="10479" width="1" style="746" customWidth="1"/>
    <col min="10480" max="10480" width="16.5703125" style="746" customWidth="1"/>
    <col min="10481" max="10481" width="0.5703125" style="746" customWidth="1"/>
    <col min="10482" max="10482" width="0.7109375" style="746" customWidth="1"/>
    <col min="10483" max="10483" width="27.85546875" style="746" customWidth="1"/>
    <col min="10484" max="10484" width="0.85546875" style="746" customWidth="1"/>
    <col min="10485" max="10485" width="27.42578125" style="746" customWidth="1"/>
    <col min="10486" max="10486" width="14.7109375" style="746" customWidth="1"/>
    <col min="10487" max="10487" width="0.42578125" style="746" customWidth="1"/>
    <col min="10488" max="10488" width="0.7109375" style="746" customWidth="1"/>
    <col min="10489" max="10489" width="21.7109375" style="746" customWidth="1"/>
    <col min="10490" max="10490" width="1.28515625" style="746" customWidth="1"/>
    <col min="10491" max="10491" width="21.140625" style="746" customWidth="1"/>
    <col min="10492" max="10696" width="11.42578125" style="746"/>
    <col min="10697" max="10697" width="0.7109375" style="746" customWidth="1"/>
    <col min="10698" max="10699" width="1.5703125" style="746" customWidth="1"/>
    <col min="10700" max="10700" width="16.42578125" style="746" customWidth="1"/>
    <col min="10701" max="10703" width="10.42578125" style="746" customWidth="1"/>
    <col min="10704" max="10704" width="8.7109375" style="746" customWidth="1"/>
    <col min="10705" max="10705" width="0.7109375" style="746" customWidth="1"/>
    <col min="10706" max="10706" width="3.140625" style="746" customWidth="1"/>
    <col min="10707" max="10707" width="1.140625" style="746" customWidth="1"/>
    <col min="10708" max="10708" width="18" style="746" customWidth="1"/>
    <col min="10709" max="10709" width="9.42578125" style="746" customWidth="1"/>
    <col min="10710" max="10710" width="8.7109375" style="746" customWidth="1"/>
    <col min="10711" max="10711" width="9.28515625" style="746" customWidth="1"/>
    <col min="10712" max="10712" width="10.140625" style="746" customWidth="1"/>
    <col min="10713" max="10713" width="5.140625" style="746" customWidth="1"/>
    <col min="10714" max="10714" width="10.140625" style="746" customWidth="1"/>
    <col min="10715" max="10715" width="6.42578125" style="746" customWidth="1"/>
    <col min="10716" max="10716" width="11.42578125" style="746"/>
    <col min="10717" max="10717" width="1.28515625" style="746" customWidth="1"/>
    <col min="10718" max="10718" width="1.42578125" style="746" customWidth="1"/>
    <col min="10719" max="10719" width="8.28515625" style="746" customWidth="1"/>
    <col min="10720" max="10720" width="11.42578125" style="746"/>
    <col min="10721" max="10722" width="10.7109375" style="746" customWidth="1"/>
    <col min="10723" max="10723" width="10.28515625" style="746" customWidth="1"/>
    <col min="10724" max="10724" width="11.28515625" style="746" customWidth="1"/>
    <col min="10725" max="10725" width="7.7109375" style="746" customWidth="1"/>
    <col min="10726" max="10726" width="10.140625" style="746" customWidth="1"/>
    <col min="10727" max="10727" width="6.5703125" style="746" customWidth="1"/>
    <col min="10728" max="10728" width="1.140625" style="746" customWidth="1"/>
    <col min="10729" max="10729" width="24.5703125" style="746" customWidth="1"/>
    <col min="10730" max="10730" width="9.85546875" style="746" customWidth="1"/>
    <col min="10731" max="10731" width="10.7109375" style="746" customWidth="1"/>
    <col min="10732" max="10732" width="10.85546875" style="746" customWidth="1"/>
    <col min="10733" max="10733" width="11.140625" style="746" customWidth="1"/>
    <col min="10734" max="10734" width="9.85546875" style="746" customWidth="1"/>
    <col min="10735" max="10735" width="1" style="746" customWidth="1"/>
    <col min="10736" max="10736" width="16.5703125" style="746" customWidth="1"/>
    <col min="10737" max="10737" width="0.5703125" style="746" customWidth="1"/>
    <col min="10738" max="10738" width="0.7109375" style="746" customWidth="1"/>
    <col min="10739" max="10739" width="27.85546875" style="746" customWidth="1"/>
    <col min="10740" max="10740" width="0.85546875" style="746" customWidth="1"/>
    <col min="10741" max="10741" width="27.42578125" style="746" customWidth="1"/>
    <col min="10742" max="10742" width="14.7109375" style="746" customWidth="1"/>
    <col min="10743" max="10743" width="0.42578125" style="746" customWidth="1"/>
    <col min="10744" max="10744" width="0.7109375" style="746" customWidth="1"/>
    <col min="10745" max="10745" width="21.7109375" style="746" customWidth="1"/>
    <col min="10746" max="10746" width="1.28515625" style="746" customWidth="1"/>
    <col min="10747" max="10747" width="21.140625" style="746" customWidth="1"/>
    <col min="10748" max="10952" width="11.42578125" style="746"/>
    <col min="10953" max="10953" width="0.7109375" style="746" customWidth="1"/>
    <col min="10954" max="10955" width="1.5703125" style="746" customWidth="1"/>
    <col min="10956" max="10956" width="16.42578125" style="746" customWidth="1"/>
    <col min="10957" max="10959" width="10.42578125" style="746" customWidth="1"/>
    <col min="10960" max="10960" width="8.7109375" style="746" customWidth="1"/>
    <col min="10961" max="10961" width="0.7109375" style="746" customWidth="1"/>
    <col min="10962" max="10962" width="3.140625" style="746" customWidth="1"/>
    <col min="10963" max="10963" width="1.140625" style="746" customWidth="1"/>
    <col min="10964" max="10964" width="18" style="746" customWidth="1"/>
    <col min="10965" max="10965" width="9.42578125" style="746" customWidth="1"/>
    <col min="10966" max="10966" width="8.7109375" style="746" customWidth="1"/>
    <col min="10967" max="10967" width="9.28515625" style="746" customWidth="1"/>
    <col min="10968" max="10968" width="10.140625" style="746" customWidth="1"/>
    <col min="10969" max="10969" width="5.140625" style="746" customWidth="1"/>
    <col min="10970" max="10970" width="10.140625" style="746" customWidth="1"/>
    <col min="10971" max="10971" width="6.42578125" style="746" customWidth="1"/>
    <col min="10972" max="10972" width="11.42578125" style="746"/>
    <col min="10973" max="10973" width="1.28515625" style="746" customWidth="1"/>
    <col min="10974" max="10974" width="1.42578125" style="746" customWidth="1"/>
    <col min="10975" max="10975" width="8.28515625" style="746" customWidth="1"/>
    <col min="10976" max="10976" width="11.42578125" style="746"/>
    <col min="10977" max="10978" width="10.7109375" style="746" customWidth="1"/>
    <col min="10979" max="10979" width="10.28515625" style="746" customWidth="1"/>
    <col min="10980" max="10980" width="11.28515625" style="746" customWidth="1"/>
    <col min="10981" max="10981" width="7.7109375" style="746" customWidth="1"/>
    <col min="10982" max="10982" width="10.140625" style="746" customWidth="1"/>
    <col min="10983" max="10983" width="6.5703125" style="746" customWidth="1"/>
    <col min="10984" max="10984" width="1.140625" style="746" customWidth="1"/>
    <col min="10985" max="10985" width="24.5703125" style="746" customWidth="1"/>
    <col min="10986" max="10986" width="9.85546875" style="746" customWidth="1"/>
    <col min="10987" max="10987" width="10.7109375" style="746" customWidth="1"/>
    <col min="10988" max="10988" width="10.85546875" style="746" customWidth="1"/>
    <col min="10989" max="10989" width="11.140625" style="746" customWidth="1"/>
    <col min="10990" max="10990" width="9.85546875" style="746" customWidth="1"/>
    <col min="10991" max="10991" width="1" style="746" customWidth="1"/>
    <col min="10992" max="10992" width="16.5703125" style="746" customWidth="1"/>
    <col min="10993" max="10993" width="0.5703125" style="746" customWidth="1"/>
    <col min="10994" max="10994" width="0.7109375" style="746" customWidth="1"/>
    <col min="10995" max="10995" width="27.85546875" style="746" customWidth="1"/>
    <col min="10996" max="10996" width="0.85546875" style="746" customWidth="1"/>
    <col min="10997" max="10997" width="27.42578125" style="746" customWidth="1"/>
    <col min="10998" max="10998" width="14.7109375" style="746" customWidth="1"/>
    <col min="10999" max="10999" width="0.42578125" style="746" customWidth="1"/>
    <col min="11000" max="11000" width="0.7109375" style="746" customWidth="1"/>
    <col min="11001" max="11001" width="21.7109375" style="746" customWidth="1"/>
    <col min="11002" max="11002" width="1.28515625" style="746" customWidth="1"/>
    <col min="11003" max="11003" width="21.140625" style="746" customWidth="1"/>
    <col min="11004" max="11208" width="11.42578125" style="746"/>
    <col min="11209" max="11209" width="0.7109375" style="746" customWidth="1"/>
    <col min="11210" max="11211" width="1.5703125" style="746" customWidth="1"/>
    <col min="11212" max="11212" width="16.42578125" style="746" customWidth="1"/>
    <col min="11213" max="11215" width="10.42578125" style="746" customWidth="1"/>
    <col min="11216" max="11216" width="8.7109375" style="746" customWidth="1"/>
    <col min="11217" max="11217" width="0.7109375" style="746" customWidth="1"/>
    <col min="11218" max="11218" width="3.140625" style="746" customWidth="1"/>
    <col min="11219" max="11219" width="1.140625" style="746" customWidth="1"/>
    <col min="11220" max="11220" width="18" style="746" customWidth="1"/>
    <col min="11221" max="11221" width="9.42578125" style="746" customWidth="1"/>
    <col min="11222" max="11222" width="8.7109375" style="746" customWidth="1"/>
    <col min="11223" max="11223" width="9.28515625" style="746" customWidth="1"/>
    <col min="11224" max="11224" width="10.140625" style="746" customWidth="1"/>
    <col min="11225" max="11225" width="5.140625" style="746" customWidth="1"/>
    <col min="11226" max="11226" width="10.140625" style="746" customWidth="1"/>
    <col min="11227" max="11227" width="6.42578125" style="746" customWidth="1"/>
    <col min="11228" max="11228" width="11.42578125" style="746"/>
    <col min="11229" max="11229" width="1.28515625" style="746" customWidth="1"/>
    <col min="11230" max="11230" width="1.42578125" style="746" customWidth="1"/>
    <col min="11231" max="11231" width="8.28515625" style="746" customWidth="1"/>
    <col min="11232" max="11232" width="11.42578125" style="746"/>
    <col min="11233" max="11234" width="10.7109375" style="746" customWidth="1"/>
    <col min="11235" max="11235" width="10.28515625" style="746" customWidth="1"/>
    <col min="11236" max="11236" width="11.28515625" style="746" customWidth="1"/>
    <col min="11237" max="11237" width="7.7109375" style="746" customWidth="1"/>
    <col min="11238" max="11238" width="10.140625" style="746" customWidth="1"/>
    <col min="11239" max="11239" width="6.5703125" style="746" customWidth="1"/>
    <col min="11240" max="11240" width="1.140625" style="746" customWidth="1"/>
    <col min="11241" max="11241" width="24.5703125" style="746" customWidth="1"/>
    <col min="11242" max="11242" width="9.85546875" style="746" customWidth="1"/>
    <col min="11243" max="11243" width="10.7109375" style="746" customWidth="1"/>
    <col min="11244" max="11244" width="10.85546875" style="746" customWidth="1"/>
    <col min="11245" max="11245" width="11.140625" style="746" customWidth="1"/>
    <col min="11246" max="11246" width="9.85546875" style="746" customWidth="1"/>
    <col min="11247" max="11247" width="1" style="746" customWidth="1"/>
    <col min="11248" max="11248" width="16.5703125" style="746" customWidth="1"/>
    <col min="11249" max="11249" width="0.5703125" style="746" customWidth="1"/>
    <col min="11250" max="11250" width="0.7109375" style="746" customWidth="1"/>
    <col min="11251" max="11251" width="27.85546875" style="746" customWidth="1"/>
    <col min="11252" max="11252" width="0.85546875" style="746" customWidth="1"/>
    <col min="11253" max="11253" width="27.42578125" style="746" customWidth="1"/>
    <col min="11254" max="11254" width="14.7109375" style="746" customWidth="1"/>
    <col min="11255" max="11255" width="0.42578125" style="746" customWidth="1"/>
    <col min="11256" max="11256" width="0.7109375" style="746" customWidth="1"/>
    <col min="11257" max="11257" width="21.7109375" style="746" customWidth="1"/>
    <col min="11258" max="11258" width="1.28515625" style="746" customWidth="1"/>
    <col min="11259" max="11259" width="21.140625" style="746" customWidth="1"/>
    <col min="11260" max="11464" width="11.42578125" style="746"/>
    <col min="11465" max="11465" width="0.7109375" style="746" customWidth="1"/>
    <col min="11466" max="11467" width="1.5703125" style="746" customWidth="1"/>
    <col min="11468" max="11468" width="16.42578125" style="746" customWidth="1"/>
    <col min="11469" max="11471" width="10.42578125" style="746" customWidth="1"/>
    <col min="11472" max="11472" width="8.7109375" style="746" customWidth="1"/>
    <col min="11473" max="11473" width="0.7109375" style="746" customWidth="1"/>
    <col min="11474" max="11474" width="3.140625" style="746" customWidth="1"/>
    <col min="11475" max="11475" width="1.140625" style="746" customWidth="1"/>
    <col min="11476" max="11476" width="18" style="746" customWidth="1"/>
    <col min="11477" max="11477" width="9.42578125" style="746" customWidth="1"/>
    <col min="11478" max="11478" width="8.7109375" style="746" customWidth="1"/>
    <col min="11479" max="11479" width="9.28515625" style="746" customWidth="1"/>
    <col min="11480" max="11480" width="10.140625" style="746" customWidth="1"/>
    <col min="11481" max="11481" width="5.140625" style="746" customWidth="1"/>
    <col min="11482" max="11482" width="10.140625" style="746" customWidth="1"/>
    <col min="11483" max="11483" width="6.42578125" style="746" customWidth="1"/>
    <col min="11484" max="11484" width="11.42578125" style="746"/>
    <col min="11485" max="11485" width="1.28515625" style="746" customWidth="1"/>
    <col min="11486" max="11486" width="1.42578125" style="746" customWidth="1"/>
    <col min="11487" max="11487" width="8.28515625" style="746" customWidth="1"/>
    <col min="11488" max="11488" width="11.42578125" style="746"/>
    <col min="11489" max="11490" width="10.7109375" style="746" customWidth="1"/>
    <col min="11491" max="11491" width="10.28515625" style="746" customWidth="1"/>
    <col min="11492" max="11492" width="11.28515625" style="746" customWidth="1"/>
    <col min="11493" max="11493" width="7.7109375" style="746" customWidth="1"/>
    <col min="11494" max="11494" width="10.140625" style="746" customWidth="1"/>
    <col min="11495" max="11495" width="6.5703125" style="746" customWidth="1"/>
    <col min="11496" max="11496" width="1.140625" style="746" customWidth="1"/>
    <col min="11497" max="11497" width="24.5703125" style="746" customWidth="1"/>
    <col min="11498" max="11498" width="9.85546875" style="746" customWidth="1"/>
    <col min="11499" max="11499" width="10.7109375" style="746" customWidth="1"/>
    <col min="11500" max="11500" width="10.85546875" style="746" customWidth="1"/>
    <col min="11501" max="11501" width="11.140625" style="746" customWidth="1"/>
    <col min="11502" max="11502" width="9.85546875" style="746" customWidth="1"/>
    <col min="11503" max="11503" width="1" style="746" customWidth="1"/>
    <col min="11504" max="11504" width="16.5703125" style="746" customWidth="1"/>
    <col min="11505" max="11505" width="0.5703125" style="746" customWidth="1"/>
    <col min="11506" max="11506" width="0.7109375" style="746" customWidth="1"/>
    <col min="11507" max="11507" width="27.85546875" style="746" customWidth="1"/>
    <col min="11508" max="11508" width="0.85546875" style="746" customWidth="1"/>
    <col min="11509" max="11509" width="27.42578125" style="746" customWidth="1"/>
    <col min="11510" max="11510" width="14.7109375" style="746" customWidth="1"/>
    <col min="11511" max="11511" width="0.42578125" style="746" customWidth="1"/>
    <col min="11512" max="11512" width="0.7109375" style="746" customWidth="1"/>
    <col min="11513" max="11513" width="21.7109375" style="746" customWidth="1"/>
    <col min="11514" max="11514" width="1.28515625" style="746" customWidth="1"/>
    <col min="11515" max="11515" width="21.140625" style="746" customWidth="1"/>
    <col min="11516" max="11720" width="11.42578125" style="746"/>
    <col min="11721" max="11721" width="0.7109375" style="746" customWidth="1"/>
    <col min="11722" max="11723" width="1.5703125" style="746" customWidth="1"/>
    <col min="11724" max="11724" width="16.42578125" style="746" customWidth="1"/>
    <col min="11725" max="11727" width="10.42578125" style="746" customWidth="1"/>
    <col min="11728" max="11728" width="8.7109375" style="746" customWidth="1"/>
    <col min="11729" max="11729" width="0.7109375" style="746" customWidth="1"/>
    <col min="11730" max="11730" width="3.140625" style="746" customWidth="1"/>
    <col min="11731" max="11731" width="1.140625" style="746" customWidth="1"/>
    <col min="11732" max="11732" width="18" style="746" customWidth="1"/>
    <col min="11733" max="11733" width="9.42578125" style="746" customWidth="1"/>
    <col min="11734" max="11734" width="8.7109375" style="746" customWidth="1"/>
    <col min="11735" max="11735" width="9.28515625" style="746" customWidth="1"/>
    <col min="11736" max="11736" width="10.140625" style="746" customWidth="1"/>
    <col min="11737" max="11737" width="5.140625" style="746" customWidth="1"/>
    <col min="11738" max="11738" width="10.140625" style="746" customWidth="1"/>
    <col min="11739" max="11739" width="6.42578125" style="746" customWidth="1"/>
    <col min="11740" max="11740" width="11.42578125" style="746"/>
    <col min="11741" max="11741" width="1.28515625" style="746" customWidth="1"/>
    <col min="11742" max="11742" width="1.42578125" style="746" customWidth="1"/>
    <col min="11743" max="11743" width="8.28515625" style="746" customWidth="1"/>
    <col min="11744" max="11744" width="11.42578125" style="746"/>
    <col min="11745" max="11746" width="10.7109375" style="746" customWidth="1"/>
    <col min="11747" max="11747" width="10.28515625" style="746" customWidth="1"/>
    <col min="11748" max="11748" width="11.28515625" style="746" customWidth="1"/>
    <col min="11749" max="11749" width="7.7109375" style="746" customWidth="1"/>
    <col min="11750" max="11750" width="10.140625" style="746" customWidth="1"/>
    <col min="11751" max="11751" width="6.5703125" style="746" customWidth="1"/>
    <col min="11752" max="11752" width="1.140625" style="746" customWidth="1"/>
    <col min="11753" max="11753" width="24.5703125" style="746" customWidth="1"/>
    <col min="11754" max="11754" width="9.85546875" style="746" customWidth="1"/>
    <col min="11755" max="11755" width="10.7109375" style="746" customWidth="1"/>
    <col min="11756" max="11756" width="10.85546875" style="746" customWidth="1"/>
    <col min="11757" max="11757" width="11.140625" style="746" customWidth="1"/>
    <col min="11758" max="11758" width="9.85546875" style="746" customWidth="1"/>
    <col min="11759" max="11759" width="1" style="746" customWidth="1"/>
    <col min="11760" max="11760" width="16.5703125" style="746" customWidth="1"/>
    <col min="11761" max="11761" width="0.5703125" style="746" customWidth="1"/>
    <col min="11762" max="11762" width="0.7109375" style="746" customWidth="1"/>
    <col min="11763" max="11763" width="27.85546875" style="746" customWidth="1"/>
    <col min="11764" max="11764" width="0.85546875" style="746" customWidth="1"/>
    <col min="11765" max="11765" width="27.42578125" style="746" customWidth="1"/>
    <col min="11766" max="11766" width="14.7109375" style="746" customWidth="1"/>
    <col min="11767" max="11767" width="0.42578125" style="746" customWidth="1"/>
    <col min="11768" max="11768" width="0.7109375" style="746" customWidth="1"/>
    <col min="11769" max="11769" width="21.7109375" style="746" customWidth="1"/>
    <col min="11770" max="11770" width="1.28515625" style="746" customWidth="1"/>
    <col min="11771" max="11771" width="21.140625" style="746" customWidth="1"/>
    <col min="11772" max="11976" width="11.42578125" style="746"/>
    <col min="11977" max="11977" width="0.7109375" style="746" customWidth="1"/>
    <col min="11978" max="11979" width="1.5703125" style="746" customWidth="1"/>
    <col min="11980" max="11980" width="16.42578125" style="746" customWidth="1"/>
    <col min="11981" max="11983" width="10.42578125" style="746" customWidth="1"/>
    <col min="11984" max="11984" width="8.7109375" style="746" customWidth="1"/>
    <col min="11985" max="11985" width="0.7109375" style="746" customWidth="1"/>
    <col min="11986" max="11986" width="3.140625" style="746" customWidth="1"/>
    <col min="11987" max="11987" width="1.140625" style="746" customWidth="1"/>
    <col min="11988" max="11988" width="18" style="746" customWidth="1"/>
    <col min="11989" max="11989" width="9.42578125" style="746" customWidth="1"/>
    <col min="11990" max="11990" width="8.7109375" style="746" customWidth="1"/>
    <col min="11991" max="11991" width="9.28515625" style="746" customWidth="1"/>
    <col min="11992" max="11992" width="10.140625" style="746" customWidth="1"/>
    <col min="11993" max="11993" width="5.140625" style="746" customWidth="1"/>
    <col min="11994" max="11994" width="10.140625" style="746" customWidth="1"/>
    <col min="11995" max="11995" width="6.42578125" style="746" customWidth="1"/>
    <col min="11996" max="11996" width="11.42578125" style="746"/>
    <col min="11997" max="11997" width="1.28515625" style="746" customWidth="1"/>
    <col min="11998" max="11998" width="1.42578125" style="746" customWidth="1"/>
    <col min="11999" max="11999" width="8.28515625" style="746" customWidth="1"/>
    <col min="12000" max="12000" width="11.42578125" style="746"/>
    <col min="12001" max="12002" width="10.7109375" style="746" customWidth="1"/>
    <col min="12003" max="12003" width="10.28515625" style="746" customWidth="1"/>
    <col min="12004" max="12004" width="11.28515625" style="746" customWidth="1"/>
    <col min="12005" max="12005" width="7.7109375" style="746" customWidth="1"/>
    <col min="12006" max="12006" width="10.140625" style="746" customWidth="1"/>
    <col min="12007" max="12007" width="6.5703125" style="746" customWidth="1"/>
    <col min="12008" max="12008" width="1.140625" style="746" customWidth="1"/>
    <col min="12009" max="12009" width="24.5703125" style="746" customWidth="1"/>
    <col min="12010" max="12010" width="9.85546875" style="746" customWidth="1"/>
    <col min="12011" max="12011" width="10.7109375" style="746" customWidth="1"/>
    <col min="12012" max="12012" width="10.85546875" style="746" customWidth="1"/>
    <col min="12013" max="12013" width="11.140625" style="746" customWidth="1"/>
    <col min="12014" max="12014" width="9.85546875" style="746" customWidth="1"/>
    <col min="12015" max="12015" width="1" style="746" customWidth="1"/>
    <col min="12016" max="12016" width="16.5703125" style="746" customWidth="1"/>
    <col min="12017" max="12017" width="0.5703125" style="746" customWidth="1"/>
    <col min="12018" max="12018" width="0.7109375" style="746" customWidth="1"/>
    <col min="12019" max="12019" width="27.85546875" style="746" customWidth="1"/>
    <col min="12020" max="12020" width="0.85546875" style="746" customWidth="1"/>
    <col min="12021" max="12021" width="27.42578125" style="746" customWidth="1"/>
    <col min="12022" max="12022" width="14.7109375" style="746" customWidth="1"/>
    <col min="12023" max="12023" width="0.42578125" style="746" customWidth="1"/>
    <col min="12024" max="12024" width="0.7109375" style="746" customWidth="1"/>
    <col min="12025" max="12025" width="21.7109375" style="746" customWidth="1"/>
    <col min="12026" max="12026" width="1.28515625" style="746" customWidth="1"/>
    <col min="12027" max="12027" width="21.140625" style="746" customWidth="1"/>
    <col min="12028" max="12232" width="11.42578125" style="746"/>
    <col min="12233" max="12233" width="0.7109375" style="746" customWidth="1"/>
    <col min="12234" max="12235" width="1.5703125" style="746" customWidth="1"/>
    <col min="12236" max="12236" width="16.42578125" style="746" customWidth="1"/>
    <col min="12237" max="12239" width="10.42578125" style="746" customWidth="1"/>
    <col min="12240" max="12240" width="8.7109375" style="746" customWidth="1"/>
    <col min="12241" max="12241" width="0.7109375" style="746" customWidth="1"/>
    <col min="12242" max="12242" width="3.140625" style="746" customWidth="1"/>
    <col min="12243" max="12243" width="1.140625" style="746" customWidth="1"/>
    <col min="12244" max="12244" width="18" style="746" customWidth="1"/>
    <col min="12245" max="12245" width="9.42578125" style="746" customWidth="1"/>
    <col min="12246" max="12246" width="8.7109375" style="746" customWidth="1"/>
    <col min="12247" max="12247" width="9.28515625" style="746" customWidth="1"/>
    <col min="12248" max="12248" width="10.140625" style="746" customWidth="1"/>
    <col min="12249" max="12249" width="5.140625" style="746" customWidth="1"/>
    <col min="12250" max="12250" width="10.140625" style="746" customWidth="1"/>
    <col min="12251" max="12251" width="6.42578125" style="746" customWidth="1"/>
    <col min="12252" max="12252" width="11.42578125" style="746"/>
    <col min="12253" max="12253" width="1.28515625" style="746" customWidth="1"/>
    <col min="12254" max="12254" width="1.42578125" style="746" customWidth="1"/>
    <col min="12255" max="12255" width="8.28515625" style="746" customWidth="1"/>
    <col min="12256" max="12256" width="11.42578125" style="746"/>
    <col min="12257" max="12258" width="10.7109375" style="746" customWidth="1"/>
    <col min="12259" max="12259" width="10.28515625" style="746" customWidth="1"/>
    <col min="12260" max="12260" width="11.28515625" style="746" customWidth="1"/>
    <col min="12261" max="12261" width="7.7109375" style="746" customWidth="1"/>
    <col min="12262" max="12262" width="10.140625" style="746" customWidth="1"/>
    <col min="12263" max="12263" width="6.5703125" style="746" customWidth="1"/>
    <col min="12264" max="12264" width="1.140625" style="746" customWidth="1"/>
    <col min="12265" max="12265" width="24.5703125" style="746" customWidth="1"/>
    <col min="12266" max="12266" width="9.85546875" style="746" customWidth="1"/>
    <col min="12267" max="12267" width="10.7109375" style="746" customWidth="1"/>
    <col min="12268" max="12268" width="10.85546875" style="746" customWidth="1"/>
    <col min="12269" max="12269" width="11.140625" style="746" customWidth="1"/>
    <col min="12270" max="12270" width="9.85546875" style="746" customWidth="1"/>
    <col min="12271" max="12271" width="1" style="746" customWidth="1"/>
    <col min="12272" max="12272" width="16.5703125" style="746" customWidth="1"/>
    <col min="12273" max="12273" width="0.5703125" style="746" customWidth="1"/>
    <col min="12274" max="12274" width="0.7109375" style="746" customWidth="1"/>
    <col min="12275" max="12275" width="27.85546875" style="746" customWidth="1"/>
    <col min="12276" max="12276" width="0.85546875" style="746" customWidth="1"/>
    <col min="12277" max="12277" width="27.42578125" style="746" customWidth="1"/>
    <col min="12278" max="12278" width="14.7109375" style="746" customWidth="1"/>
    <col min="12279" max="12279" width="0.42578125" style="746" customWidth="1"/>
    <col min="12280" max="12280" width="0.7109375" style="746" customWidth="1"/>
    <col min="12281" max="12281" width="21.7109375" style="746" customWidth="1"/>
    <col min="12282" max="12282" width="1.28515625" style="746" customWidth="1"/>
    <col min="12283" max="12283" width="21.140625" style="746" customWidth="1"/>
    <col min="12284" max="12488" width="11.42578125" style="746"/>
    <col min="12489" max="12489" width="0.7109375" style="746" customWidth="1"/>
    <col min="12490" max="12491" width="1.5703125" style="746" customWidth="1"/>
    <col min="12492" max="12492" width="16.42578125" style="746" customWidth="1"/>
    <col min="12493" max="12495" width="10.42578125" style="746" customWidth="1"/>
    <col min="12496" max="12496" width="8.7109375" style="746" customWidth="1"/>
    <col min="12497" max="12497" width="0.7109375" style="746" customWidth="1"/>
    <col min="12498" max="12498" width="3.140625" style="746" customWidth="1"/>
    <col min="12499" max="12499" width="1.140625" style="746" customWidth="1"/>
    <col min="12500" max="12500" width="18" style="746" customWidth="1"/>
    <col min="12501" max="12501" width="9.42578125" style="746" customWidth="1"/>
    <col min="12502" max="12502" width="8.7109375" style="746" customWidth="1"/>
    <col min="12503" max="12503" width="9.28515625" style="746" customWidth="1"/>
    <col min="12504" max="12504" width="10.140625" style="746" customWidth="1"/>
    <col min="12505" max="12505" width="5.140625" style="746" customWidth="1"/>
    <col min="12506" max="12506" width="10.140625" style="746" customWidth="1"/>
    <col min="12507" max="12507" width="6.42578125" style="746" customWidth="1"/>
    <col min="12508" max="12508" width="11.42578125" style="746"/>
    <col min="12509" max="12509" width="1.28515625" style="746" customWidth="1"/>
    <col min="12510" max="12510" width="1.42578125" style="746" customWidth="1"/>
    <col min="12511" max="12511" width="8.28515625" style="746" customWidth="1"/>
    <col min="12512" max="12512" width="11.42578125" style="746"/>
    <col min="12513" max="12514" width="10.7109375" style="746" customWidth="1"/>
    <col min="12515" max="12515" width="10.28515625" style="746" customWidth="1"/>
    <col min="12516" max="12516" width="11.28515625" style="746" customWidth="1"/>
    <col min="12517" max="12517" width="7.7109375" style="746" customWidth="1"/>
    <col min="12518" max="12518" width="10.140625" style="746" customWidth="1"/>
    <col min="12519" max="12519" width="6.5703125" style="746" customWidth="1"/>
    <col min="12520" max="12520" width="1.140625" style="746" customWidth="1"/>
    <col min="12521" max="12521" width="24.5703125" style="746" customWidth="1"/>
    <col min="12522" max="12522" width="9.85546875" style="746" customWidth="1"/>
    <col min="12523" max="12523" width="10.7109375" style="746" customWidth="1"/>
    <col min="12524" max="12524" width="10.85546875" style="746" customWidth="1"/>
    <col min="12525" max="12525" width="11.140625" style="746" customWidth="1"/>
    <col min="12526" max="12526" width="9.85546875" style="746" customWidth="1"/>
    <col min="12527" max="12527" width="1" style="746" customWidth="1"/>
    <col min="12528" max="12528" width="16.5703125" style="746" customWidth="1"/>
    <col min="12529" max="12529" width="0.5703125" style="746" customWidth="1"/>
    <col min="12530" max="12530" width="0.7109375" style="746" customWidth="1"/>
    <col min="12531" max="12531" width="27.85546875" style="746" customWidth="1"/>
    <col min="12532" max="12532" width="0.85546875" style="746" customWidth="1"/>
    <col min="12533" max="12533" width="27.42578125" style="746" customWidth="1"/>
    <col min="12534" max="12534" width="14.7109375" style="746" customWidth="1"/>
    <col min="12535" max="12535" width="0.42578125" style="746" customWidth="1"/>
    <col min="12536" max="12536" width="0.7109375" style="746" customWidth="1"/>
    <col min="12537" max="12537" width="21.7109375" style="746" customWidth="1"/>
    <col min="12538" max="12538" width="1.28515625" style="746" customWidth="1"/>
    <col min="12539" max="12539" width="21.140625" style="746" customWidth="1"/>
    <col min="12540" max="12744" width="11.42578125" style="746"/>
    <col min="12745" max="12745" width="0.7109375" style="746" customWidth="1"/>
    <col min="12746" max="12747" width="1.5703125" style="746" customWidth="1"/>
    <col min="12748" max="12748" width="16.42578125" style="746" customWidth="1"/>
    <col min="12749" max="12751" width="10.42578125" style="746" customWidth="1"/>
    <col min="12752" max="12752" width="8.7109375" style="746" customWidth="1"/>
    <col min="12753" max="12753" width="0.7109375" style="746" customWidth="1"/>
    <col min="12754" max="12754" width="3.140625" style="746" customWidth="1"/>
    <col min="12755" max="12755" width="1.140625" style="746" customWidth="1"/>
    <col min="12756" max="12756" width="18" style="746" customWidth="1"/>
    <col min="12757" max="12757" width="9.42578125" style="746" customWidth="1"/>
    <col min="12758" max="12758" width="8.7109375" style="746" customWidth="1"/>
    <col min="12759" max="12759" width="9.28515625" style="746" customWidth="1"/>
    <col min="12760" max="12760" width="10.140625" style="746" customWidth="1"/>
    <col min="12761" max="12761" width="5.140625" style="746" customWidth="1"/>
    <col min="12762" max="12762" width="10.140625" style="746" customWidth="1"/>
    <col min="12763" max="12763" width="6.42578125" style="746" customWidth="1"/>
    <col min="12764" max="12764" width="11.42578125" style="746"/>
    <col min="12765" max="12765" width="1.28515625" style="746" customWidth="1"/>
    <col min="12766" max="12766" width="1.42578125" style="746" customWidth="1"/>
    <col min="12767" max="12767" width="8.28515625" style="746" customWidth="1"/>
    <col min="12768" max="12768" width="11.42578125" style="746"/>
    <col min="12769" max="12770" width="10.7109375" style="746" customWidth="1"/>
    <col min="12771" max="12771" width="10.28515625" style="746" customWidth="1"/>
    <col min="12772" max="12772" width="11.28515625" style="746" customWidth="1"/>
    <col min="12773" max="12773" width="7.7109375" style="746" customWidth="1"/>
    <col min="12774" max="12774" width="10.140625" style="746" customWidth="1"/>
    <col min="12775" max="12775" width="6.5703125" style="746" customWidth="1"/>
    <col min="12776" max="12776" width="1.140625" style="746" customWidth="1"/>
    <col min="12777" max="12777" width="24.5703125" style="746" customWidth="1"/>
    <col min="12778" max="12778" width="9.85546875" style="746" customWidth="1"/>
    <col min="12779" max="12779" width="10.7109375" style="746" customWidth="1"/>
    <col min="12780" max="12780" width="10.85546875" style="746" customWidth="1"/>
    <col min="12781" max="12781" width="11.140625" style="746" customWidth="1"/>
    <col min="12782" max="12782" width="9.85546875" style="746" customWidth="1"/>
    <col min="12783" max="12783" width="1" style="746" customWidth="1"/>
    <col min="12784" max="12784" width="16.5703125" style="746" customWidth="1"/>
    <col min="12785" max="12785" width="0.5703125" style="746" customWidth="1"/>
    <col min="12786" max="12786" width="0.7109375" style="746" customWidth="1"/>
    <col min="12787" max="12787" width="27.85546875" style="746" customWidth="1"/>
    <col min="12788" max="12788" width="0.85546875" style="746" customWidth="1"/>
    <col min="12789" max="12789" width="27.42578125" style="746" customWidth="1"/>
    <col min="12790" max="12790" width="14.7109375" style="746" customWidth="1"/>
    <col min="12791" max="12791" width="0.42578125" style="746" customWidth="1"/>
    <col min="12792" max="12792" width="0.7109375" style="746" customWidth="1"/>
    <col min="12793" max="12793" width="21.7109375" style="746" customWidth="1"/>
    <col min="12794" max="12794" width="1.28515625" style="746" customWidth="1"/>
    <col min="12795" max="12795" width="21.140625" style="746" customWidth="1"/>
    <col min="12796" max="13000" width="11.42578125" style="746"/>
    <col min="13001" max="13001" width="0.7109375" style="746" customWidth="1"/>
    <col min="13002" max="13003" width="1.5703125" style="746" customWidth="1"/>
    <col min="13004" max="13004" width="16.42578125" style="746" customWidth="1"/>
    <col min="13005" max="13007" width="10.42578125" style="746" customWidth="1"/>
    <col min="13008" max="13008" width="8.7109375" style="746" customWidth="1"/>
    <col min="13009" max="13009" width="0.7109375" style="746" customWidth="1"/>
    <col min="13010" max="13010" width="3.140625" style="746" customWidth="1"/>
    <col min="13011" max="13011" width="1.140625" style="746" customWidth="1"/>
    <col min="13012" max="13012" width="18" style="746" customWidth="1"/>
    <col min="13013" max="13013" width="9.42578125" style="746" customWidth="1"/>
    <col min="13014" max="13014" width="8.7109375" style="746" customWidth="1"/>
    <col min="13015" max="13015" width="9.28515625" style="746" customWidth="1"/>
    <col min="13016" max="13016" width="10.140625" style="746" customWidth="1"/>
    <col min="13017" max="13017" width="5.140625" style="746" customWidth="1"/>
    <col min="13018" max="13018" width="10.140625" style="746" customWidth="1"/>
    <col min="13019" max="13019" width="6.42578125" style="746" customWidth="1"/>
    <col min="13020" max="13020" width="11.42578125" style="746"/>
    <col min="13021" max="13021" width="1.28515625" style="746" customWidth="1"/>
    <col min="13022" max="13022" width="1.42578125" style="746" customWidth="1"/>
    <col min="13023" max="13023" width="8.28515625" style="746" customWidth="1"/>
    <col min="13024" max="13024" width="11.42578125" style="746"/>
    <col min="13025" max="13026" width="10.7109375" style="746" customWidth="1"/>
    <col min="13027" max="13027" width="10.28515625" style="746" customWidth="1"/>
    <col min="13028" max="13028" width="11.28515625" style="746" customWidth="1"/>
    <col min="13029" max="13029" width="7.7109375" style="746" customWidth="1"/>
    <col min="13030" max="13030" width="10.140625" style="746" customWidth="1"/>
    <col min="13031" max="13031" width="6.5703125" style="746" customWidth="1"/>
    <col min="13032" max="13032" width="1.140625" style="746" customWidth="1"/>
    <col min="13033" max="13033" width="24.5703125" style="746" customWidth="1"/>
    <col min="13034" max="13034" width="9.85546875" style="746" customWidth="1"/>
    <col min="13035" max="13035" width="10.7109375" style="746" customWidth="1"/>
    <col min="13036" max="13036" width="10.85546875" style="746" customWidth="1"/>
    <col min="13037" max="13037" width="11.140625" style="746" customWidth="1"/>
    <col min="13038" max="13038" width="9.85546875" style="746" customWidth="1"/>
    <col min="13039" max="13039" width="1" style="746" customWidth="1"/>
    <col min="13040" max="13040" width="16.5703125" style="746" customWidth="1"/>
    <col min="13041" max="13041" width="0.5703125" style="746" customWidth="1"/>
    <col min="13042" max="13042" width="0.7109375" style="746" customWidth="1"/>
    <col min="13043" max="13043" width="27.85546875" style="746" customWidth="1"/>
    <col min="13044" max="13044" width="0.85546875" style="746" customWidth="1"/>
    <col min="13045" max="13045" width="27.42578125" style="746" customWidth="1"/>
    <col min="13046" max="13046" width="14.7109375" style="746" customWidth="1"/>
    <col min="13047" max="13047" width="0.42578125" style="746" customWidth="1"/>
    <col min="13048" max="13048" width="0.7109375" style="746" customWidth="1"/>
    <col min="13049" max="13049" width="21.7109375" style="746" customWidth="1"/>
    <col min="13050" max="13050" width="1.28515625" style="746" customWidth="1"/>
    <col min="13051" max="13051" width="21.140625" style="746" customWidth="1"/>
    <col min="13052" max="13256" width="11.42578125" style="746"/>
    <col min="13257" max="13257" width="0.7109375" style="746" customWidth="1"/>
    <col min="13258" max="13259" width="1.5703125" style="746" customWidth="1"/>
    <col min="13260" max="13260" width="16.42578125" style="746" customWidth="1"/>
    <col min="13261" max="13263" width="10.42578125" style="746" customWidth="1"/>
    <col min="13264" max="13264" width="8.7109375" style="746" customWidth="1"/>
    <col min="13265" max="13265" width="0.7109375" style="746" customWidth="1"/>
    <col min="13266" max="13266" width="3.140625" style="746" customWidth="1"/>
    <col min="13267" max="13267" width="1.140625" style="746" customWidth="1"/>
    <col min="13268" max="13268" width="18" style="746" customWidth="1"/>
    <col min="13269" max="13269" width="9.42578125" style="746" customWidth="1"/>
    <col min="13270" max="13270" width="8.7109375" style="746" customWidth="1"/>
    <col min="13271" max="13271" width="9.28515625" style="746" customWidth="1"/>
    <col min="13272" max="13272" width="10.140625" style="746" customWidth="1"/>
    <col min="13273" max="13273" width="5.140625" style="746" customWidth="1"/>
    <col min="13274" max="13274" width="10.140625" style="746" customWidth="1"/>
    <col min="13275" max="13275" width="6.42578125" style="746" customWidth="1"/>
    <col min="13276" max="13276" width="11.42578125" style="746"/>
    <col min="13277" max="13277" width="1.28515625" style="746" customWidth="1"/>
    <col min="13278" max="13278" width="1.42578125" style="746" customWidth="1"/>
    <col min="13279" max="13279" width="8.28515625" style="746" customWidth="1"/>
    <col min="13280" max="13280" width="11.42578125" style="746"/>
    <col min="13281" max="13282" width="10.7109375" style="746" customWidth="1"/>
    <col min="13283" max="13283" width="10.28515625" style="746" customWidth="1"/>
    <col min="13284" max="13284" width="11.28515625" style="746" customWidth="1"/>
    <col min="13285" max="13285" width="7.7109375" style="746" customWidth="1"/>
    <col min="13286" max="13286" width="10.140625" style="746" customWidth="1"/>
    <col min="13287" max="13287" width="6.5703125" style="746" customWidth="1"/>
    <col min="13288" max="13288" width="1.140625" style="746" customWidth="1"/>
    <col min="13289" max="13289" width="24.5703125" style="746" customWidth="1"/>
    <col min="13290" max="13290" width="9.85546875" style="746" customWidth="1"/>
    <col min="13291" max="13291" width="10.7109375" style="746" customWidth="1"/>
    <col min="13292" max="13292" width="10.85546875" style="746" customWidth="1"/>
    <col min="13293" max="13293" width="11.140625" style="746" customWidth="1"/>
    <col min="13294" max="13294" width="9.85546875" style="746" customWidth="1"/>
    <col min="13295" max="13295" width="1" style="746" customWidth="1"/>
    <col min="13296" max="13296" width="16.5703125" style="746" customWidth="1"/>
    <col min="13297" max="13297" width="0.5703125" style="746" customWidth="1"/>
    <col min="13298" max="13298" width="0.7109375" style="746" customWidth="1"/>
    <col min="13299" max="13299" width="27.85546875" style="746" customWidth="1"/>
    <col min="13300" max="13300" width="0.85546875" style="746" customWidth="1"/>
    <col min="13301" max="13301" width="27.42578125" style="746" customWidth="1"/>
    <col min="13302" max="13302" width="14.7109375" style="746" customWidth="1"/>
    <col min="13303" max="13303" width="0.42578125" style="746" customWidth="1"/>
    <col min="13304" max="13304" width="0.7109375" style="746" customWidth="1"/>
    <col min="13305" max="13305" width="21.7109375" style="746" customWidth="1"/>
    <col min="13306" max="13306" width="1.28515625" style="746" customWidth="1"/>
    <col min="13307" max="13307" width="21.140625" style="746" customWidth="1"/>
    <col min="13308" max="13512" width="11.42578125" style="746"/>
    <col min="13513" max="13513" width="0.7109375" style="746" customWidth="1"/>
    <col min="13514" max="13515" width="1.5703125" style="746" customWidth="1"/>
    <col min="13516" max="13516" width="16.42578125" style="746" customWidth="1"/>
    <col min="13517" max="13519" width="10.42578125" style="746" customWidth="1"/>
    <col min="13520" max="13520" width="8.7109375" style="746" customWidth="1"/>
    <col min="13521" max="13521" width="0.7109375" style="746" customWidth="1"/>
    <col min="13522" max="13522" width="3.140625" style="746" customWidth="1"/>
    <col min="13523" max="13523" width="1.140625" style="746" customWidth="1"/>
    <col min="13524" max="13524" width="18" style="746" customWidth="1"/>
    <col min="13525" max="13525" width="9.42578125" style="746" customWidth="1"/>
    <col min="13526" max="13526" width="8.7109375" style="746" customWidth="1"/>
    <col min="13527" max="13527" width="9.28515625" style="746" customWidth="1"/>
    <col min="13528" max="13528" width="10.140625" style="746" customWidth="1"/>
    <col min="13529" max="13529" width="5.140625" style="746" customWidth="1"/>
    <col min="13530" max="13530" width="10.140625" style="746" customWidth="1"/>
    <col min="13531" max="13531" width="6.42578125" style="746" customWidth="1"/>
    <col min="13532" max="13532" width="11.42578125" style="746"/>
    <col min="13533" max="13533" width="1.28515625" style="746" customWidth="1"/>
    <col min="13534" max="13534" width="1.42578125" style="746" customWidth="1"/>
    <col min="13535" max="13535" width="8.28515625" style="746" customWidth="1"/>
    <col min="13536" max="13536" width="11.42578125" style="746"/>
    <col min="13537" max="13538" width="10.7109375" style="746" customWidth="1"/>
    <col min="13539" max="13539" width="10.28515625" style="746" customWidth="1"/>
    <col min="13540" max="13540" width="11.28515625" style="746" customWidth="1"/>
    <col min="13541" max="13541" width="7.7109375" style="746" customWidth="1"/>
    <col min="13542" max="13542" width="10.140625" style="746" customWidth="1"/>
    <col min="13543" max="13543" width="6.5703125" style="746" customWidth="1"/>
    <col min="13544" max="13544" width="1.140625" style="746" customWidth="1"/>
    <col min="13545" max="13545" width="24.5703125" style="746" customWidth="1"/>
    <col min="13546" max="13546" width="9.85546875" style="746" customWidth="1"/>
    <col min="13547" max="13547" width="10.7109375" style="746" customWidth="1"/>
    <col min="13548" max="13548" width="10.85546875" style="746" customWidth="1"/>
    <col min="13549" max="13549" width="11.140625" style="746" customWidth="1"/>
    <col min="13550" max="13550" width="9.85546875" style="746" customWidth="1"/>
    <col min="13551" max="13551" width="1" style="746" customWidth="1"/>
    <col min="13552" max="13552" width="16.5703125" style="746" customWidth="1"/>
    <col min="13553" max="13553" width="0.5703125" style="746" customWidth="1"/>
    <col min="13554" max="13554" width="0.7109375" style="746" customWidth="1"/>
    <col min="13555" max="13555" width="27.85546875" style="746" customWidth="1"/>
    <col min="13556" max="13556" width="0.85546875" style="746" customWidth="1"/>
    <col min="13557" max="13557" width="27.42578125" style="746" customWidth="1"/>
    <col min="13558" max="13558" width="14.7109375" style="746" customWidth="1"/>
    <col min="13559" max="13559" width="0.42578125" style="746" customWidth="1"/>
    <col min="13560" max="13560" width="0.7109375" style="746" customWidth="1"/>
    <col min="13561" max="13561" width="21.7109375" style="746" customWidth="1"/>
    <col min="13562" max="13562" width="1.28515625" style="746" customWidth="1"/>
    <col min="13563" max="13563" width="21.140625" style="746" customWidth="1"/>
    <col min="13564" max="13768" width="11.42578125" style="746"/>
    <col min="13769" max="13769" width="0.7109375" style="746" customWidth="1"/>
    <col min="13770" max="13771" width="1.5703125" style="746" customWidth="1"/>
    <col min="13772" max="13772" width="16.42578125" style="746" customWidth="1"/>
    <col min="13773" max="13775" width="10.42578125" style="746" customWidth="1"/>
    <col min="13776" max="13776" width="8.7109375" style="746" customWidth="1"/>
    <col min="13777" max="13777" width="0.7109375" style="746" customWidth="1"/>
    <col min="13778" max="13778" width="3.140625" style="746" customWidth="1"/>
    <col min="13779" max="13779" width="1.140625" style="746" customWidth="1"/>
    <col min="13780" max="13780" width="18" style="746" customWidth="1"/>
    <col min="13781" max="13781" width="9.42578125" style="746" customWidth="1"/>
    <col min="13782" max="13782" width="8.7109375" style="746" customWidth="1"/>
    <col min="13783" max="13783" width="9.28515625" style="746" customWidth="1"/>
    <col min="13784" max="13784" width="10.140625" style="746" customWidth="1"/>
    <col min="13785" max="13785" width="5.140625" style="746" customWidth="1"/>
    <col min="13786" max="13786" width="10.140625" style="746" customWidth="1"/>
    <col min="13787" max="13787" width="6.42578125" style="746" customWidth="1"/>
    <col min="13788" max="13788" width="11.42578125" style="746"/>
    <col min="13789" max="13789" width="1.28515625" style="746" customWidth="1"/>
    <col min="13790" max="13790" width="1.42578125" style="746" customWidth="1"/>
    <col min="13791" max="13791" width="8.28515625" style="746" customWidth="1"/>
    <col min="13792" max="13792" width="11.42578125" style="746"/>
    <col min="13793" max="13794" width="10.7109375" style="746" customWidth="1"/>
    <col min="13795" max="13795" width="10.28515625" style="746" customWidth="1"/>
    <col min="13796" max="13796" width="11.28515625" style="746" customWidth="1"/>
    <col min="13797" max="13797" width="7.7109375" style="746" customWidth="1"/>
    <col min="13798" max="13798" width="10.140625" style="746" customWidth="1"/>
    <col min="13799" max="13799" width="6.5703125" style="746" customWidth="1"/>
    <col min="13800" max="13800" width="1.140625" style="746" customWidth="1"/>
    <col min="13801" max="13801" width="24.5703125" style="746" customWidth="1"/>
    <col min="13802" max="13802" width="9.85546875" style="746" customWidth="1"/>
    <col min="13803" max="13803" width="10.7109375" style="746" customWidth="1"/>
    <col min="13804" max="13804" width="10.85546875" style="746" customWidth="1"/>
    <col min="13805" max="13805" width="11.140625" style="746" customWidth="1"/>
    <col min="13806" max="13806" width="9.85546875" style="746" customWidth="1"/>
    <col min="13807" max="13807" width="1" style="746" customWidth="1"/>
    <col min="13808" max="13808" width="16.5703125" style="746" customWidth="1"/>
    <col min="13809" max="13809" width="0.5703125" style="746" customWidth="1"/>
    <col min="13810" max="13810" width="0.7109375" style="746" customWidth="1"/>
    <col min="13811" max="13811" width="27.85546875" style="746" customWidth="1"/>
    <col min="13812" max="13812" width="0.85546875" style="746" customWidth="1"/>
    <col min="13813" max="13813" width="27.42578125" style="746" customWidth="1"/>
    <col min="13814" max="13814" width="14.7109375" style="746" customWidth="1"/>
    <col min="13815" max="13815" width="0.42578125" style="746" customWidth="1"/>
    <col min="13816" max="13816" width="0.7109375" style="746" customWidth="1"/>
    <col min="13817" max="13817" width="21.7109375" style="746" customWidth="1"/>
    <col min="13818" max="13818" width="1.28515625" style="746" customWidth="1"/>
    <col min="13819" max="13819" width="21.140625" style="746" customWidth="1"/>
    <col min="13820" max="14024" width="11.42578125" style="746"/>
    <col min="14025" max="14025" width="0.7109375" style="746" customWidth="1"/>
    <col min="14026" max="14027" width="1.5703125" style="746" customWidth="1"/>
    <col min="14028" max="14028" width="16.42578125" style="746" customWidth="1"/>
    <col min="14029" max="14031" width="10.42578125" style="746" customWidth="1"/>
    <col min="14032" max="14032" width="8.7109375" style="746" customWidth="1"/>
    <col min="14033" max="14033" width="0.7109375" style="746" customWidth="1"/>
    <col min="14034" max="14034" width="3.140625" style="746" customWidth="1"/>
    <col min="14035" max="14035" width="1.140625" style="746" customWidth="1"/>
    <col min="14036" max="14036" width="18" style="746" customWidth="1"/>
    <col min="14037" max="14037" width="9.42578125" style="746" customWidth="1"/>
    <col min="14038" max="14038" width="8.7109375" style="746" customWidth="1"/>
    <col min="14039" max="14039" width="9.28515625" style="746" customWidth="1"/>
    <col min="14040" max="14040" width="10.140625" style="746" customWidth="1"/>
    <col min="14041" max="14041" width="5.140625" style="746" customWidth="1"/>
    <col min="14042" max="14042" width="10.140625" style="746" customWidth="1"/>
    <col min="14043" max="14043" width="6.42578125" style="746" customWidth="1"/>
    <col min="14044" max="14044" width="11.42578125" style="746"/>
    <col min="14045" max="14045" width="1.28515625" style="746" customWidth="1"/>
    <col min="14046" max="14046" width="1.42578125" style="746" customWidth="1"/>
    <col min="14047" max="14047" width="8.28515625" style="746" customWidth="1"/>
    <col min="14048" max="14048" width="11.42578125" style="746"/>
    <col min="14049" max="14050" width="10.7109375" style="746" customWidth="1"/>
    <col min="14051" max="14051" width="10.28515625" style="746" customWidth="1"/>
    <col min="14052" max="14052" width="11.28515625" style="746" customWidth="1"/>
    <col min="14053" max="14053" width="7.7109375" style="746" customWidth="1"/>
    <col min="14054" max="14054" width="10.140625" style="746" customWidth="1"/>
    <col min="14055" max="14055" width="6.5703125" style="746" customWidth="1"/>
    <col min="14056" max="14056" width="1.140625" style="746" customWidth="1"/>
    <col min="14057" max="14057" width="24.5703125" style="746" customWidth="1"/>
    <col min="14058" max="14058" width="9.85546875" style="746" customWidth="1"/>
    <col min="14059" max="14059" width="10.7109375" style="746" customWidth="1"/>
    <col min="14060" max="14060" width="10.85546875" style="746" customWidth="1"/>
    <col min="14061" max="14061" width="11.140625" style="746" customWidth="1"/>
    <col min="14062" max="14062" width="9.85546875" style="746" customWidth="1"/>
    <col min="14063" max="14063" width="1" style="746" customWidth="1"/>
    <col min="14064" max="14064" width="16.5703125" style="746" customWidth="1"/>
    <col min="14065" max="14065" width="0.5703125" style="746" customWidth="1"/>
    <col min="14066" max="14066" width="0.7109375" style="746" customWidth="1"/>
    <col min="14067" max="14067" width="27.85546875" style="746" customWidth="1"/>
    <col min="14068" max="14068" width="0.85546875" style="746" customWidth="1"/>
    <col min="14069" max="14069" width="27.42578125" style="746" customWidth="1"/>
    <col min="14070" max="14070" width="14.7109375" style="746" customWidth="1"/>
    <col min="14071" max="14071" width="0.42578125" style="746" customWidth="1"/>
    <col min="14072" max="14072" width="0.7109375" style="746" customWidth="1"/>
    <col min="14073" max="14073" width="21.7109375" style="746" customWidth="1"/>
    <col min="14074" max="14074" width="1.28515625" style="746" customWidth="1"/>
    <col min="14075" max="14075" width="21.140625" style="746" customWidth="1"/>
    <col min="14076" max="14280" width="11.42578125" style="746"/>
    <col min="14281" max="14281" width="0.7109375" style="746" customWidth="1"/>
    <col min="14282" max="14283" width="1.5703125" style="746" customWidth="1"/>
    <col min="14284" max="14284" width="16.42578125" style="746" customWidth="1"/>
    <col min="14285" max="14287" width="10.42578125" style="746" customWidth="1"/>
    <col min="14288" max="14288" width="8.7109375" style="746" customWidth="1"/>
    <col min="14289" max="14289" width="0.7109375" style="746" customWidth="1"/>
    <col min="14290" max="14290" width="3.140625" style="746" customWidth="1"/>
    <col min="14291" max="14291" width="1.140625" style="746" customWidth="1"/>
    <col min="14292" max="14292" width="18" style="746" customWidth="1"/>
    <col min="14293" max="14293" width="9.42578125" style="746" customWidth="1"/>
    <col min="14294" max="14294" width="8.7109375" style="746" customWidth="1"/>
    <col min="14295" max="14295" width="9.28515625" style="746" customWidth="1"/>
    <col min="14296" max="14296" width="10.140625" style="746" customWidth="1"/>
    <col min="14297" max="14297" width="5.140625" style="746" customWidth="1"/>
    <col min="14298" max="14298" width="10.140625" style="746" customWidth="1"/>
    <col min="14299" max="14299" width="6.42578125" style="746" customWidth="1"/>
    <col min="14300" max="14300" width="11.42578125" style="746"/>
    <col min="14301" max="14301" width="1.28515625" style="746" customWidth="1"/>
    <col min="14302" max="14302" width="1.42578125" style="746" customWidth="1"/>
    <col min="14303" max="14303" width="8.28515625" style="746" customWidth="1"/>
    <col min="14304" max="14304" width="11.42578125" style="746"/>
    <col min="14305" max="14306" width="10.7109375" style="746" customWidth="1"/>
    <col min="14307" max="14307" width="10.28515625" style="746" customWidth="1"/>
    <col min="14308" max="14308" width="11.28515625" style="746" customWidth="1"/>
    <col min="14309" max="14309" width="7.7109375" style="746" customWidth="1"/>
    <col min="14310" max="14310" width="10.140625" style="746" customWidth="1"/>
    <col min="14311" max="14311" width="6.5703125" style="746" customWidth="1"/>
    <col min="14312" max="14312" width="1.140625" style="746" customWidth="1"/>
    <col min="14313" max="14313" width="24.5703125" style="746" customWidth="1"/>
    <col min="14314" max="14314" width="9.85546875" style="746" customWidth="1"/>
    <col min="14315" max="14315" width="10.7109375" style="746" customWidth="1"/>
    <col min="14316" max="14316" width="10.85546875" style="746" customWidth="1"/>
    <col min="14317" max="14317" width="11.140625" style="746" customWidth="1"/>
    <col min="14318" max="14318" width="9.85546875" style="746" customWidth="1"/>
    <col min="14319" max="14319" width="1" style="746" customWidth="1"/>
    <col min="14320" max="14320" width="16.5703125" style="746" customWidth="1"/>
    <col min="14321" max="14321" width="0.5703125" style="746" customWidth="1"/>
    <col min="14322" max="14322" width="0.7109375" style="746" customWidth="1"/>
    <col min="14323" max="14323" width="27.85546875" style="746" customWidth="1"/>
    <col min="14324" max="14324" width="0.85546875" style="746" customWidth="1"/>
    <col min="14325" max="14325" width="27.42578125" style="746" customWidth="1"/>
    <col min="14326" max="14326" width="14.7109375" style="746" customWidth="1"/>
    <col min="14327" max="14327" width="0.42578125" style="746" customWidth="1"/>
    <col min="14328" max="14328" width="0.7109375" style="746" customWidth="1"/>
    <col min="14329" max="14329" width="21.7109375" style="746" customWidth="1"/>
    <col min="14330" max="14330" width="1.28515625" style="746" customWidth="1"/>
    <col min="14331" max="14331" width="21.140625" style="746" customWidth="1"/>
    <col min="14332" max="14536" width="11.42578125" style="746"/>
    <col min="14537" max="14537" width="0.7109375" style="746" customWidth="1"/>
    <col min="14538" max="14539" width="1.5703125" style="746" customWidth="1"/>
    <col min="14540" max="14540" width="16.42578125" style="746" customWidth="1"/>
    <col min="14541" max="14543" width="10.42578125" style="746" customWidth="1"/>
    <col min="14544" max="14544" width="8.7109375" style="746" customWidth="1"/>
    <col min="14545" max="14545" width="0.7109375" style="746" customWidth="1"/>
    <col min="14546" max="14546" width="3.140625" style="746" customWidth="1"/>
    <col min="14547" max="14547" width="1.140625" style="746" customWidth="1"/>
    <col min="14548" max="14548" width="18" style="746" customWidth="1"/>
    <col min="14549" max="14549" width="9.42578125" style="746" customWidth="1"/>
    <col min="14550" max="14550" width="8.7109375" style="746" customWidth="1"/>
    <col min="14551" max="14551" width="9.28515625" style="746" customWidth="1"/>
    <col min="14552" max="14552" width="10.140625" style="746" customWidth="1"/>
    <col min="14553" max="14553" width="5.140625" style="746" customWidth="1"/>
    <col min="14554" max="14554" width="10.140625" style="746" customWidth="1"/>
    <col min="14555" max="14555" width="6.42578125" style="746" customWidth="1"/>
    <col min="14556" max="14556" width="11.42578125" style="746"/>
    <col min="14557" max="14557" width="1.28515625" style="746" customWidth="1"/>
    <col min="14558" max="14558" width="1.42578125" style="746" customWidth="1"/>
    <col min="14559" max="14559" width="8.28515625" style="746" customWidth="1"/>
    <col min="14560" max="14560" width="11.42578125" style="746"/>
    <col min="14561" max="14562" width="10.7109375" style="746" customWidth="1"/>
    <col min="14563" max="14563" width="10.28515625" style="746" customWidth="1"/>
    <col min="14564" max="14564" width="11.28515625" style="746" customWidth="1"/>
    <col min="14565" max="14565" width="7.7109375" style="746" customWidth="1"/>
    <col min="14566" max="14566" width="10.140625" style="746" customWidth="1"/>
    <col min="14567" max="14567" width="6.5703125" style="746" customWidth="1"/>
    <col min="14568" max="14568" width="1.140625" style="746" customWidth="1"/>
    <col min="14569" max="14569" width="24.5703125" style="746" customWidth="1"/>
    <col min="14570" max="14570" width="9.85546875" style="746" customWidth="1"/>
    <col min="14571" max="14571" width="10.7109375" style="746" customWidth="1"/>
    <col min="14572" max="14572" width="10.85546875" style="746" customWidth="1"/>
    <col min="14573" max="14573" width="11.140625" style="746" customWidth="1"/>
    <col min="14574" max="14574" width="9.85546875" style="746" customWidth="1"/>
    <col min="14575" max="14575" width="1" style="746" customWidth="1"/>
    <col min="14576" max="14576" width="16.5703125" style="746" customWidth="1"/>
    <col min="14577" max="14577" width="0.5703125" style="746" customWidth="1"/>
    <col min="14578" max="14578" width="0.7109375" style="746" customWidth="1"/>
    <col min="14579" max="14579" width="27.85546875" style="746" customWidth="1"/>
    <col min="14580" max="14580" width="0.85546875" style="746" customWidth="1"/>
    <col min="14581" max="14581" width="27.42578125" style="746" customWidth="1"/>
    <col min="14582" max="14582" width="14.7109375" style="746" customWidth="1"/>
    <col min="14583" max="14583" width="0.42578125" style="746" customWidth="1"/>
    <col min="14584" max="14584" width="0.7109375" style="746" customWidth="1"/>
    <col min="14585" max="14585" width="21.7109375" style="746" customWidth="1"/>
    <col min="14586" max="14586" width="1.28515625" style="746" customWidth="1"/>
    <col min="14587" max="14587" width="21.140625" style="746" customWidth="1"/>
    <col min="14588" max="14792" width="11.42578125" style="746"/>
    <col min="14793" max="14793" width="0.7109375" style="746" customWidth="1"/>
    <col min="14794" max="14795" width="1.5703125" style="746" customWidth="1"/>
    <col min="14796" max="14796" width="16.42578125" style="746" customWidth="1"/>
    <col min="14797" max="14799" width="10.42578125" style="746" customWidth="1"/>
    <col min="14800" max="14800" width="8.7109375" style="746" customWidth="1"/>
    <col min="14801" max="14801" width="0.7109375" style="746" customWidth="1"/>
    <col min="14802" max="14802" width="3.140625" style="746" customWidth="1"/>
    <col min="14803" max="14803" width="1.140625" style="746" customWidth="1"/>
    <col min="14804" max="14804" width="18" style="746" customWidth="1"/>
    <col min="14805" max="14805" width="9.42578125" style="746" customWidth="1"/>
    <col min="14806" max="14806" width="8.7109375" style="746" customWidth="1"/>
    <col min="14807" max="14807" width="9.28515625" style="746" customWidth="1"/>
    <col min="14808" max="14808" width="10.140625" style="746" customWidth="1"/>
    <col min="14809" max="14809" width="5.140625" style="746" customWidth="1"/>
    <col min="14810" max="14810" width="10.140625" style="746" customWidth="1"/>
    <col min="14811" max="14811" width="6.42578125" style="746" customWidth="1"/>
    <col min="14812" max="14812" width="11.42578125" style="746"/>
    <col min="14813" max="14813" width="1.28515625" style="746" customWidth="1"/>
    <col min="14814" max="14814" width="1.42578125" style="746" customWidth="1"/>
    <col min="14815" max="14815" width="8.28515625" style="746" customWidth="1"/>
    <col min="14816" max="14816" width="11.42578125" style="746"/>
    <col min="14817" max="14818" width="10.7109375" style="746" customWidth="1"/>
    <col min="14819" max="14819" width="10.28515625" style="746" customWidth="1"/>
    <col min="14820" max="14820" width="11.28515625" style="746" customWidth="1"/>
    <col min="14821" max="14821" width="7.7109375" style="746" customWidth="1"/>
    <col min="14822" max="14822" width="10.140625" style="746" customWidth="1"/>
    <col min="14823" max="14823" width="6.5703125" style="746" customWidth="1"/>
    <col min="14824" max="14824" width="1.140625" style="746" customWidth="1"/>
    <col min="14825" max="14825" width="24.5703125" style="746" customWidth="1"/>
    <col min="14826" max="14826" width="9.85546875" style="746" customWidth="1"/>
    <col min="14827" max="14827" width="10.7109375" style="746" customWidth="1"/>
    <col min="14828" max="14828" width="10.85546875" style="746" customWidth="1"/>
    <col min="14829" max="14829" width="11.140625" style="746" customWidth="1"/>
    <col min="14830" max="14830" width="9.85546875" style="746" customWidth="1"/>
    <col min="14831" max="14831" width="1" style="746" customWidth="1"/>
    <col min="14832" max="14832" width="16.5703125" style="746" customWidth="1"/>
    <col min="14833" max="14833" width="0.5703125" style="746" customWidth="1"/>
    <col min="14834" max="14834" width="0.7109375" style="746" customWidth="1"/>
    <col min="14835" max="14835" width="27.85546875" style="746" customWidth="1"/>
    <col min="14836" max="14836" width="0.85546875" style="746" customWidth="1"/>
    <col min="14837" max="14837" width="27.42578125" style="746" customWidth="1"/>
    <col min="14838" max="14838" width="14.7109375" style="746" customWidth="1"/>
    <col min="14839" max="14839" width="0.42578125" style="746" customWidth="1"/>
    <col min="14840" max="14840" width="0.7109375" style="746" customWidth="1"/>
    <col min="14841" max="14841" width="21.7109375" style="746" customWidth="1"/>
    <col min="14842" max="14842" width="1.28515625" style="746" customWidth="1"/>
    <col min="14843" max="14843" width="21.140625" style="746" customWidth="1"/>
    <col min="14844" max="15048" width="11.42578125" style="746"/>
    <col min="15049" max="15049" width="0.7109375" style="746" customWidth="1"/>
    <col min="15050" max="15051" width="1.5703125" style="746" customWidth="1"/>
    <col min="15052" max="15052" width="16.42578125" style="746" customWidth="1"/>
    <col min="15053" max="15055" width="10.42578125" style="746" customWidth="1"/>
    <col min="15056" max="15056" width="8.7109375" style="746" customWidth="1"/>
    <col min="15057" max="15057" width="0.7109375" style="746" customWidth="1"/>
    <col min="15058" max="15058" width="3.140625" style="746" customWidth="1"/>
    <col min="15059" max="15059" width="1.140625" style="746" customWidth="1"/>
    <col min="15060" max="15060" width="18" style="746" customWidth="1"/>
    <col min="15061" max="15061" width="9.42578125" style="746" customWidth="1"/>
    <col min="15062" max="15062" width="8.7109375" style="746" customWidth="1"/>
    <col min="15063" max="15063" width="9.28515625" style="746" customWidth="1"/>
    <col min="15064" max="15064" width="10.140625" style="746" customWidth="1"/>
    <col min="15065" max="15065" width="5.140625" style="746" customWidth="1"/>
    <col min="15066" max="15066" width="10.140625" style="746" customWidth="1"/>
    <col min="15067" max="15067" width="6.42578125" style="746" customWidth="1"/>
    <col min="15068" max="15068" width="11.42578125" style="746"/>
    <col min="15069" max="15069" width="1.28515625" style="746" customWidth="1"/>
    <col min="15070" max="15070" width="1.42578125" style="746" customWidth="1"/>
    <col min="15071" max="15071" width="8.28515625" style="746" customWidth="1"/>
    <col min="15072" max="15072" width="11.42578125" style="746"/>
    <col min="15073" max="15074" width="10.7109375" style="746" customWidth="1"/>
    <col min="15075" max="15075" width="10.28515625" style="746" customWidth="1"/>
    <col min="15076" max="15076" width="11.28515625" style="746" customWidth="1"/>
    <col min="15077" max="15077" width="7.7109375" style="746" customWidth="1"/>
    <col min="15078" max="15078" width="10.140625" style="746" customWidth="1"/>
    <col min="15079" max="15079" width="6.5703125" style="746" customWidth="1"/>
    <col min="15080" max="15080" width="1.140625" style="746" customWidth="1"/>
    <col min="15081" max="15081" width="24.5703125" style="746" customWidth="1"/>
    <col min="15082" max="15082" width="9.85546875" style="746" customWidth="1"/>
    <col min="15083" max="15083" width="10.7109375" style="746" customWidth="1"/>
    <col min="15084" max="15084" width="10.85546875" style="746" customWidth="1"/>
    <col min="15085" max="15085" width="11.140625" style="746" customWidth="1"/>
    <col min="15086" max="15086" width="9.85546875" style="746" customWidth="1"/>
    <col min="15087" max="15087" width="1" style="746" customWidth="1"/>
    <col min="15088" max="15088" width="16.5703125" style="746" customWidth="1"/>
    <col min="15089" max="15089" width="0.5703125" style="746" customWidth="1"/>
    <col min="15090" max="15090" width="0.7109375" style="746" customWidth="1"/>
    <col min="15091" max="15091" width="27.85546875" style="746" customWidth="1"/>
    <col min="15092" max="15092" width="0.85546875" style="746" customWidth="1"/>
    <col min="15093" max="15093" width="27.42578125" style="746" customWidth="1"/>
    <col min="15094" max="15094" width="14.7109375" style="746" customWidth="1"/>
    <col min="15095" max="15095" width="0.42578125" style="746" customWidth="1"/>
    <col min="15096" max="15096" width="0.7109375" style="746" customWidth="1"/>
    <col min="15097" max="15097" width="21.7109375" style="746" customWidth="1"/>
    <col min="15098" max="15098" width="1.28515625" style="746" customWidth="1"/>
    <col min="15099" max="15099" width="21.140625" style="746" customWidth="1"/>
    <col min="15100" max="15304" width="11.42578125" style="746"/>
    <col min="15305" max="15305" width="0.7109375" style="746" customWidth="1"/>
    <col min="15306" max="15307" width="1.5703125" style="746" customWidth="1"/>
    <col min="15308" max="15308" width="16.42578125" style="746" customWidth="1"/>
    <col min="15309" max="15311" width="10.42578125" style="746" customWidth="1"/>
    <col min="15312" max="15312" width="8.7109375" style="746" customWidth="1"/>
    <col min="15313" max="15313" width="0.7109375" style="746" customWidth="1"/>
    <col min="15314" max="15314" width="3.140625" style="746" customWidth="1"/>
    <col min="15315" max="15315" width="1.140625" style="746" customWidth="1"/>
    <col min="15316" max="15316" width="18" style="746" customWidth="1"/>
    <col min="15317" max="15317" width="9.42578125" style="746" customWidth="1"/>
    <col min="15318" max="15318" width="8.7109375" style="746" customWidth="1"/>
    <col min="15319" max="15319" width="9.28515625" style="746" customWidth="1"/>
    <col min="15320" max="15320" width="10.140625" style="746" customWidth="1"/>
    <col min="15321" max="15321" width="5.140625" style="746" customWidth="1"/>
    <col min="15322" max="15322" width="10.140625" style="746" customWidth="1"/>
    <col min="15323" max="15323" width="6.42578125" style="746" customWidth="1"/>
    <col min="15324" max="15324" width="11.42578125" style="746"/>
    <col min="15325" max="15325" width="1.28515625" style="746" customWidth="1"/>
    <col min="15326" max="15326" width="1.42578125" style="746" customWidth="1"/>
    <col min="15327" max="15327" width="8.28515625" style="746" customWidth="1"/>
    <col min="15328" max="15328" width="11.42578125" style="746"/>
    <col min="15329" max="15330" width="10.7109375" style="746" customWidth="1"/>
    <col min="15331" max="15331" width="10.28515625" style="746" customWidth="1"/>
    <col min="15332" max="15332" width="11.28515625" style="746" customWidth="1"/>
    <col min="15333" max="15333" width="7.7109375" style="746" customWidth="1"/>
    <col min="15334" max="15334" width="10.140625" style="746" customWidth="1"/>
    <col min="15335" max="15335" width="6.5703125" style="746" customWidth="1"/>
    <col min="15336" max="15336" width="1.140625" style="746" customWidth="1"/>
    <col min="15337" max="15337" width="24.5703125" style="746" customWidth="1"/>
    <col min="15338" max="15338" width="9.85546875" style="746" customWidth="1"/>
    <col min="15339" max="15339" width="10.7109375" style="746" customWidth="1"/>
    <col min="15340" max="15340" width="10.85546875" style="746" customWidth="1"/>
    <col min="15341" max="15341" width="11.140625" style="746" customWidth="1"/>
    <col min="15342" max="15342" width="9.85546875" style="746" customWidth="1"/>
    <col min="15343" max="15343" width="1" style="746" customWidth="1"/>
    <col min="15344" max="15344" width="16.5703125" style="746" customWidth="1"/>
    <col min="15345" max="15345" width="0.5703125" style="746" customWidth="1"/>
    <col min="15346" max="15346" width="0.7109375" style="746" customWidth="1"/>
    <col min="15347" max="15347" width="27.85546875" style="746" customWidth="1"/>
    <col min="15348" max="15348" width="0.85546875" style="746" customWidth="1"/>
    <col min="15349" max="15349" width="27.42578125" style="746" customWidth="1"/>
    <col min="15350" max="15350" width="14.7109375" style="746" customWidth="1"/>
    <col min="15351" max="15351" width="0.42578125" style="746" customWidth="1"/>
    <col min="15352" max="15352" width="0.7109375" style="746" customWidth="1"/>
    <col min="15353" max="15353" width="21.7109375" style="746" customWidth="1"/>
    <col min="15354" max="15354" width="1.28515625" style="746" customWidth="1"/>
    <col min="15355" max="15355" width="21.140625" style="746" customWidth="1"/>
    <col min="15356" max="15560" width="11.42578125" style="746"/>
    <col min="15561" max="15561" width="0.7109375" style="746" customWidth="1"/>
    <col min="15562" max="15563" width="1.5703125" style="746" customWidth="1"/>
    <col min="15564" max="15564" width="16.42578125" style="746" customWidth="1"/>
    <col min="15565" max="15567" width="10.42578125" style="746" customWidth="1"/>
    <col min="15568" max="15568" width="8.7109375" style="746" customWidth="1"/>
    <col min="15569" max="15569" width="0.7109375" style="746" customWidth="1"/>
    <col min="15570" max="15570" width="3.140625" style="746" customWidth="1"/>
    <col min="15571" max="15571" width="1.140625" style="746" customWidth="1"/>
    <col min="15572" max="15572" width="18" style="746" customWidth="1"/>
    <col min="15573" max="15573" width="9.42578125" style="746" customWidth="1"/>
    <col min="15574" max="15574" width="8.7109375" style="746" customWidth="1"/>
    <col min="15575" max="15575" width="9.28515625" style="746" customWidth="1"/>
    <col min="15576" max="15576" width="10.140625" style="746" customWidth="1"/>
    <col min="15577" max="15577" width="5.140625" style="746" customWidth="1"/>
    <col min="15578" max="15578" width="10.140625" style="746" customWidth="1"/>
    <col min="15579" max="15579" width="6.42578125" style="746" customWidth="1"/>
    <col min="15580" max="15580" width="11.42578125" style="746"/>
    <col min="15581" max="15581" width="1.28515625" style="746" customWidth="1"/>
    <col min="15582" max="15582" width="1.42578125" style="746" customWidth="1"/>
    <col min="15583" max="15583" width="8.28515625" style="746" customWidth="1"/>
    <col min="15584" max="15584" width="11.42578125" style="746"/>
    <col min="15585" max="15586" width="10.7109375" style="746" customWidth="1"/>
    <col min="15587" max="15587" width="10.28515625" style="746" customWidth="1"/>
    <col min="15588" max="15588" width="11.28515625" style="746" customWidth="1"/>
    <col min="15589" max="15589" width="7.7109375" style="746" customWidth="1"/>
    <col min="15590" max="15590" width="10.140625" style="746" customWidth="1"/>
    <col min="15591" max="15591" width="6.5703125" style="746" customWidth="1"/>
    <col min="15592" max="15592" width="1.140625" style="746" customWidth="1"/>
    <col min="15593" max="15593" width="24.5703125" style="746" customWidth="1"/>
    <col min="15594" max="15594" width="9.85546875" style="746" customWidth="1"/>
    <col min="15595" max="15595" width="10.7109375" style="746" customWidth="1"/>
    <col min="15596" max="15596" width="10.85546875" style="746" customWidth="1"/>
    <col min="15597" max="15597" width="11.140625" style="746" customWidth="1"/>
    <col min="15598" max="15598" width="9.85546875" style="746" customWidth="1"/>
    <col min="15599" max="15599" width="1" style="746" customWidth="1"/>
    <col min="15600" max="15600" width="16.5703125" style="746" customWidth="1"/>
    <col min="15601" max="15601" width="0.5703125" style="746" customWidth="1"/>
    <col min="15602" max="15602" width="0.7109375" style="746" customWidth="1"/>
    <col min="15603" max="15603" width="27.85546875" style="746" customWidth="1"/>
    <col min="15604" max="15604" width="0.85546875" style="746" customWidth="1"/>
    <col min="15605" max="15605" width="27.42578125" style="746" customWidth="1"/>
    <col min="15606" max="15606" width="14.7109375" style="746" customWidth="1"/>
    <col min="15607" max="15607" width="0.42578125" style="746" customWidth="1"/>
    <col min="15608" max="15608" width="0.7109375" style="746" customWidth="1"/>
    <col min="15609" max="15609" width="21.7109375" style="746" customWidth="1"/>
    <col min="15610" max="15610" width="1.28515625" style="746" customWidth="1"/>
    <col min="15611" max="15611" width="21.140625" style="746" customWidth="1"/>
    <col min="15612" max="15816" width="11.42578125" style="746"/>
    <col min="15817" max="15817" width="0.7109375" style="746" customWidth="1"/>
    <col min="15818" max="15819" width="1.5703125" style="746" customWidth="1"/>
    <col min="15820" max="15820" width="16.42578125" style="746" customWidth="1"/>
    <col min="15821" max="15823" width="10.42578125" style="746" customWidth="1"/>
    <col min="15824" max="15824" width="8.7109375" style="746" customWidth="1"/>
    <col min="15825" max="15825" width="0.7109375" style="746" customWidth="1"/>
    <col min="15826" max="15826" width="3.140625" style="746" customWidth="1"/>
    <col min="15827" max="15827" width="1.140625" style="746" customWidth="1"/>
    <col min="15828" max="15828" width="18" style="746" customWidth="1"/>
    <col min="15829" max="15829" width="9.42578125" style="746" customWidth="1"/>
    <col min="15830" max="15830" width="8.7109375" style="746" customWidth="1"/>
    <col min="15831" max="15831" width="9.28515625" style="746" customWidth="1"/>
    <col min="15832" max="15832" width="10.140625" style="746" customWidth="1"/>
    <col min="15833" max="15833" width="5.140625" style="746" customWidth="1"/>
    <col min="15834" max="15834" width="10.140625" style="746" customWidth="1"/>
    <col min="15835" max="15835" width="6.42578125" style="746" customWidth="1"/>
    <col min="15836" max="15836" width="11.42578125" style="746"/>
    <col min="15837" max="15837" width="1.28515625" style="746" customWidth="1"/>
    <col min="15838" max="15838" width="1.42578125" style="746" customWidth="1"/>
    <col min="15839" max="15839" width="8.28515625" style="746" customWidth="1"/>
    <col min="15840" max="15840" width="11.42578125" style="746"/>
    <col min="15841" max="15842" width="10.7109375" style="746" customWidth="1"/>
    <col min="15843" max="15843" width="10.28515625" style="746" customWidth="1"/>
    <col min="15844" max="15844" width="11.28515625" style="746" customWidth="1"/>
    <col min="15845" max="15845" width="7.7109375" style="746" customWidth="1"/>
    <col min="15846" max="15846" width="10.140625" style="746" customWidth="1"/>
    <col min="15847" max="15847" width="6.5703125" style="746" customWidth="1"/>
    <col min="15848" max="15848" width="1.140625" style="746" customWidth="1"/>
    <col min="15849" max="15849" width="24.5703125" style="746" customWidth="1"/>
    <col min="15850" max="15850" width="9.85546875" style="746" customWidth="1"/>
    <col min="15851" max="15851" width="10.7109375" style="746" customWidth="1"/>
    <col min="15852" max="15852" width="10.85546875" style="746" customWidth="1"/>
    <col min="15853" max="15853" width="11.140625" style="746" customWidth="1"/>
    <col min="15854" max="15854" width="9.85546875" style="746" customWidth="1"/>
    <col min="15855" max="15855" width="1" style="746" customWidth="1"/>
    <col min="15856" max="15856" width="16.5703125" style="746" customWidth="1"/>
    <col min="15857" max="15857" width="0.5703125" style="746" customWidth="1"/>
    <col min="15858" max="15858" width="0.7109375" style="746" customWidth="1"/>
    <col min="15859" max="15859" width="27.85546875" style="746" customWidth="1"/>
    <col min="15860" max="15860" width="0.85546875" style="746" customWidth="1"/>
    <col min="15861" max="15861" width="27.42578125" style="746" customWidth="1"/>
    <col min="15862" max="15862" width="14.7109375" style="746" customWidth="1"/>
    <col min="15863" max="15863" width="0.42578125" style="746" customWidth="1"/>
    <col min="15864" max="15864" width="0.7109375" style="746" customWidth="1"/>
    <col min="15865" max="15865" width="21.7109375" style="746" customWidth="1"/>
    <col min="15866" max="15866" width="1.28515625" style="746" customWidth="1"/>
    <col min="15867" max="15867" width="21.140625" style="746" customWidth="1"/>
    <col min="15868" max="16072" width="11.42578125" style="746"/>
    <col min="16073" max="16073" width="0.7109375" style="746" customWidth="1"/>
    <col min="16074" max="16075" width="1.5703125" style="746" customWidth="1"/>
    <col min="16076" max="16076" width="16.42578125" style="746" customWidth="1"/>
    <col min="16077" max="16079" width="10.42578125" style="746" customWidth="1"/>
    <col min="16080" max="16080" width="8.7109375" style="746" customWidth="1"/>
    <col min="16081" max="16081" width="0.7109375" style="746" customWidth="1"/>
    <col min="16082" max="16082" width="3.140625" style="746" customWidth="1"/>
    <col min="16083" max="16083" width="1.140625" style="746" customWidth="1"/>
    <col min="16084" max="16084" width="18" style="746" customWidth="1"/>
    <col min="16085" max="16085" width="9.42578125" style="746" customWidth="1"/>
    <col min="16086" max="16086" width="8.7109375" style="746" customWidth="1"/>
    <col min="16087" max="16087" width="9.28515625" style="746" customWidth="1"/>
    <col min="16088" max="16088" width="10.140625" style="746" customWidth="1"/>
    <col min="16089" max="16089" width="5.140625" style="746" customWidth="1"/>
    <col min="16090" max="16090" width="10.140625" style="746" customWidth="1"/>
    <col min="16091" max="16091" width="6.42578125" style="746" customWidth="1"/>
    <col min="16092" max="16092" width="11.42578125" style="746"/>
    <col min="16093" max="16093" width="1.28515625" style="746" customWidth="1"/>
    <col min="16094" max="16094" width="1.42578125" style="746" customWidth="1"/>
    <col min="16095" max="16095" width="8.28515625" style="746" customWidth="1"/>
    <col min="16096" max="16096" width="11.42578125" style="746"/>
    <col min="16097" max="16098" width="10.7109375" style="746" customWidth="1"/>
    <col min="16099" max="16099" width="10.28515625" style="746" customWidth="1"/>
    <col min="16100" max="16100" width="11.28515625" style="746" customWidth="1"/>
    <col min="16101" max="16101" width="7.7109375" style="746" customWidth="1"/>
    <col min="16102" max="16102" width="10.140625" style="746" customWidth="1"/>
    <col min="16103" max="16103" width="6.5703125" style="746" customWidth="1"/>
    <col min="16104" max="16104" width="1.140625" style="746" customWidth="1"/>
    <col min="16105" max="16105" width="24.5703125" style="746" customWidth="1"/>
    <col min="16106" max="16106" width="9.85546875" style="746" customWidth="1"/>
    <col min="16107" max="16107" width="10.7109375" style="746" customWidth="1"/>
    <col min="16108" max="16108" width="10.85546875" style="746" customWidth="1"/>
    <col min="16109" max="16109" width="11.140625" style="746" customWidth="1"/>
    <col min="16110" max="16110" width="9.85546875" style="746" customWidth="1"/>
    <col min="16111" max="16111" width="1" style="746" customWidth="1"/>
    <col min="16112" max="16112" width="16.5703125" style="746" customWidth="1"/>
    <col min="16113" max="16113" width="0.5703125" style="746" customWidth="1"/>
    <col min="16114" max="16114" width="0.7109375" style="746" customWidth="1"/>
    <col min="16115" max="16115" width="27.85546875" style="746" customWidth="1"/>
    <col min="16116" max="16116" width="0.85546875" style="746" customWidth="1"/>
    <col min="16117" max="16117" width="27.42578125" style="746" customWidth="1"/>
    <col min="16118" max="16118" width="14.7109375" style="746" customWidth="1"/>
    <col min="16119" max="16119" width="0.42578125" style="746" customWidth="1"/>
    <col min="16120" max="16120" width="0.7109375" style="746" customWidth="1"/>
    <col min="16121" max="16121" width="21.7109375" style="746" customWidth="1"/>
    <col min="16122" max="16122" width="1.28515625" style="746" customWidth="1"/>
    <col min="16123" max="16123" width="21.140625" style="746" customWidth="1"/>
    <col min="16124" max="16384" width="11.42578125" style="746"/>
  </cols>
  <sheetData>
    <row r="1" spans="2:8" s="773" customFormat="1" ht="18.75" customHeight="1"/>
    <row r="2" spans="2:8">
      <c r="B2" s="1231" t="s">
        <v>946</v>
      </c>
      <c r="C2" s="1231"/>
      <c r="D2" s="1231"/>
      <c r="E2" s="1231"/>
      <c r="F2" s="1231"/>
      <c r="G2" s="1231"/>
      <c r="H2" s="1231"/>
    </row>
    <row r="3" spans="2:8" ht="11.45" customHeight="1" thickBot="1">
      <c r="B3" s="1232" t="s">
        <v>816</v>
      </c>
      <c r="C3" s="1232"/>
      <c r="D3" s="1232"/>
      <c r="E3" s="1232"/>
      <c r="F3" s="1232"/>
      <c r="G3" s="1232"/>
      <c r="H3" s="1232"/>
    </row>
    <row r="4" spans="2:8" ht="5.45" customHeight="1">
      <c r="B4" s="964"/>
      <c r="C4" s="964"/>
      <c r="D4" s="965"/>
      <c r="E4" s="964"/>
      <c r="F4" s="964"/>
      <c r="G4" s="964"/>
      <c r="H4" s="966"/>
    </row>
    <row r="5" spans="2:8" ht="11.45" customHeight="1">
      <c r="B5" s="1233" t="s">
        <v>3</v>
      </c>
      <c r="C5" s="1233" t="s">
        <v>947</v>
      </c>
      <c r="D5" s="1234" t="s">
        <v>890</v>
      </c>
      <c r="E5" s="1234"/>
      <c r="F5" s="1234"/>
      <c r="G5" s="1233" t="s">
        <v>948</v>
      </c>
      <c r="H5" s="1233" t="s">
        <v>892</v>
      </c>
    </row>
    <row r="6" spans="2:8" ht="28.15" customHeight="1">
      <c r="B6" s="1233"/>
      <c r="C6" s="1233"/>
      <c r="D6" s="967" t="s">
        <v>893</v>
      </c>
      <c r="E6" s="967" t="s">
        <v>894</v>
      </c>
      <c r="F6" s="967" t="s">
        <v>895</v>
      </c>
      <c r="G6" s="1233"/>
      <c r="H6" s="1233"/>
    </row>
    <row r="7" spans="2:8" ht="5.45" customHeight="1" thickBot="1">
      <c r="B7" s="968"/>
      <c r="C7" s="969"/>
      <c r="D7" s="969"/>
      <c r="E7" s="969"/>
      <c r="F7" s="969"/>
      <c r="G7" s="969"/>
      <c r="H7" s="970"/>
    </row>
    <row r="8" spans="2:8" ht="23.45" customHeight="1">
      <c r="B8" s="1020" t="s">
        <v>949</v>
      </c>
      <c r="C8" s="972">
        <f>SUM(C11:C14)</f>
        <v>2375000000</v>
      </c>
      <c r="D8" s="972">
        <f>SUM(D10:D14)</f>
        <v>7425000000</v>
      </c>
      <c r="E8" s="972">
        <f>SUM(E10:E14)</f>
        <v>-7975000000</v>
      </c>
      <c r="F8" s="972">
        <f>SUM(F10:F14)</f>
        <v>-550000000</v>
      </c>
      <c r="G8" s="972">
        <f t="shared" ref="G8:H8" si="0">SUM(G10:G14)</f>
        <v>1825000000</v>
      </c>
      <c r="H8" s="972">
        <f t="shared" si="0"/>
        <v>143217492.81999999</v>
      </c>
    </row>
    <row r="9" spans="2:8" ht="6" customHeight="1" thickBot="1">
      <c r="B9" s="973"/>
      <c r="C9" s="974"/>
      <c r="D9" s="975"/>
      <c r="E9" s="974"/>
      <c r="F9" s="975"/>
      <c r="G9" s="975"/>
      <c r="H9" s="976"/>
    </row>
    <row r="10" spans="2:8">
      <c r="B10" s="977" t="s">
        <v>950</v>
      </c>
      <c r="C10" s="978"/>
      <c r="D10" s="978">
        <v>250000000</v>
      </c>
      <c r="E10" s="978">
        <v>-250000000</v>
      </c>
      <c r="F10" s="978">
        <f>SUM(D10:E10)</f>
        <v>0</v>
      </c>
      <c r="G10" s="978">
        <f>C10-F10</f>
        <v>0</v>
      </c>
      <c r="H10" s="978">
        <v>655989.57999999996</v>
      </c>
    </row>
    <row r="11" spans="2:8">
      <c r="B11" s="977" t="s">
        <v>951</v>
      </c>
      <c r="C11" s="978">
        <v>2000000000</v>
      </c>
      <c r="D11" s="978">
        <v>3300000000</v>
      </c>
      <c r="E11" s="978">
        <v>-3850000000</v>
      </c>
      <c r="F11" s="978">
        <f>SUM(D11:E11)</f>
        <v>-550000000</v>
      </c>
      <c r="G11" s="978">
        <f>C11+F11</f>
        <v>1450000000</v>
      </c>
      <c r="H11" s="978">
        <v>95732002.650000006</v>
      </c>
    </row>
    <row r="12" spans="2:8">
      <c r="B12" s="977" t="s">
        <v>952</v>
      </c>
      <c r="C12" s="978"/>
      <c r="D12" s="978">
        <v>1550000000</v>
      </c>
      <c r="E12" s="978">
        <v>-1550000000</v>
      </c>
      <c r="F12" s="978">
        <f t="shared" ref="F12:F13" si="1">SUM(C12:E12)</f>
        <v>0</v>
      </c>
      <c r="G12" s="978">
        <f t="shared" ref="G12:G13" si="2">C12-F12</f>
        <v>0</v>
      </c>
      <c r="H12" s="978">
        <v>13824847.220000001</v>
      </c>
    </row>
    <row r="13" spans="2:8">
      <c r="B13" s="977" t="s">
        <v>953</v>
      </c>
      <c r="C13" s="978"/>
      <c r="D13" s="978">
        <v>700000000</v>
      </c>
      <c r="E13" s="978">
        <v>-700000000</v>
      </c>
      <c r="F13" s="978">
        <f t="shared" si="1"/>
        <v>0</v>
      </c>
      <c r="G13" s="978">
        <f t="shared" si="2"/>
        <v>0</v>
      </c>
      <c r="H13" s="978">
        <v>15575529.439999999</v>
      </c>
    </row>
    <row r="14" spans="2:8">
      <c r="B14" s="1021" t="s">
        <v>810</v>
      </c>
      <c r="C14" s="980">
        <v>375000000</v>
      </c>
      <c r="D14" s="980">
        <v>1625000000</v>
      </c>
      <c r="E14" s="980">
        <v>-1625000000</v>
      </c>
      <c r="F14" s="980">
        <f>SUM(D14:E14)</f>
        <v>0</v>
      </c>
      <c r="G14" s="980">
        <f>C14+F14</f>
        <v>375000000</v>
      </c>
      <c r="H14" s="980">
        <v>17429123.93</v>
      </c>
    </row>
    <row r="15" spans="2:8" ht="5.45" customHeight="1" thickBot="1">
      <c r="B15" s="981"/>
      <c r="C15" s="1022"/>
      <c r="D15" s="982"/>
      <c r="E15" s="982"/>
      <c r="F15" s="982"/>
      <c r="G15" s="982"/>
      <c r="H15" s="982"/>
    </row>
    <row r="16" spans="2:8" ht="27.6" customHeight="1">
      <c r="B16" s="1230" t="s">
        <v>954</v>
      </c>
      <c r="C16" s="1230"/>
      <c r="D16" s="1230"/>
      <c r="E16" s="1230"/>
      <c r="F16" s="1230"/>
      <c r="G16" s="1230"/>
      <c r="H16" s="1230"/>
    </row>
    <row r="17" spans="2:8" ht="22.15" customHeight="1">
      <c r="B17" s="1023"/>
      <c r="C17" s="1023"/>
      <c r="D17" s="1023"/>
      <c r="E17" s="1023"/>
      <c r="F17" s="1023"/>
      <c r="G17" s="1023"/>
      <c r="H17" s="1023"/>
    </row>
    <row r="18" spans="2:8" ht="5.45" customHeight="1">
      <c r="C18" s="1024"/>
      <c r="D18" s="1024"/>
      <c r="E18" s="1024"/>
      <c r="F18" s="1024"/>
      <c r="G18" s="1024"/>
      <c r="H18" s="1024"/>
    </row>
    <row r="19" spans="2:8" ht="15" customHeight="1">
      <c r="C19" s="1024"/>
      <c r="D19" s="1024"/>
      <c r="E19" s="1024"/>
      <c r="F19" s="1024"/>
      <c r="G19" s="1024"/>
      <c r="H19" s="1024"/>
    </row>
    <row r="20" spans="2:8">
      <c r="C20" s="1024"/>
      <c r="D20" s="1024"/>
      <c r="E20" s="1024"/>
      <c r="F20" s="1024"/>
      <c r="G20" s="1024"/>
      <c r="H20" s="1024"/>
    </row>
    <row r="21" spans="2:8" ht="5.45" customHeight="1">
      <c r="C21" s="1024"/>
      <c r="D21" s="1024"/>
      <c r="E21" s="1024"/>
      <c r="F21" s="1024"/>
      <c r="G21" s="1024"/>
      <c r="H21" s="1024"/>
    </row>
    <row r="22" spans="2:8" ht="12.6" customHeight="1">
      <c r="C22" s="1024"/>
      <c r="D22" s="1024"/>
      <c r="E22" s="1024"/>
      <c r="F22" s="1024"/>
      <c r="G22" s="1024"/>
      <c r="H22" s="1024"/>
    </row>
    <row r="23" spans="2:8" ht="11.45" customHeight="1">
      <c r="C23" s="1024"/>
      <c r="D23" s="1024"/>
      <c r="E23" s="1024"/>
      <c r="F23" s="1024"/>
      <c r="G23" s="1024"/>
      <c r="H23" s="1024"/>
    </row>
    <row r="24" spans="2:8" ht="24.6" customHeight="1">
      <c r="C24" s="1024"/>
      <c r="D24" s="1024"/>
      <c r="E24" s="1024"/>
      <c r="F24" s="1024"/>
      <c r="G24" s="1024"/>
      <c r="H24" s="1024"/>
    </row>
    <row r="30" spans="2:8" ht="6.6" customHeight="1"/>
    <row r="32" spans="2:8" ht="4.9000000000000004" customHeight="1"/>
    <row r="33" ht="16.149999999999999" customHeight="1"/>
    <row r="34" ht="12" customHeight="1"/>
    <row r="35" ht="15" customHeight="1"/>
    <row r="36" ht="4.9000000000000004" customHeight="1"/>
    <row r="37" ht="13.9" customHeight="1"/>
    <row r="38" ht="12" customHeight="1"/>
    <row r="39" ht="12" customHeight="1"/>
    <row r="40" ht="12.6" customHeight="1"/>
    <row r="41" ht="2.4500000000000002" customHeight="1"/>
    <row r="43" ht="3.6" customHeight="1"/>
    <row r="44" hidden="1"/>
  </sheetData>
  <mergeCells count="8">
    <mergeCell ref="B16:H16"/>
    <mergeCell ref="B2:H2"/>
    <mergeCell ref="B3:H3"/>
    <mergeCell ref="B5:B6"/>
    <mergeCell ref="C5:C6"/>
    <mergeCell ref="D5:F5"/>
    <mergeCell ref="G5:G6"/>
    <mergeCell ref="H5:H6"/>
  </mergeCells>
  <pageMargins left="0.7" right="0.7" top="0.75" bottom="0.75" header="0.3" footer="0.3"/>
  <pageSetup scale="5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B2:G31"/>
  <sheetViews>
    <sheetView showGridLines="0" zoomScale="71" zoomScaleNormal="71" workbookViewId="0"/>
  </sheetViews>
  <sheetFormatPr baseColWidth="10" defaultRowHeight="14.25"/>
  <cols>
    <col min="1" max="1" width="3.85546875" style="746" customWidth="1"/>
    <col min="2" max="2" width="19.7109375" style="746" customWidth="1"/>
    <col min="3" max="6" width="16.140625" style="746" customWidth="1"/>
    <col min="7" max="7" width="17.28515625" style="746" bestFit="1" customWidth="1"/>
    <col min="8" max="199" width="11.42578125" style="746"/>
    <col min="200" max="200" width="0.7109375" style="746" customWidth="1"/>
    <col min="201" max="202" width="1.5703125" style="746" customWidth="1"/>
    <col min="203" max="203" width="16.42578125" style="746" customWidth="1"/>
    <col min="204" max="206" width="10.42578125" style="746" customWidth="1"/>
    <col min="207" max="207" width="8.7109375" style="746" customWidth="1"/>
    <col min="208" max="208" width="0.7109375" style="746" customWidth="1"/>
    <col min="209" max="209" width="3.140625" style="746" customWidth="1"/>
    <col min="210" max="210" width="1.140625" style="746" customWidth="1"/>
    <col min="211" max="211" width="18" style="746" customWidth="1"/>
    <col min="212" max="212" width="9.42578125" style="746" customWidth="1"/>
    <col min="213" max="213" width="8.7109375" style="746" customWidth="1"/>
    <col min="214" max="214" width="9.28515625" style="746" customWidth="1"/>
    <col min="215" max="215" width="10.140625" style="746" customWidth="1"/>
    <col min="216" max="216" width="5.140625" style="746" customWidth="1"/>
    <col min="217" max="217" width="10.140625" style="746" customWidth="1"/>
    <col min="218" max="218" width="6.42578125" style="746" customWidth="1"/>
    <col min="219" max="219" width="11.42578125" style="746"/>
    <col min="220" max="220" width="1.28515625" style="746" customWidth="1"/>
    <col min="221" max="221" width="1.42578125" style="746" customWidth="1"/>
    <col min="222" max="222" width="8.28515625" style="746" customWidth="1"/>
    <col min="223" max="223" width="11.42578125" style="746"/>
    <col min="224" max="225" width="10.7109375" style="746" customWidth="1"/>
    <col min="226" max="226" width="10.28515625" style="746" customWidth="1"/>
    <col min="227" max="227" width="11.28515625" style="746" customWidth="1"/>
    <col min="228" max="228" width="7.7109375" style="746" customWidth="1"/>
    <col min="229" max="229" width="10.140625" style="746" customWidth="1"/>
    <col min="230" max="230" width="6.5703125" style="746" customWidth="1"/>
    <col min="231" max="231" width="1.140625" style="746" customWidth="1"/>
    <col min="232" max="232" width="24.5703125" style="746" customWidth="1"/>
    <col min="233" max="233" width="9.85546875" style="746" customWidth="1"/>
    <col min="234" max="234" width="10.7109375" style="746" customWidth="1"/>
    <col min="235" max="235" width="10.85546875" style="746" customWidth="1"/>
    <col min="236" max="236" width="11.140625" style="746" customWidth="1"/>
    <col min="237" max="237" width="9.85546875" style="746" customWidth="1"/>
    <col min="238" max="238" width="1" style="746" customWidth="1"/>
    <col min="239" max="239" width="16.5703125" style="746" customWidth="1"/>
    <col min="240" max="240" width="0.5703125" style="746" customWidth="1"/>
    <col min="241" max="241" width="0.7109375" style="746" customWidth="1"/>
    <col min="242" max="242" width="27.85546875" style="746" customWidth="1"/>
    <col min="243" max="243" width="0.85546875" style="746" customWidth="1"/>
    <col min="244" max="244" width="27.42578125" style="746" customWidth="1"/>
    <col min="245" max="245" width="14.7109375" style="746" customWidth="1"/>
    <col min="246" max="246" width="0.42578125" style="746" customWidth="1"/>
    <col min="247" max="247" width="0.7109375" style="746" customWidth="1"/>
    <col min="248" max="248" width="21.7109375" style="746" customWidth="1"/>
    <col min="249" max="249" width="1.28515625" style="746" customWidth="1"/>
    <col min="250" max="250" width="21.140625" style="746" customWidth="1"/>
    <col min="251" max="455" width="11.42578125" style="746"/>
    <col min="456" max="456" width="0.7109375" style="746" customWidth="1"/>
    <col min="457" max="458" width="1.5703125" style="746" customWidth="1"/>
    <col min="459" max="459" width="16.42578125" style="746" customWidth="1"/>
    <col min="460" max="462" width="10.42578125" style="746" customWidth="1"/>
    <col min="463" max="463" width="8.7109375" style="746" customWidth="1"/>
    <col min="464" max="464" width="0.7109375" style="746" customWidth="1"/>
    <col min="465" max="465" width="3.140625" style="746" customWidth="1"/>
    <col min="466" max="466" width="1.140625" style="746" customWidth="1"/>
    <col min="467" max="467" width="18" style="746" customWidth="1"/>
    <col min="468" max="468" width="9.42578125" style="746" customWidth="1"/>
    <col min="469" max="469" width="8.7109375" style="746" customWidth="1"/>
    <col min="470" max="470" width="9.28515625" style="746" customWidth="1"/>
    <col min="471" max="471" width="10.140625" style="746" customWidth="1"/>
    <col min="472" max="472" width="5.140625" style="746" customWidth="1"/>
    <col min="473" max="473" width="10.140625" style="746" customWidth="1"/>
    <col min="474" max="474" width="6.42578125" style="746" customWidth="1"/>
    <col min="475" max="475" width="11.42578125" style="746"/>
    <col min="476" max="476" width="1.28515625" style="746" customWidth="1"/>
    <col min="477" max="477" width="1.42578125" style="746" customWidth="1"/>
    <col min="478" max="478" width="8.28515625" style="746" customWidth="1"/>
    <col min="479" max="479" width="11.42578125" style="746"/>
    <col min="480" max="481" width="10.7109375" style="746" customWidth="1"/>
    <col min="482" max="482" width="10.28515625" style="746" customWidth="1"/>
    <col min="483" max="483" width="11.28515625" style="746" customWidth="1"/>
    <col min="484" max="484" width="7.7109375" style="746" customWidth="1"/>
    <col min="485" max="485" width="10.140625" style="746" customWidth="1"/>
    <col min="486" max="486" width="6.5703125" style="746" customWidth="1"/>
    <col min="487" max="487" width="1.140625" style="746" customWidth="1"/>
    <col min="488" max="488" width="24.5703125" style="746" customWidth="1"/>
    <col min="489" max="489" width="9.85546875" style="746" customWidth="1"/>
    <col min="490" max="490" width="10.7109375" style="746" customWidth="1"/>
    <col min="491" max="491" width="10.85546875" style="746" customWidth="1"/>
    <col min="492" max="492" width="11.140625" style="746" customWidth="1"/>
    <col min="493" max="493" width="9.85546875" style="746" customWidth="1"/>
    <col min="494" max="494" width="1" style="746" customWidth="1"/>
    <col min="495" max="495" width="16.5703125" style="746" customWidth="1"/>
    <col min="496" max="496" width="0.5703125" style="746" customWidth="1"/>
    <col min="497" max="497" width="0.7109375" style="746" customWidth="1"/>
    <col min="498" max="498" width="27.85546875" style="746" customWidth="1"/>
    <col min="499" max="499" width="0.85546875" style="746" customWidth="1"/>
    <col min="500" max="500" width="27.42578125" style="746" customWidth="1"/>
    <col min="501" max="501" width="14.7109375" style="746" customWidth="1"/>
    <col min="502" max="502" width="0.42578125" style="746" customWidth="1"/>
    <col min="503" max="503" width="0.7109375" style="746" customWidth="1"/>
    <col min="504" max="504" width="21.7109375" style="746" customWidth="1"/>
    <col min="505" max="505" width="1.28515625" style="746" customWidth="1"/>
    <col min="506" max="506" width="21.140625" style="746" customWidth="1"/>
    <col min="507" max="711" width="11.42578125" style="746"/>
    <col min="712" max="712" width="0.7109375" style="746" customWidth="1"/>
    <col min="713" max="714" width="1.5703125" style="746" customWidth="1"/>
    <col min="715" max="715" width="16.42578125" style="746" customWidth="1"/>
    <col min="716" max="718" width="10.42578125" style="746" customWidth="1"/>
    <col min="719" max="719" width="8.7109375" style="746" customWidth="1"/>
    <col min="720" max="720" width="0.7109375" style="746" customWidth="1"/>
    <col min="721" max="721" width="3.140625" style="746" customWidth="1"/>
    <col min="722" max="722" width="1.140625" style="746" customWidth="1"/>
    <col min="723" max="723" width="18" style="746" customWidth="1"/>
    <col min="724" max="724" width="9.42578125" style="746" customWidth="1"/>
    <col min="725" max="725" width="8.7109375" style="746" customWidth="1"/>
    <col min="726" max="726" width="9.28515625" style="746" customWidth="1"/>
    <col min="727" max="727" width="10.140625" style="746" customWidth="1"/>
    <col min="728" max="728" width="5.140625" style="746" customWidth="1"/>
    <col min="729" max="729" width="10.140625" style="746" customWidth="1"/>
    <col min="730" max="730" width="6.42578125" style="746" customWidth="1"/>
    <col min="731" max="731" width="11.42578125" style="746"/>
    <col min="732" max="732" width="1.28515625" style="746" customWidth="1"/>
    <col min="733" max="733" width="1.42578125" style="746" customWidth="1"/>
    <col min="734" max="734" width="8.28515625" style="746" customWidth="1"/>
    <col min="735" max="735" width="11.42578125" style="746"/>
    <col min="736" max="737" width="10.7109375" style="746" customWidth="1"/>
    <col min="738" max="738" width="10.28515625" style="746" customWidth="1"/>
    <col min="739" max="739" width="11.28515625" style="746" customWidth="1"/>
    <col min="740" max="740" width="7.7109375" style="746" customWidth="1"/>
    <col min="741" max="741" width="10.140625" style="746" customWidth="1"/>
    <col min="742" max="742" width="6.5703125" style="746" customWidth="1"/>
    <col min="743" max="743" width="1.140625" style="746" customWidth="1"/>
    <col min="744" max="744" width="24.5703125" style="746" customWidth="1"/>
    <col min="745" max="745" width="9.85546875" style="746" customWidth="1"/>
    <col min="746" max="746" width="10.7109375" style="746" customWidth="1"/>
    <col min="747" max="747" width="10.85546875" style="746" customWidth="1"/>
    <col min="748" max="748" width="11.140625" style="746" customWidth="1"/>
    <col min="749" max="749" width="9.85546875" style="746" customWidth="1"/>
    <col min="750" max="750" width="1" style="746" customWidth="1"/>
    <col min="751" max="751" width="16.5703125" style="746" customWidth="1"/>
    <col min="752" max="752" width="0.5703125" style="746" customWidth="1"/>
    <col min="753" max="753" width="0.7109375" style="746" customWidth="1"/>
    <col min="754" max="754" width="27.85546875" style="746" customWidth="1"/>
    <col min="755" max="755" width="0.85546875" style="746" customWidth="1"/>
    <col min="756" max="756" width="27.42578125" style="746" customWidth="1"/>
    <col min="757" max="757" width="14.7109375" style="746" customWidth="1"/>
    <col min="758" max="758" width="0.42578125" style="746" customWidth="1"/>
    <col min="759" max="759" width="0.7109375" style="746" customWidth="1"/>
    <col min="760" max="760" width="21.7109375" style="746" customWidth="1"/>
    <col min="761" max="761" width="1.28515625" style="746" customWidth="1"/>
    <col min="762" max="762" width="21.140625" style="746" customWidth="1"/>
    <col min="763" max="967" width="11.42578125" style="746"/>
    <col min="968" max="968" width="0.7109375" style="746" customWidth="1"/>
    <col min="969" max="970" width="1.5703125" style="746" customWidth="1"/>
    <col min="971" max="971" width="16.42578125" style="746" customWidth="1"/>
    <col min="972" max="974" width="10.42578125" style="746" customWidth="1"/>
    <col min="975" max="975" width="8.7109375" style="746" customWidth="1"/>
    <col min="976" max="976" width="0.7109375" style="746" customWidth="1"/>
    <col min="977" max="977" width="3.140625" style="746" customWidth="1"/>
    <col min="978" max="978" width="1.140625" style="746" customWidth="1"/>
    <col min="979" max="979" width="18" style="746" customWidth="1"/>
    <col min="980" max="980" width="9.42578125" style="746" customWidth="1"/>
    <col min="981" max="981" width="8.7109375" style="746" customWidth="1"/>
    <col min="982" max="982" width="9.28515625" style="746" customWidth="1"/>
    <col min="983" max="983" width="10.140625" style="746" customWidth="1"/>
    <col min="984" max="984" width="5.140625" style="746" customWidth="1"/>
    <col min="985" max="985" width="10.140625" style="746" customWidth="1"/>
    <col min="986" max="986" width="6.42578125" style="746" customWidth="1"/>
    <col min="987" max="987" width="11.42578125" style="746"/>
    <col min="988" max="988" width="1.28515625" style="746" customWidth="1"/>
    <col min="989" max="989" width="1.42578125" style="746" customWidth="1"/>
    <col min="990" max="990" width="8.28515625" style="746" customWidth="1"/>
    <col min="991" max="991" width="11.42578125" style="746"/>
    <col min="992" max="993" width="10.7109375" style="746" customWidth="1"/>
    <col min="994" max="994" width="10.28515625" style="746" customWidth="1"/>
    <col min="995" max="995" width="11.28515625" style="746" customWidth="1"/>
    <col min="996" max="996" width="7.7109375" style="746" customWidth="1"/>
    <col min="997" max="997" width="10.140625" style="746" customWidth="1"/>
    <col min="998" max="998" width="6.5703125" style="746" customWidth="1"/>
    <col min="999" max="999" width="1.140625" style="746" customWidth="1"/>
    <col min="1000" max="1000" width="24.5703125" style="746" customWidth="1"/>
    <col min="1001" max="1001" width="9.85546875" style="746" customWidth="1"/>
    <col min="1002" max="1002" width="10.7109375" style="746" customWidth="1"/>
    <col min="1003" max="1003" width="10.85546875" style="746" customWidth="1"/>
    <col min="1004" max="1004" width="11.140625" style="746" customWidth="1"/>
    <col min="1005" max="1005" width="9.85546875" style="746" customWidth="1"/>
    <col min="1006" max="1006" width="1" style="746" customWidth="1"/>
    <col min="1007" max="1007" width="16.5703125" style="746" customWidth="1"/>
    <col min="1008" max="1008" width="0.5703125" style="746" customWidth="1"/>
    <col min="1009" max="1009" width="0.7109375" style="746" customWidth="1"/>
    <col min="1010" max="1010" width="27.85546875" style="746" customWidth="1"/>
    <col min="1011" max="1011" width="0.85546875" style="746" customWidth="1"/>
    <col min="1012" max="1012" width="27.42578125" style="746" customWidth="1"/>
    <col min="1013" max="1013" width="14.7109375" style="746" customWidth="1"/>
    <col min="1014" max="1014" width="0.42578125" style="746" customWidth="1"/>
    <col min="1015" max="1015" width="0.7109375" style="746" customWidth="1"/>
    <col min="1016" max="1016" width="21.7109375" style="746" customWidth="1"/>
    <col min="1017" max="1017" width="1.28515625" style="746" customWidth="1"/>
    <col min="1018" max="1018" width="21.140625" style="746" customWidth="1"/>
    <col min="1019" max="1223" width="11.42578125" style="746"/>
    <col min="1224" max="1224" width="0.7109375" style="746" customWidth="1"/>
    <col min="1225" max="1226" width="1.5703125" style="746" customWidth="1"/>
    <col min="1227" max="1227" width="16.42578125" style="746" customWidth="1"/>
    <col min="1228" max="1230" width="10.42578125" style="746" customWidth="1"/>
    <col min="1231" max="1231" width="8.7109375" style="746" customWidth="1"/>
    <col min="1232" max="1232" width="0.7109375" style="746" customWidth="1"/>
    <col min="1233" max="1233" width="3.140625" style="746" customWidth="1"/>
    <col min="1234" max="1234" width="1.140625" style="746" customWidth="1"/>
    <col min="1235" max="1235" width="18" style="746" customWidth="1"/>
    <col min="1236" max="1236" width="9.42578125" style="746" customWidth="1"/>
    <col min="1237" max="1237" width="8.7109375" style="746" customWidth="1"/>
    <col min="1238" max="1238" width="9.28515625" style="746" customWidth="1"/>
    <col min="1239" max="1239" width="10.140625" style="746" customWidth="1"/>
    <col min="1240" max="1240" width="5.140625" style="746" customWidth="1"/>
    <col min="1241" max="1241" width="10.140625" style="746" customWidth="1"/>
    <col min="1242" max="1242" width="6.42578125" style="746" customWidth="1"/>
    <col min="1243" max="1243" width="11.42578125" style="746"/>
    <col min="1244" max="1244" width="1.28515625" style="746" customWidth="1"/>
    <col min="1245" max="1245" width="1.42578125" style="746" customWidth="1"/>
    <col min="1246" max="1246" width="8.28515625" style="746" customWidth="1"/>
    <col min="1247" max="1247" width="11.42578125" style="746"/>
    <col min="1248" max="1249" width="10.7109375" style="746" customWidth="1"/>
    <col min="1250" max="1250" width="10.28515625" style="746" customWidth="1"/>
    <col min="1251" max="1251" width="11.28515625" style="746" customWidth="1"/>
    <col min="1252" max="1252" width="7.7109375" style="746" customWidth="1"/>
    <col min="1253" max="1253" width="10.140625" style="746" customWidth="1"/>
    <col min="1254" max="1254" width="6.5703125" style="746" customWidth="1"/>
    <col min="1255" max="1255" width="1.140625" style="746" customWidth="1"/>
    <col min="1256" max="1256" width="24.5703125" style="746" customWidth="1"/>
    <col min="1257" max="1257" width="9.85546875" style="746" customWidth="1"/>
    <col min="1258" max="1258" width="10.7109375" style="746" customWidth="1"/>
    <col min="1259" max="1259" width="10.85546875" style="746" customWidth="1"/>
    <col min="1260" max="1260" width="11.140625" style="746" customWidth="1"/>
    <col min="1261" max="1261" width="9.85546875" style="746" customWidth="1"/>
    <col min="1262" max="1262" width="1" style="746" customWidth="1"/>
    <col min="1263" max="1263" width="16.5703125" style="746" customWidth="1"/>
    <col min="1264" max="1264" width="0.5703125" style="746" customWidth="1"/>
    <col min="1265" max="1265" width="0.7109375" style="746" customWidth="1"/>
    <col min="1266" max="1266" width="27.85546875" style="746" customWidth="1"/>
    <col min="1267" max="1267" width="0.85546875" style="746" customWidth="1"/>
    <col min="1268" max="1268" width="27.42578125" style="746" customWidth="1"/>
    <col min="1269" max="1269" width="14.7109375" style="746" customWidth="1"/>
    <col min="1270" max="1270" width="0.42578125" style="746" customWidth="1"/>
    <col min="1271" max="1271" width="0.7109375" style="746" customWidth="1"/>
    <col min="1272" max="1272" width="21.7109375" style="746" customWidth="1"/>
    <col min="1273" max="1273" width="1.28515625" style="746" customWidth="1"/>
    <col min="1274" max="1274" width="21.140625" style="746" customWidth="1"/>
    <col min="1275" max="1479" width="11.42578125" style="746"/>
    <col min="1480" max="1480" width="0.7109375" style="746" customWidth="1"/>
    <col min="1481" max="1482" width="1.5703125" style="746" customWidth="1"/>
    <col min="1483" max="1483" width="16.42578125" style="746" customWidth="1"/>
    <col min="1484" max="1486" width="10.42578125" style="746" customWidth="1"/>
    <col min="1487" max="1487" width="8.7109375" style="746" customWidth="1"/>
    <col min="1488" max="1488" width="0.7109375" style="746" customWidth="1"/>
    <col min="1489" max="1489" width="3.140625" style="746" customWidth="1"/>
    <col min="1490" max="1490" width="1.140625" style="746" customWidth="1"/>
    <col min="1491" max="1491" width="18" style="746" customWidth="1"/>
    <col min="1492" max="1492" width="9.42578125" style="746" customWidth="1"/>
    <col min="1493" max="1493" width="8.7109375" style="746" customWidth="1"/>
    <col min="1494" max="1494" width="9.28515625" style="746" customWidth="1"/>
    <col min="1495" max="1495" width="10.140625" style="746" customWidth="1"/>
    <col min="1496" max="1496" width="5.140625" style="746" customWidth="1"/>
    <col min="1497" max="1497" width="10.140625" style="746" customWidth="1"/>
    <col min="1498" max="1498" width="6.42578125" style="746" customWidth="1"/>
    <col min="1499" max="1499" width="11.42578125" style="746"/>
    <col min="1500" max="1500" width="1.28515625" style="746" customWidth="1"/>
    <col min="1501" max="1501" width="1.42578125" style="746" customWidth="1"/>
    <col min="1502" max="1502" width="8.28515625" style="746" customWidth="1"/>
    <col min="1503" max="1503" width="11.42578125" style="746"/>
    <col min="1504" max="1505" width="10.7109375" style="746" customWidth="1"/>
    <col min="1506" max="1506" width="10.28515625" style="746" customWidth="1"/>
    <col min="1507" max="1507" width="11.28515625" style="746" customWidth="1"/>
    <col min="1508" max="1508" width="7.7109375" style="746" customWidth="1"/>
    <col min="1509" max="1509" width="10.140625" style="746" customWidth="1"/>
    <col min="1510" max="1510" width="6.5703125" style="746" customWidth="1"/>
    <col min="1511" max="1511" width="1.140625" style="746" customWidth="1"/>
    <col min="1512" max="1512" width="24.5703125" style="746" customWidth="1"/>
    <col min="1513" max="1513" width="9.85546875" style="746" customWidth="1"/>
    <col min="1514" max="1514" width="10.7109375" style="746" customWidth="1"/>
    <col min="1515" max="1515" width="10.85546875" style="746" customWidth="1"/>
    <col min="1516" max="1516" width="11.140625" style="746" customWidth="1"/>
    <col min="1517" max="1517" width="9.85546875" style="746" customWidth="1"/>
    <col min="1518" max="1518" width="1" style="746" customWidth="1"/>
    <col min="1519" max="1519" width="16.5703125" style="746" customWidth="1"/>
    <col min="1520" max="1520" width="0.5703125" style="746" customWidth="1"/>
    <col min="1521" max="1521" width="0.7109375" style="746" customWidth="1"/>
    <col min="1522" max="1522" width="27.85546875" style="746" customWidth="1"/>
    <col min="1523" max="1523" width="0.85546875" style="746" customWidth="1"/>
    <col min="1524" max="1524" width="27.42578125" style="746" customWidth="1"/>
    <col min="1525" max="1525" width="14.7109375" style="746" customWidth="1"/>
    <col min="1526" max="1526" width="0.42578125" style="746" customWidth="1"/>
    <col min="1527" max="1527" width="0.7109375" style="746" customWidth="1"/>
    <col min="1528" max="1528" width="21.7109375" style="746" customWidth="1"/>
    <col min="1529" max="1529" width="1.28515625" style="746" customWidth="1"/>
    <col min="1530" max="1530" width="21.140625" style="746" customWidth="1"/>
    <col min="1531" max="1735" width="11.42578125" style="746"/>
    <col min="1736" max="1736" width="0.7109375" style="746" customWidth="1"/>
    <col min="1737" max="1738" width="1.5703125" style="746" customWidth="1"/>
    <col min="1739" max="1739" width="16.42578125" style="746" customWidth="1"/>
    <col min="1740" max="1742" width="10.42578125" style="746" customWidth="1"/>
    <col min="1743" max="1743" width="8.7109375" style="746" customWidth="1"/>
    <col min="1744" max="1744" width="0.7109375" style="746" customWidth="1"/>
    <col min="1745" max="1745" width="3.140625" style="746" customWidth="1"/>
    <col min="1746" max="1746" width="1.140625" style="746" customWidth="1"/>
    <col min="1747" max="1747" width="18" style="746" customWidth="1"/>
    <col min="1748" max="1748" width="9.42578125" style="746" customWidth="1"/>
    <col min="1749" max="1749" width="8.7109375" style="746" customWidth="1"/>
    <col min="1750" max="1750" width="9.28515625" style="746" customWidth="1"/>
    <col min="1751" max="1751" width="10.140625" style="746" customWidth="1"/>
    <col min="1752" max="1752" width="5.140625" style="746" customWidth="1"/>
    <col min="1753" max="1753" width="10.140625" style="746" customWidth="1"/>
    <col min="1754" max="1754" width="6.42578125" style="746" customWidth="1"/>
    <col min="1755" max="1755" width="11.42578125" style="746"/>
    <col min="1756" max="1756" width="1.28515625" style="746" customWidth="1"/>
    <col min="1757" max="1757" width="1.42578125" style="746" customWidth="1"/>
    <col min="1758" max="1758" width="8.28515625" style="746" customWidth="1"/>
    <col min="1759" max="1759" width="11.42578125" style="746"/>
    <col min="1760" max="1761" width="10.7109375" style="746" customWidth="1"/>
    <col min="1762" max="1762" width="10.28515625" style="746" customWidth="1"/>
    <col min="1763" max="1763" width="11.28515625" style="746" customWidth="1"/>
    <col min="1764" max="1764" width="7.7109375" style="746" customWidth="1"/>
    <col min="1765" max="1765" width="10.140625" style="746" customWidth="1"/>
    <col min="1766" max="1766" width="6.5703125" style="746" customWidth="1"/>
    <col min="1767" max="1767" width="1.140625" style="746" customWidth="1"/>
    <col min="1768" max="1768" width="24.5703125" style="746" customWidth="1"/>
    <col min="1769" max="1769" width="9.85546875" style="746" customWidth="1"/>
    <col min="1770" max="1770" width="10.7109375" style="746" customWidth="1"/>
    <col min="1771" max="1771" width="10.85546875" style="746" customWidth="1"/>
    <col min="1772" max="1772" width="11.140625" style="746" customWidth="1"/>
    <col min="1773" max="1773" width="9.85546875" style="746" customWidth="1"/>
    <col min="1774" max="1774" width="1" style="746" customWidth="1"/>
    <col min="1775" max="1775" width="16.5703125" style="746" customWidth="1"/>
    <col min="1776" max="1776" width="0.5703125" style="746" customWidth="1"/>
    <col min="1777" max="1777" width="0.7109375" style="746" customWidth="1"/>
    <col min="1778" max="1778" width="27.85546875" style="746" customWidth="1"/>
    <col min="1779" max="1779" width="0.85546875" style="746" customWidth="1"/>
    <col min="1780" max="1780" width="27.42578125" style="746" customWidth="1"/>
    <col min="1781" max="1781" width="14.7109375" style="746" customWidth="1"/>
    <col min="1782" max="1782" width="0.42578125" style="746" customWidth="1"/>
    <col min="1783" max="1783" width="0.7109375" style="746" customWidth="1"/>
    <col min="1784" max="1784" width="21.7109375" style="746" customWidth="1"/>
    <col min="1785" max="1785" width="1.28515625" style="746" customWidth="1"/>
    <col min="1786" max="1786" width="21.140625" style="746" customWidth="1"/>
    <col min="1787" max="1991" width="11.42578125" style="746"/>
    <col min="1992" max="1992" width="0.7109375" style="746" customWidth="1"/>
    <col min="1993" max="1994" width="1.5703125" style="746" customWidth="1"/>
    <col min="1995" max="1995" width="16.42578125" style="746" customWidth="1"/>
    <col min="1996" max="1998" width="10.42578125" style="746" customWidth="1"/>
    <col min="1999" max="1999" width="8.7109375" style="746" customWidth="1"/>
    <col min="2000" max="2000" width="0.7109375" style="746" customWidth="1"/>
    <col min="2001" max="2001" width="3.140625" style="746" customWidth="1"/>
    <col min="2002" max="2002" width="1.140625" style="746" customWidth="1"/>
    <col min="2003" max="2003" width="18" style="746" customWidth="1"/>
    <col min="2004" max="2004" width="9.42578125" style="746" customWidth="1"/>
    <col min="2005" max="2005" width="8.7109375" style="746" customWidth="1"/>
    <col min="2006" max="2006" width="9.28515625" style="746" customWidth="1"/>
    <col min="2007" max="2007" width="10.140625" style="746" customWidth="1"/>
    <col min="2008" max="2008" width="5.140625" style="746" customWidth="1"/>
    <col min="2009" max="2009" width="10.140625" style="746" customWidth="1"/>
    <col min="2010" max="2010" width="6.42578125" style="746" customWidth="1"/>
    <col min="2011" max="2011" width="11.42578125" style="746"/>
    <col min="2012" max="2012" width="1.28515625" style="746" customWidth="1"/>
    <col min="2013" max="2013" width="1.42578125" style="746" customWidth="1"/>
    <col min="2014" max="2014" width="8.28515625" style="746" customWidth="1"/>
    <col min="2015" max="2015" width="11.42578125" style="746"/>
    <col min="2016" max="2017" width="10.7109375" style="746" customWidth="1"/>
    <col min="2018" max="2018" width="10.28515625" style="746" customWidth="1"/>
    <col min="2019" max="2019" width="11.28515625" style="746" customWidth="1"/>
    <col min="2020" max="2020" width="7.7109375" style="746" customWidth="1"/>
    <col min="2021" max="2021" width="10.140625" style="746" customWidth="1"/>
    <col min="2022" max="2022" width="6.5703125" style="746" customWidth="1"/>
    <col min="2023" max="2023" width="1.140625" style="746" customWidth="1"/>
    <col min="2024" max="2024" width="24.5703125" style="746" customWidth="1"/>
    <col min="2025" max="2025" width="9.85546875" style="746" customWidth="1"/>
    <col min="2026" max="2026" width="10.7109375" style="746" customWidth="1"/>
    <col min="2027" max="2027" width="10.85546875" style="746" customWidth="1"/>
    <col min="2028" max="2028" width="11.140625" style="746" customWidth="1"/>
    <col min="2029" max="2029" width="9.85546875" style="746" customWidth="1"/>
    <col min="2030" max="2030" width="1" style="746" customWidth="1"/>
    <col min="2031" max="2031" width="16.5703125" style="746" customWidth="1"/>
    <col min="2032" max="2032" width="0.5703125" style="746" customWidth="1"/>
    <col min="2033" max="2033" width="0.7109375" style="746" customWidth="1"/>
    <col min="2034" max="2034" width="27.85546875" style="746" customWidth="1"/>
    <col min="2035" max="2035" width="0.85546875" style="746" customWidth="1"/>
    <col min="2036" max="2036" width="27.42578125" style="746" customWidth="1"/>
    <col min="2037" max="2037" width="14.7109375" style="746" customWidth="1"/>
    <col min="2038" max="2038" width="0.42578125" style="746" customWidth="1"/>
    <col min="2039" max="2039" width="0.7109375" style="746" customWidth="1"/>
    <col min="2040" max="2040" width="21.7109375" style="746" customWidth="1"/>
    <col min="2041" max="2041" width="1.28515625" style="746" customWidth="1"/>
    <col min="2042" max="2042" width="21.140625" style="746" customWidth="1"/>
    <col min="2043" max="2247" width="11.42578125" style="746"/>
    <col min="2248" max="2248" width="0.7109375" style="746" customWidth="1"/>
    <col min="2249" max="2250" width="1.5703125" style="746" customWidth="1"/>
    <col min="2251" max="2251" width="16.42578125" style="746" customWidth="1"/>
    <col min="2252" max="2254" width="10.42578125" style="746" customWidth="1"/>
    <col min="2255" max="2255" width="8.7109375" style="746" customWidth="1"/>
    <col min="2256" max="2256" width="0.7109375" style="746" customWidth="1"/>
    <col min="2257" max="2257" width="3.140625" style="746" customWidth="1"/>
    <col min="2258" max="2258" width="1.140625" style="746" customWidth="1"/>
    <col min="2259" max="2259" width="18" style="746" customWidth="1"/>
    <col min="2260" max="2260" width="9.42578125" style="746" customWidth="1"/>
    <col min="2261" max="2261" width="8.7109375" style="746" customWidth="1"/>
    <col min="2262" max="2262" width="9.28515625" style="746" customWidth="1"/>
    <col min="2263" max="2263" width="10.140625" style="746" customWidth="1"/>
    <col min="2264" max="2264" width="5.140625" style="746" customWidth="1"/>
    <col min="2265" max="2265" width="10.140625" style="746" customWidth="1"/>
    <col min="2266" max="2266" width="6.42578125" style="746" customWidth="1"/>
    <col min="2267" max="2267" width="11.42578125" style="746"/>
    <col min="2268" max="2268" width="1.28515625" style="746" customWidth="1"/>
    <col min="2269" max="2269" width="1.42578125" style="746" customWidth="1"/>
    <col min="2270" max="2270" width="8.28515625" style="746" customWidth="1"/>
    <col min="2271" max="2271" width="11.42578125" style="746"/>
    <col min="2272" max="2273" width="10.7109375" style="746" customWidth="1"/>
    <col min="2274" max="2274" width="10.28515625" style="746" customWidth="1"/>
    <col min="2275" max="2275" width="11.28515625" style="746" customWidth="1"/>
    <col min="2276" max="2276" width="7.7109375" style="746" customWidth="1"/>
    <col min="2277" max="2277" width="10.140625" style="746" customWidth="1"/>
    <col min="2278" max="2278" width="6.5703125" style="746" customWidth="1"/>
    <col min="2279" max="2279" width="1.140625" style="746" customWidth="1"/>
    <col min="2280" max="2280" width="24.5703125" style="746" customWidth="1"/>
    <col min="2281" max="2281" width="9.85546875" style="746" customWidth="1"/>
    <col min="2282" max="2282" width="10.7109375" style="746" customWidth="1"/>
    <col min="2283" max="2283" width="10.85546875" style="746" customWidth="1"/>
    <col min="2284" max="2284" width="11.140625" style="746" customWidth="1"/>
    <col min="2285" max="2285" width="9.85546875" style="746" customWidth="1"/>
    <col min="2286" max="2286" width="1" style="746" customWidth="1"/>
    <col min="2287" max="2287" width="16.5703125" style="746" customWidth="1"/>
    <col min="2288" max="2288" width="0.5703125" style="746" customWidth="1"/>
    <col min="2289" max="2289" width="0.7109375" style="746" customWidth="1"/>
    <col min="2290" max="2290" width="27.85546875" style="746" customWidth="1"/>
    <col min="2291" max="2291" width="0.85546875" style="746" customWidth="1"/>
    <col min="2292" max="2292" width="27.42578125" style="746" customWidth="1"/>
    <col min="2293" max="2293" width="14.7109375" style="746" customWidth="1"/>
    <col min="2294" max="2294" width="0.42578125" style="746" customWidth="1"/>
    <col min="2295" max="2295" width="0.7109375" style="746" customWidth="1"/>
    <col min="2296" max="2296" width="21.7109375" style="746" customWidth="1"/>
    <col min="2297" max="2297" width="1.28515625" style="746" customWidth="1"/>
    <col min="2298" max="2298" width="21.140625" style="746" customWidth="1"/>
    <col min="2299" max="2503" width="11.42578125" style="746"/>
    <col min="2504" max="2504" width="0.7109375" style="746" customWidth="1"/>
    <col min="2505" max="2506" width="1.5703125" style="746" customWidth="1"/>
    <col min="2507" max="2507" width="16.42578125" style="746" customWidth="1"/>
    <col min="2508" max="2510" width="10.42578125" style="746" customWidth="1"/>
    <col min="2511" max="2511" width="8.7109375" style="746" customWidth="1"/>
    <col min="2512" max="2512" width="0.7109375" style="746" customWidth="1"/>
    <col min="2513" max="2513" width="3.140625" style="746" customWidth="1"/>
    <col min="2514" max="2514" width="1.140625" style="746" customWidth="1"/>
    <col min="2515" max="2515" width="18" style="746" customWidth="1"/>
    <col min="2516" max="2516" width="9.42578125" style="746" customWidth="1"/>
    <col min="2517" max="2517" width="8.7109375" style="746" customWidth="1"/>
    <col min="2518" max="2518" width="9.28515625" style="746" customWidth="1"/>
    <col min="2519" max="2519" width="10.140625" style="746" customWidth="1"/>
    <col min="2520" max="2520" width="5.140625" style="746" customWidth="1"/>
    <col min="2521" max="2521" width="10.140625" style="746" customWidth="1"/>
    <col min="2522" max="2522" width="6.42578125" style="746" customWidth="1"/>
    <col min="2523" max="2523" width="11.42578125" style="746"/>
    <col min="2524" max="2524" width="1.28515625" style="746" customWidth="1"/>
    <col min="2525" max="2525" width="1.42578125" style="746" customWidth="1"/>
    <col min="2526" max="2526" width="8.28515625" style="746" customWidth="1"/>
    <col min="2527" max="2527" width="11.42578125" style="746"/>
    <col min="2528" max="2529" width="10.7109375" style="746" customWidth="1"/>
    <col min="2530" max="2530" width="10.28515625" style="746" customWidth="1"/>
    <col min="2531" max="2531" width="11.28515625" style="746" customWidth="1"/>
    <col min="2532" max="2532" width="7.7109375" style="746" customWidth="1"/>
    <col min="2533" max="2533" width="10.140625" style="746" customWidth="1"/>
    <col min="2534" max="2534" width="6.5703125" style="746" customWidth="1"/>
    <col min="2535" max="2535" width="1.140625" style="746" customWidth="1"/>
    <col min="2536" max="2536" width="24.5703125" style="746" customWidth="1"/>
    <col min="2537" max="2537" width="9.85546875" style="746" customWidth="1"/>
    <col min="2538" max="2538" width="10.7109375" style="746" customWidth="1"/>
    <col min="2539" max="2539" width="10.85546875" style="746" customWidth="1"/>
    <col min="2540" max="2540" width="11.140625" style="746" customWidth="1"/>
    <col min="2541" max="2541" width="9.85546875" style="746" customWidth="1"/>
    <col min="2542" max="2542" width="1" style="746" customWidth="1"/>
    <col min="2543" max="2543" width="16.5703125" style="746" customWidth="1"/>
    <col min="2544" max="2544" width="0.5703125" style="746" customWidth="1"/>
    <col min="2545" max="2545" width="0.7109375" style="746" customWidth="1"/>
    <col min="2546" max="2546" width="27.85546875" style="746" customWidth="1"/>
    <col min="2547" max="2547" width="0.85546875" style="746" customWidth="1"/>
    <col min="2548" max="2548" width="27.42578125" style="746" customWidth="1"/>
    <col min="2549" max="2549" width="14.7109375" style="746" customWidth="1"/>
    <col min="2550" max="2550" width="0.42578125" style="746" customWidth="1"/>
    <col min="2551" max="2551" width="0.7109375" style="746" customWidth="1"/>
    <col min="2552" max="2552" width="21.7109375" style="746" customWidth="1"/>
    <col min="2553" max="2553" width="1.28515625" style="746" customWidth="1"/>
    <col min="2554" max="2554" width="21.140625" style="746" customWidth="1"/>
    <col min="2555" max="2759" width="11.42578125" style="746"/>
    <col min="2760" max="2760" width="0.7109375" style="746" customWidth="1"/>
    <col min="2761" max="2762" width="1.5703125" style="746" customWidth="1"/>
    <col min="2763" max="2763" width="16.42578125" style="746" customWidth="1"/>
    <col min="2764" max="2766" width="10.42578125" style="746" customWidth="1"/>
    <col min="2767" max="2767" width="8.7109375" style="746" customWidth="1"/>
    <col min="2768" max="2768" width="0.7109375" style="746" customWidth="1"/>
    <col min="2769" max="2769" width="3.140625" style="746" customWidth="1"/>
    <col min="2770" max="2770" width="1.140625" style="746" customWidth="1"/>
    <col min="2771" max="2771" width="18" style="746" customWidth="1"/>
    <col min="2772" max="2772" width="9.42578125" style="746" customWidth="1"/>
    <col min="2773" max="2773" width="8.7109375" style="746" customWidth="1"/>
    <col min="2774" max="2774" width="9.28515625" style="746" customWidth="1"/>
    <col min="2775" max="2775" width="10.140625" style="746" customWidth="1"/>
    <col min="2776" max="2776" width="5.140625" style="746" customWidth="1"/>
    <col min="2777" max="2777" width="10.140625" style="746" customWidth="1"/>
    <col min="2778" max="2778" width="6.42578125" style="746" customWidth="1"/>
    <col min="2779" max="2779" width="11.42578125" style="746"/>
    <col min="2780" max="2780" width="1.28515625" style="746" customWidth="1"/>
    <col min="2781" max="2781" width="1.42578125" style="746" customWidth="1"/>
    <col min="2782" max="2782" width="8.28515625" style="746" customWidth="1"/>
    <col min="2783" max="2783" width="11.42578125" style="746"/>
    <col min="2784" max="2785" width="10.7109375" style="746" customWidth="1"/>
    <col min="2786" max="2786" width="10.28515625" style="746" customWidth="1"/>
    <col min="2787" max="2787" width="11.28515625" style="746" customWidth="1"/>
    <col min="2788" max="2788" width="7.7109375" style="746" customWidth="1"/>
    <col min="2789" max="2789" width="10.140625" style="746" customWidth="1"/>
    <col min="2790" max="2790" width="6.5703125" style="746" customWidth="1"/>
    <col min="2791" max="2791" width="1.140625" style="746" customWidth="1"/>
    <col min="2792" max="2792" width="24.5703125" style="746" customWidth="1"/>
    <col min="2793" max="2793" width="9.85546875" style="746" customWidth="1"/>
    <col min="2794" max="2794" width="10.7109375" style="746" customWidth="1"/>
    <col min="2795" max="2795" width="10.85546875" style="746" customWidth="1"/>
    <col min="2796" max="2796" width="11.140625" style="746" customWidth="1"/>
    <col min="2797" max="2797" width="9.85546875" style="746" customWidth="1"/>
    <col min="2798" max="2798" width="1" style="746" customWidth="1"/>
    <col min="2799" max="2799" width="16.5703125" style="746" customWidth="1"/>
    <col min="2800" max="2800" width="0.5703125" style="746" customWidth="1"/>
    <col min="2801" max="2801" width="0.7109375" style="746" customWidth="1"/>
    <col min="2802" max="2802" width="27.85546875" style="746" customWidth="1"/>
    <col min="2803" max="2803" width="0.85546875" style="746" customWidth="1"/>
    <col min="2804" max="2804" width="27.42578125" style="746" customWidth="1"/>
    <col min="2805" max="2805" width="14.7109375" style="746" customWidth="1"/>
    <col min="2806" max="2806" width="0.42578125" style="746" customWidth="1"/>
    <col min="2807" max="2807" width="0.7109375" style="746" customWidth="1"/>
    <col min="2808" max="2808" width="21.7109375" style="746" customWidth="1"/>
    <col min="2809" max="2809" width="1.28515625" style="746" customWidth="1"/>
    <col min="2810" max="2810" width="21.140625" style="746" customWidth="1"/>
    <col min="2811" max="3015" width="11.42578125" style="746"/>
    <col min="3016" max="3016" width="0.7109375" style="746" customWidth="1"/>
    <col min="3017" max="3018" width="1.5703125" style="746" customWidth="1"/>
    <col min="3019" max="3019" width="16.42578125" style="746" customWidth="1"/>
    <col min="3020" max="3022" width="10.42578125" style="746" customWidth="1"/>
    <col min="3023" max="3023" width="8.7109375" style="746" customWidth="1"/>
    <col min="3024" max="3024" width="0.7109375" style="746" customWidth="1"/>
    <col min="3025" max="3025" width="3.140625" style="746" customWidth="1"/>
    <col min="3026" max="3026" width="1.140625" style="746" customWidth="1"/>
    <col min="3027" max="3027" width="18" style="746" customWidth="1"/>
    <col min="3028" max="3028" width="9.42578125" style="746" customWidth="1"/>
    <col min="3029" max="3029" width="8.7109375" style="746" customWidth="1"/>
    <col min="3030" max="3030" width="9.28515625" style="746" customWidth="1"/>
    <col min="3031" max="3031" width="10.140625" style="746" customWidth="1"/>
    <col min="3032" max="3032" width="5.140625" style="746" customWidth="1"/>
    <col min="3033" max="3033" width="10.140625" style="746" customWidth="1"/>
    <col min="3034" max="3034" width="6.42578125" style="746" customWidth="1"/>
    <col min="3035" max="3035" width="11.42578125" style="746"/>
    <col min="3036" max="3036" width="1.28515625" style="746" customWidth="1"/>
    <col min="3037" max="3037" width="1.42578125" style="746" customWidth="1"/>
    <col min="3038" max="3038" width="8.28515625" style="746" customWidth="1"/>
    <col min="3039" max="3039" width="11.42578125" style="746"/>
    <col min="3040" max="3041" width="10.7109375" style="746" customWidth="1"/>
    <col min="3042" max="3042" width="10.28515625" style="746" customWidth="1"/>
    <col min="3043" max="3043" width="11.28515625" style="746" customWidth="1"/>
    <col min="3044" max="3044" width="7.7109375" style="746" customWidth="1"/>
    <col min="3045" max="3045" width="10.140625" style="746" customWidth="1"/>
    <col min="3046" max="3046" width="6.5703125" style="746" customWidth="1"/>
    <col min="3047" max="3047" width="1.140625" style="746" customWidth="1"/>
    <col min="3048" max="3048" width="24.5703125" style="746" customWidth="1"/>
    <col min="3049" max="3049" width="9.85546875" style="746" customWidth="1"/>
    <col min="3050" max="3050" width="10.7109375" style="746" customWidth="1"/>
    <col min="3051" max="3051" width="10.85546875" style="746" customWidth="1"/>
    <col min="3052" max="3052" width="11.140625" style="746" customWidth="1"/>
    <col min="3053" max="3053" width="9.85546875" style="746" customWidth="1"/>
    <col min="3054" max="3054" width="1" style="746" customWidth="1"/>
    <col min="3055" max="3055" width="16.5703125" style="746" customWidth="1"/>
    <col min="3056" max="3056" width="0.5703125" style="746" customWidth="1"/>
    <col min="3057" max="3057" width="0.7109375" style="746" customWidth="1"/>
    <col min="3058" max="3058" width="27.85546875" style="746" customWidth="1"/>
    <col min="3059" max="3059" width="0.85546875" style="746" customWidth="1"/>
    <col min="3060" max="3060" width="27.42578125" style="746" customWidth="1"/>
    <col min="3061" max="3061" width="14.7109375" style="746" customWidth="1"/>
    <col min="3062" max="3062" width="0.42578125" style="746" customWidth="1"/>
    <col min="3063" max="3063" width="0.7109375" style="746" customWidth="1"/>
    <col min="3064" max="3064" width="21.7109375" style="746" customWidth="1"/>
    <col min="3065" max="3065" width="1.28515625" style="746" customWidth="1"/>
    <col min="3066" max="3066" width="21.140625" style="746" customWidth="1"/>
    <col min="3067" max="3271" width="11.42578125" style="746"/>
    <col min="3272" max="3272" width="0.7109375" style="746" customWidth="1"/>
    <col min="3273" max="3274" width="1.5703125" style="746" customWidth="1"/>
    <col min="3275" max="3275" width="16.42578125" style="746" customWidth="1"/>
    <col min="3276" max="3278" width="10.42578125" style="746" customWidth="1"/>
    <col min="3279" max="3279" width="8.7109375" style="746" customWidth="1"/>
    <col min="3280" max="3280" width="0.7109375" style="746" customWidth="1"/>
    <col min="3281" max="3281" width="3.140625" style="746" customWidth="1"/>
    <col min="3282" max="3282" width="1.140625" style="746" customWidth="1"/>
    <col min="3283" max="3283" width="18" style="746" customWidth="1"/>
    <col min="3284" max="3284" width="9.42578125" style="746" customWidth="1"/>
    <col min="3285" max="3285" width="8.7109375" style="746" customWidth="1"/>
    <col min="3286" max="3286" width="9.28515625" style="746" customWidth="1"/>
    <col min="3287" max="3287" width="10.140625" style="746" customWidth="1"/>
    <col min="3288" max="3288" width="5.140625" style="746" customWidth="1"/>
    <col min="3289" max="3289" width="10.140625" style="746" customWidth="1"/>
    <col min="3290" max="3290" width="6.42578125" style="746" customWidth="1"/>
    <col min="3291" max="3291" width="11.42578125" style="746"/>
    <col min="3292" max="3292" width="1.28515625" style="746" customWidth="1"/>
    <col min="3293" max="3293" width="1.42578125" style="746" customWidth="1"/>
    <col min="3294" max="3294" width="8.28515625" style="746" customWidth="1"/>
    <col min="3295" max="3295" width="11.42578125" style="746"/>
    <col min="3296" max="3297" width="10.7109375" style="746" customWidth="1"/>
    <col min="3298" max="3298" width="10.28515625" style="746" customWidth="1"/>
    <col min="3299" max="3299" width="11.28515625" style="746" customWidth="1"/>
    <col min="3300" max="3300" width="7.7109375" style="746" customWidth="1"/>
    <col min="3301" max="3301" width="10.140625" style="746" customWidth="1"/>
    <col min="3302" max="3302" width="6.5703125" style="746" customWidth="1"/>
    <col min="3303" max="3303" width="1.140625" style="746" customWidth="1"/>
    <col min="3304" max="3304" width="24.5703125" style="746" customWidth="1"/>
    <col min="3305" max="3305" width="9.85546875" style="746" customWidth="1"/>
    <col min="3306" max="3306" width="10.7109375" style="746" customWidth="1"/>
    <col min="3307" max="3307" width="10.85546875" style="746" customWidth="1"/>
    <col min="3308" max="3308" width="11.140625" style="746" customWidth="1"/>
    <col min="3309" max="3309" width="9.85546875" style="746" customWidth="1"/>
    <col min="3310" max="3310" width="1" style="746" customWidth="1"/>
    <col min="3311" max="3311" width="16.5703125" style="746" customWidth="1"/>
    <col min="3312" max="3312" width="0.5703125" style="746" customWidth="1"/>
    <col min="3313" max="3313" width="0.7109375" style="746" customWidth="1"/>
    <col min="3314" max="3314" width="27.85546875" style="746" customWidth="1"/>
    <col min="3315" max="3315" width="0.85546875" style="746" customWidth="1"/>
    <col min="3316" max="3316" width="27.42578125" style="746" customWidth="1"/>
    <col min="3317" max="3317" width="14.7109375" style="746" customWidth="1"/>
    <col min="3318" max="3318" width="0.42578125" style="746" customWidth="1"/>
    <col min="3319" max="3319" width="0.7109375" style="746" customWidth="1"/>
    <col min="3320" max="3320" width="21.7109375" style="746" customWidth="1"/>
    <col min="3321" max="3321" width="1.28515625" style="746" customWidth="1"/>
    <col min="3322" max="3322" width="21.140625" style="746" customWidth="1"/>
    <col min="3323" max="3527" width="11.42578125" style="746"/>
    <col min="3528" max="3528" width="0.7109375" style="746" customWidth="1"/>
    <col min="3529" max="3530" width="1.5703125" style="746" customWidth="1"/>
    <col min="3531" max="3531" width="16.42578125" style="746" customWidth="1"/>
    <col min="3532" max="3534" width="10.42578125" style="746" customWidth="1"/>
    <col min="3535" max="3535" width="8.7109375" style="746" customWidth="1"/>
    <col min="3536" max="3536" width="0.7109375" style="746" customWidth="1"/>
    <col min="3537" max="3537" width="3.140625" style="746" customWidth="1"/>
    <col min="3538" max="3538" width="1.140625" style="746" customWidth="1"/>
    <col min="3539" max="3539" width="18" style="746" customWidth="1"/>
    <col min="3540" max="3540" width="9.42578125" style="746" customWidth="1"/>
    <col min="3541" max="3541" width="8.7109375" style="746" customWidth="1"/>
    <col min="3542" max="3542" width="9.28515625" style="746" customWidth="1"/>
    <col min="3543" max="3543" width="10.140625" style="746" customWidth="1"/>
    <col min="3544" max="3544" width="5.140625" style="746" customWidth="1"/>
    <col min="3545" max="3545" width="10.140625" style="746" customWidth="1"/>
    <col min="3546" max="3546" width="6.42578125" style="746" customWidth="1"/>
    <col min="3547" max="3547" width="11.42578125" style="746"/>
    <col min="3548" max="3548" width="1.28515625" style="746" customWidth="1"/>
    <col min="3549" max="3549" width="1.42578125" style="746" customWidth="1"/>
    <col min="3550" max="3550" width="8.28515625" style="746" customWidth="1"/>
    <col min="3551" max="3551" width="11.42578125" style="746"/>
    <col min="3552" max="3553" width="10.7109375" style="746" customWidth="1"/>
    <col min="3554" max="3554" width="10.28515625" style="746" customWidth="1"/>
    <col min="3555" max="3555" width="11.28515625" style="746" customWidth="1"/>
    <col min="3556" max="3556" width="7.7109375" style="746" customWidth="1"/>
    <col min="3557" max="3557" width="10.140625" style="746" customWidth="1"/>
    <col min="3558" max="3558" width="6.5703125" style="746" customWidth="1"/>
    <col min="3559" max="3559" width="1.140625" style="746" customWidth="1"/>
    <col min="3560" max="3560" width="24.5703125" style="746" customWidth="1"/>
    <col min="3561" max="3561" width="9.85546875" style="746" customWidth="1"/>
    <col min="3562" max="3562" width="10.7109375" style="746" customWidth="1"/>
    <col min="3563" max="3563" width="10.85546875" style="746" customWidth="1"/>
    <col min="3564" max="3564" width="11.140625" style="746" customWidth="1"/>
    <col min="3565" max="3565" width="9.85546875" style="746" customWidth="1"/>
    <col min="3566" max="3566" width="1" style="746" customWidth="1"/>
    <col min="3567" max="3567" width="16.5703125" style="746" customWidth="1"/>
    <col min="3568" max="3568" width="0.5703125" style="746" customWidth="1"/>
    <col min="3569" max="3569" width="0.7109375" style="746" customWidth="1"/>
    <col min="3570" max="3570" width="27.85546875" style="746" customWidth="1"/>
    <col min="3571" max="3571" width="0.85546875" style="746" customWidth="1"/>
    <col min="3572" max="3572" width="27.42578125" style="746" customWidth="1"/>
    <col min="3573" max="3573" width="14.7109375" style="746" customWidth="1"/>
    <col min="3574" max="3574" width="0.42578125" style="746" customWidth="1"/>
    <col min="3575" max="3575" width="0.7109375" style="746" customWidth="1"/>
    <col min="3576" max="3576" width="21.7109375" style="746" customWidth="1"/>
    <col min="3577" max="3577" width="1.28515625" style="746" customWidth="1"/>
    <col min="3578" max="3578" width="21.140625" style="746" customWidth="1"/>
    <col min="3579" max="3783" width="11.42578125" style="746"/>
    <col min="3784" max="3784" width="0.7109375" style="746" customWidth="1"/>
    <col min="3785" max="3786" width="1.5703125" style="746" customWidth="1"/>
    <col min="3787" max="3787" width="16.42578125" style="746" customWidth="1"/>
    <col min="3788" max="3790" width="10.42578125" style="746" customWidth="1"/>
    <col min="3791" max="3791" width="8.7109375" style="746" customWidth="1"/>
    <col min="3792" max="3792" width="0.7109375" style="746" customWidth="1"/>
    <col min="3793" max="3793" width="3.140625" style="746" customWidth="1"/>
    <col min="3794" max="3794" width="1.140625" style="746" customWidth="1"/>
    <col min="3795" max="3795" width="18" style="746" customWidth="1"/>
    <col min="3796" max="3796" width="9.42578125" style="746" customWidth="1"/>
    <col min="3797" max="3797" width="8.7109375" style="746" customWidth="1"/>
    <col min="3798" max="3798" width="9.28515625" style="746" customWidth="1"/>
    <col min="3799" max="3799" width="10.140625" style="746" customWidth="1"/>
    <col min="3800" max="3800" width="5.140625" style="746" customWidth="1"/>
    <col min="3801" max="3801" width="10.140625" style="746" customWidth="1"/>
    <col min="3802" max="3802" width="6.42578125" style="746" customWidth="1"/>
    <col min="3803" max="3803" width="11.42578125" style="746"/>
    <col min="3804" max="3804" width="1.28515625" style="746" customWidth="1"/>
    <col min="3805" max="3805" width="1.42578125" style="746" customWidth="1"/>
    <col min="3806" max="3806" width="8.28515625" style="746" customWidth="1"/>
    <col min="3807" max="3807" width="11.42578125" style="746"/>
    <col min="3808" max="3809" width="10.7109375" style="746" customWidth="1"/>
    <col min="3810" max="3810" width="10.28515625" style="746" customWidth="1"/>
    <col min="3811" max="3811" width="11.28515625" style="746" customWidth="1"/>
    <col min="3812" max="3812" width="7.7109375" style="746" customWidth="1"/>
    <col min="3813" max="3813" width="10.140625" style="746" customWidth="1"/>
    <col min="3814" max="3814" width="6.5703125" style="746" customWidth="1"/>
    <col min="3815" max="3815" width="1.140625" style="746" customWidth="1"/>
    <col min="3816" max="3816" width="24.5703125" style="746" customWidth="1"/>
    <col min="3817" max="3817" width="9.85546875" style="746" customWidth="1"/>
    <col min="3818" max="3818" width="10.7109375" style="746" customWidth="1"/>
    <col min="3819" max="3819" width="10.85546875" style="746" customWidth="1"/>
    <col min="3820" max="3820" width="11.140625" style="746" customWidth="1"/>
    <col min="3821" max="3821" width="9.85546875" style="746" customWidth="1"/>
    <col min="3822" max="3822" width="1" style="746" customWidth="1"/>
    <col min="3823" max="3823" width="16.5703125" style="746" customWidth="1"/>
    <col min="3824" max="3824" width="0.5703125" style="746" customWidth="1"/>
    <col min="3825" max="3825" width="0.7109375" style="746" customWidth="1"/>
    <col min="3826" max="3826" width="27.85546875" style="746" customWidth="1"/>
    <col min="3827" max="3827" width="0.85546875" style="746" customWidth="1"/>
    <col min="3828" max="3828" width="27.42578125" style="746" customWidth="1"/>
    <col min="3829" max="3829" width="14.7109375" style="746" customWidth="1"/>
    <col min="3830" max="3830" width="0.42578125" style="746" customWidth="1"/>
    <col min="3831" max="3831" width="0.7109375" style="746" customWidth="1"/>
    <col min="3832" max="3832" width="21.7109375" style="746" customWidth="1"/>
    <col min="3833" max="3833" width="1.28515625" style="746" customWidth="1"/>
    <col min="3834" max="3834" width="21.140625" style="746" customWidth="1"/>
    <col min="3835" max="4039" width="11.42578125" style="746"/>
    <col min="4040" max="4040" width="0.7109375" style="746" customWidth="1"/>
    <col min="4041" max="4042" width="1.5703125" style="746" customWidth="1"/>
    <col min="4043" max="4043" width="16.42578125" style="746" customWidth="1"/>
    <col min="4044" max="4046" width="10.42578125" style="746" customWidth="1"/>
    <col min="4047" max="4047" width="8.7109375" style="746" customWidth="1"/>
    <col min="4048" max="4048" width="0.7109375" style="746" customWidth="1"/>
    <col min="4049" max="4049" width="3.140625" style="746" customWidth="1"/>
    <col min="4050" max="4050" width="1.140625" style="746" customWidth="1"/>
    <col min="4051" max="4051" width="18" style="746" customWidth="1"/>
    <col min="4052" max="4052" width="9.42578125" style="746" customWidth="1"/>
    <col min="4053" max="4053" width="8.7109375" style="746" customWidth="1"/>
    <col min="4054" max="4054" width="9.28515625" style="746" customWidth="1"/>
    <col min="4055" max="4055" width="10.140625" style="746" customWidth="1"/>
    <col min="4056" max="4056" width="5.140625" style="746" customWidth="1"/>
    <col min="4057" max="4057" width="10.140625" style="746" customWidth="1"/>
    <col min="4058" max="4058" width="6.42578125" style="746" customWidth="1"/>
    <col min="4059" max="4059" width="11.42578125" style="746"/>
    <col min="4060" max="4060" width="1.28515625" style="746" customWidth="1"/>
    <col min="4061" max="4061" width="1.42578125" style="746" customWidth="1"/>
    <col min="4062" max="4062" width="8.28515625" style="746" customWidth="1"/>
    <col min="4063" max="4063" width="11.42578125" style="746"/>
    <col min="4064" max="4065" width="10.7109375" style="746" customWidth="1"/>
    <col min="4066" max="4066" width="10.28515625" style="746" customWidth="1"/>
    <col min="4067" max="4067" width="11.28515625" style="746" customWidth="1"/>
    <col min="4068" max="4068" width="7.7109375" style="746" customWidth="1"/>
    <col min="4069" max="4069" width="10.140625" style="746" customWidth="1"/>
    <col min="4070" max="4070" width="6.5703125" style="746" customWidth="1"/>
    <col min="4071" max="4071" width="1.140625" style="746" customWidth="1"/>
    <col min="4072" max="4072" width="24.5703125" style="746" customWidth="1"/>
    <col min="4073" max="4073" width="9.85546875" style="746" customWidth="1"/>
    <col min="4074" max="4074" width="10.7109375" style="746" customWidth="1"/>
    <col min="4075" max="4075" width="10.85546875" style="746" customWidth="1"/>
    <col min="4076" max="4076" width="11.140625" style="746" customWidth="1"/>
    <col min="4077" max="4077" width="9.85546875" style="746" customWidth="1"/>
    <col min="4078" max="4078" width="1" style="746" customWidth="1"/>
    <col min="4079" max="4079" width="16.5703125" style="746" customWidth="1"/>
    <col min="4080" max="4080" width="0.5703125" style="746" customWidth="1"/>
    <col min="4081" max="4081" width="0.7109375" style="746" customWidth="1"/>
    <col min="4082" max="4082" width="27.85546875" style="746" customWidth="1"/>
    <col min="4083" max="4083" width="0.85546875" style="746" customWidth="1"/>
    <col min="4084" max="4084" width="27.42578125" style="746" customWidth="1"/>
    <col min="4085" max="4085" width="14.7109375" style="746" customWidth="1"/>
    <col min="4086" max="4086" width="0.42578125" style="746" customWidth="1"/>
    <col min="4087" max="4087" width="0.7109375" style="746" customWidth="1"/>
    <col min="4088" max="4088" width="21.7109375" style="746" customWidth="1"/>
    <col min="4089" max="4089" width="1.28515625" style="746" customWidth="1"/>
    <col min="4090" max="4090" width="21.140625" style="746" customWidth="1"/>
    <col min="4091" max="4295" width="11.42578125" style="746"/>
    <col min="4296" max="4296" width="0.7109375" style="746" customWidth="1"/>
    <col min="4297" max="4298" width="1.5703125" style="746" customWidth="1"/>
    <col min="4299" max="4299" width="16.42578125" style="746" customWidth="1"/>
    <col min="4300" max="4302" width="10.42578125" style="746" customWidth="1"/>
    <col min="4303" max="4303" width="8.7109375" style="746" customWidth="1"/>
    <col min="4304" max="4304" width="0.7109375" style="746" customWidth="1"/>
    <col min="4305" max="4305" width="3.140625" style="746" customWidth="1"/>
    <col min="4306" max="4306" width="1.140625" style="746" customWidth="1"/>
    <col min="4307" max="4307" width="18" style="746" customWidth="1"/>
    <col min="4308" max="4308" width="9.42578125" style="746" customWidth="1"/>
    <col min="4309" max="4309" width="8.7109375" style="746" customWidth="1"/>
    <col min="4310" max="4310" width="9.28515625" style="746" customWidth="1"/>
    <col min="4311" max="4311" width="10.140625" style="746" customWidth="1"/>
    <col min="4312" max="4312" width="5.140625" style="746" customWidth="1"/>
    <col min="4313" max="4313" width="10.140625" style="746" customWidth="1"/>
    <col min="4314" max="4314" width="6.42578125" style="746" customWidth="1"/>
    <col min="4315" max="4315" width="11.42578125" style="746"/>
    <col min="4316" max="4316" width="1.28515625" style="746" customWidth="1"/>
    <col min="4317" max="4317" width="1.42578125" style="746" customWidth="1"/>
    <col min="4318" max="4318" width="8.28515625" style="746" customWidth="1"/>
    <col min="4319" max="4319" width="11.42578125" style="746"/>
    <col min="4320" max="4321" width="10.7109375" style="746" customWidth="1"/>
    <col min="4322" max="4322" width="10.28515625" style="746" customWidth="1"/>
    <col min="4323" max="4323" width="11.28515625" style="746" customWidth="1"/>
    <col min="4324" max="4324" width="7.7109375" style="746" customWidth="1"/>
    <col min="4325" max="4325" width="10.140625" style="746" customWidth="1"/>
    <col min="4326" max="4326" width="6.5703125" style="746" customWidth="1"/>
    <col min="4327" max="4327" width="1.140625" style="746" customWidth="1"/>
    <col min="4328" max="4328" width="24.5703125" style="746" customWidth="1"/>
    <col min="4329" max="4329" width="9.85546875" style="746" customWidth="1"/>
    <col min="4330" max="4330" width="10.7109375" style="746" customWidth="1"/>
    <col min="4331" max="4331" width="10.85546875" style="746" customWidth="1"/>
    <col min="4332" max="4332" width="11.140625" style="746" customWidth="1"/>
    <col min="4333" max="4333" width="9.85546875" style="746" customWidth="1"/>
    <col min="4334" max="4334" width="1" style="746" customWidth="1"/>
    <col min="4335" max="4335" width="16.5703125" style="746" customWidth="1"/>
    <col min="4336" max="4336" width="0.5703125" style="746" customWidth="1"/>
    <col min="4337" max="4337" width="0.7109375" style="746" customWidth="1"/>
    <col min="4338" max="4338" width="27.85546875" style="746" customWidth="1"/>
    <col min="4339" max="4339" width="0.85546875" style="746" customWidth="1"/>
    <col min="4340" max="4340" width="27.42578125" style="746" customWidth="1"/>
    <col min="4341" max="4341" width="14.7109375" style="746" customWidth="1"/>
    <col min="4342" max="4342" width="0.42578125" style="746" customWidth="1"/>
    <col min="4343" max="4343" width="0.7109375" style="746" customWidth="1"/>
    <col min="4344" max="4344" width="21.7109375" style="746" customWidth="1"/>
    <col min="4345" max="4345" width="1.28515625" style="746" customWidth="1"/>
    <col min="4346" max="4346" width="21.140625" style="746" customWidth="1"/>
    <col min="4347" max="4551" width="11.42578125" style="746"/>
    <col min="4552" max="4552" width="0.7109375" style="746" customWidth="1"/>
    <col min="4553" max="4554" width="1.5703125" style="746" customWidth="1"/>
    <col min="4555" max="4555" width="16.42578125" style="746" customWidth="1"/>
    <col min="4556" max="4558" width="10.42578125" style="746" customWidth="1"/>
    <col min="4559" max="4559" width="8.7109375" style="746" customWidth="1"/>
    <col min="4560" max="4560" width="0.7109375" style="746" customWidth="1"/>
    <col min="4561" max="4561" width="3.140625" style="746" customWidth="1"/>
    <col min="4562" max="4562" width="1.140625" style="746" customWidth="1"/>
    <col min="4563" max="4563" width="18" style="746" customWidth="1"/>
    <col min="4564" max="4564" width="9.42578125" style="746" customWidth="1"/>
    <col min="4565" max="4565" width="8.7109375" style="746" customWidth="1"/>
    <col min="4566" max="4566" width="9.28515625" style="746" customWidth="1"/>
    <col min="4567" max="4567" width="10.140625" style="746" customWidth="1"/>
    <col min="4568" max="4568" width="5.140625" style="746" customWidth="1"/>
    <col min="4569" max="4569" width="10.140625" style="746" customWidth="1"/>
    <col min="4570" max="4570" width="6.42578125" style="746" customWidth="1"/>
    <col min="4571" max="4571" width="11.42578125" style="746"/>
    <col min="4572" max="4572" width="1.28515625" style="746" customWidth="1"/>
    <col min="4573" max="4573" width="1.42578125" style="746" customWidth="1"/>
    <col min="4574" max="4574" width="8.28515625" style="746" customWidth="1"/>
    <col min="4575" max="4575" width="11.42578125" style="746"/>
    <col min="4576" max="4577" width="10.7109375" style="746" customWidth="1"/>
    <col min="4578" max="4578" width="10.28515625" style="746" customWidth="1"/>
    <col min="4579" max="4579" width="11.28515625" style="746" customWidth="1"/>
    <col min="4580" max="4580" width="7.7109375" style="746" customWidth="1"/>
    <col min="4581" max="4581" width="10.140625" style="746" customWidth="1"/>
    <col min="4582" max="4582" width="6.5703125" style="746" customWidth="1"/>
    <col min="4583" max="4583" width="1.140625" style="746" customWidth="1"/>
    <col min="4584" max="4584" width="24.5703125" style="746" customWidth="1"/>
    <col min="4585" max="4585" width="9.85546875" style="746" customWidth="1"/>
    <col min="4586" max="4586" width="10.7109375" style="746" customWidth="1"/>
    <col min="4587" max="4587" width="10.85546875" style="746" customWidth="1"/>
    <col min="4588" max="4588" width="11.140625" style="746" customWidth="1"/>
    <col min="4589" max="4589" width="9.85546875" style="746" customWidth="1"/>
    <col min="4590" max="4590" width="1" style="746" customWidth="1"/>
    <col min="4591" max="4591" width="16.5703125" style="746" customWidth="1"/>
    <col min="4592" max="4592" width="0.5703125" style="746" customWidth="1"/>
    <col min="4593" max="4593" width="0.7109375" style="746" customWidth="1"/>
    <col min="4594" max="4594" width="27.85546875" style="746" customWidth="1"/>
    <col min="4595" max="4595" width="0.85546875" style="746" customWidth="1"/>
    <col min="4596" max="4596" width="27.42578125" style="746" customWidth="1"/>
    <col min="4597" max="4597" width="14.7109375" style="746" customWidth="1"/>
    <col min="4598" max="4598" width="0.42578125" style="746" customWidth="1"/>
    <col min="4599" max="4599" width="0.7109375" style="746" customWidth="1"/>
    <col min="4600" max="4600" width="21.7109375" style="746" customWidth="1"/>
    <col min="4601" max="4601" width="1.28515625" style="746" customWidth="1"/>
    <col min="4602" max="4602" width="21.140625" style="746" customWidth="1"/>
    <col min="4603" max="4807" width="11.42578125" style="746"/>
    <col min="4808" max="4808" width="0.7109375" style="746" customWidth="1"/>
    <col min="4809" max="4810" width="1.5703125" style="746" customWidth="1"/>
    <col min="4811" max="4811" width="16.42578125" style="746" customWidth="1"/>
    <col min="4812" max="4814" width="10.42578125" style="746" customWidth="1"/>
    <col min="4815" max="4815" width="8.7109375" style="746" customWidth="1"/>
    <col min="4816" max="4816" width="0.7109375" style="746" customWidth="1"/>
    <col min="4817" max="4817" width="3.140625" style="746" customWidth="1"/>
    <col min="4818" max="4818" width="1.140625" style="746" customWidth="1"/>
    <col min="4819" max="4819" width="18" style="746" customWidth="1"/>
    <col min="4820" max="4820" width="9.42578125" style="746" customWidth="1"/>
    <col min="4821" max="4821" width="8.7109375" style="746" customWidth="1"/>
    <col min="4822" max="4822" width="9.28515625" style="746" customWidth="1"/>
    <col min="4823" max="4823" width="10.140625" style="746" customWidth="1"/>
    <col min="4824" max="4824" width="5.140625" style="746" customWidth="1"/>
    <col min="4825" max="4825" width="10.140625" style="746" customWidth="1"/>
    <col min="4826" max="4826" width="6.42578125" style="746" customWidth="1"/>
    <col min="4827" max="4827" width="11.42578125" style="746"/>
    <col min="4828" max="4828" width="1.28515625" style="746" customWidth="1"/>
    <col min="4829" max="4829" width="1.42578125" style="746" customWidth="1"/>
    <col min="4830" max="4830" width="8.28515625" style="746" customWidth="1"/>
    <col min="4831" max="4831" width="11.42578125" style="746"/>
    <col min="4832" max="4833" width="10.7109375" style="746" customWidth="1"/>
    <col min="4834" max="4834" width="10.28515625" style="746" customWidth="1"/>
    <col min="4835" max="4835" width="11.28515625" style="746" customWidth="1"/>
    <col min="4836" max="4836" width="7.7109375" style="746" customWidth="1"/>
    <col min="4837" max="4837" width="10.140625" style="746" customWidth="1"/>
    <col min="4838" max="4838" width="6.5703125" style="746" customWidth="1"/>
    <col min="4839" max="4839" width="1.140625" style="746" customWidth="1"/>
    <col min="4840" max="4840" width="24.5703125" style="746" customWidth="1"/>
    <col min="4841" max="4841" width="9.85546875" style="746" customWidth="1"/>
    <col min="4842" max="4842" width="10.7109375" style="746" customWidth="1"/>
    <col min="4843" max="4843" width="10.85546875" style="746" customWidth="1"/>
    <col min="4844" max="4844" width="11.140625" style="746" customWidth="1"/>
    <col min="4845" max="4845" width="9.85546875" style="746" customWidth="1"/>
    <col min="4846" max="4846" width="1" style="746" customWidth="1"/>
    <col min="4847" max="4847" width="16.5703125" style="746" customWidth="1"/>
    <col min="4848" max="4848" width="0.5703125" style="746" customWidth="1"/>
    <col min="4849" max="4849" width="0.7109375" style="746" customWidth="1"/>
    <col min="4850" max="4850" width="27.85546875" style="746" customWidth="1"/>
    <col min="4851" max="4851" width="0.85546875" style="746" customWidth="1"/>
    <col min="4852" max="4852" width="27.42578125" style="746" customWidth="1"/>
    <col min="4853" max="4853" width="14.7109375" style="746" customWidth="1"/>
    <col min="4854" max="4854" width="0.42578125" style="746" customWidth="1"/>
    <col min="4855" max="4855" width="0.7109375" style="746" customWidth="1"/>
    <col min="4856" max="4856" width="21.7109375" style="746" customWidth="1"/>
    <col min="4857" max="4857" width="1.28515625" style="746" customWidth="1"/>
    <col min="4858" max="4858" width="21.140625" style="746" customWidth="1"/>
    <col min="4859" max="5063" width="11.42578125" style="746"/>
    <col min="5064" max="5064" width="0.7109375" style="746" customWidth="1"/>
    <col min="5065" max="5066" width="1.5703125" style="746" customWidth="1"/>
    <col min="5067" max="5067" width="16.42578125" style="746" customWidth="1"/>
    <col min="5068" max="5070" width="10.42578125" style="746" customWidth="1"/>
    <col min="5071" max="5071" width="8.7109375" style="746" customWidth="1"/>
    <col min="5072" max="5072" width="0.7109375" style="746" customWidth="1"/>
    <col min="5073" max="5073" width="3.140625" style="746" customWidth="1"/>
    <col min="5074" max="5074" width="1.140625" style="746" customWidth="1"/>
    <col min="5075" max="5075" width="18" style="746" customWidth="1"/>
    <col min="5076" max="5076" width="9.42578125" style="746" customWidth="1"/>
    <col min="5077" max="5077" width="8.7109375" style="746" customWidth="1"/>
    <col min="5078" max="5078" width="9.28515625" style="746" customWidth="1"/>
    <col min="5079" max="5079" width="10.140625" style="746" customWidth="1"/>
    <col min="5080" max="5080" width="5.140625" style="746" customWidth="1"/>
    <col min="5081" max="5081" width="10.140625" style="746" customWidth="1"/>
    <col min="5082" max="5082" width="6.42578125" style="746" customWidth="1"/>
    <col min="5083" max="5083" width="11.42578125" style="746"/>
    <col min="5084" max="5084" width="1.28515625" style="746" customWidth="1"/>
    <col min="5085" max="5085" width="1.42578125" style="746" customWidth="1"/>
    <col min="5086" max="5086" width="8.28515625" style="746" customWidth="1"/>
    <col min="5087" max="5087" width="11.42578125" style="746"/>
    <col min="5088" max="5089" width="10.7109375" style="746" customWidth="1"/>
    <col min="5090" max="5090" width="10.28515625" style="746" customWidth="1"/>
    <col min="5091" max="5091" width="11.28515625" style="746" customWidth="1"/>
    <col min="5092" max="5092" width="7.7109375" style="746" customWidth="1"/>
    <col min="5093" max="5093" width="10.140625" style="746" customWidth="1"/>
    <col min="5094" max="5094" width="6.5703125" style="746" customWidth="1"/>
    <col min="5095" max="5095" width="1.140625" style="746" customWidth="1"/>
    <col min="5096" max="5096" width="24.5703125" style="746" customWidth="1"/>
    <col min="5097" max="5097" width="9.85546875" style="746" customWidth="1"/>
    <col min="5098" max="5098" width="10.7109375" style="746" customWidth="1"/>
    <col min="5099" max="5099" width="10.85546875" style="746" customWidth="1"/>
    <col min="5100" max="5100" width="11.140625" style="746" customWidth="1"/>
    <col min="5101" max="5101" width="9.85546875" style="746" customWidth="1"/>
    <col min="5102" max="5102" width="1" style="746" customWidth="1"/>
    <col min="5103" max="5103" width="16.5703125" style="746" customWidth="1"/>
    <col min="5104" max="5104" width="0.5703125" style="746" customWidth="1"/>
    <col min="5105" max="5105" width="0.7109375" style="746" customWidth="1"/>
    <col min="5106" max="5106" width="27.85546875" style="746" customWidth="1"/>
    <col min="5107" max="5107" width="0.85546875" style="746" customWidth="1"/>
    <col min="5108" max="5108" width="27.42578125" style="746" customWidth="1"/>
    <col min="5109" max="5109" width="14.7109375" style="746" customWidth="1"/>
    <col min="5110" max="5110" width="0.42578125" style="746" customWidth="1"/>
    <col min="5111" max="5111" width="0.7109375" style="746" customWidth="1"/>
    <col min="5112" max="5112" width="21.7109375" style="746" customWidth="1"/>
    <col min="5113" max="5113" width="1.28515625" style="746" customWidth="1"/>
    <col min="5114" max="5114" width="21.140625" style="746" customWidth="1"/>
    <col min="5115" max="5319" width="11.42578125" style="746"/>
    <col min="5320" max="5320" width="0.7109375" style="746" customWidth="1"/>
    <col min="5321" max="5322" width="1.5703125" style="746" customWidth="1"/>
    <col min="5323" max="5323" width="16.42578125" style="746" customWidth="1"/>
    <col min="5324" max="5326" width="10.42578125" style="746" customWidth="1"/>
    <col min="5327" max="5327" width="8.7109375" style="746" customWidth="1"/>
    <col min="5328" max="5328" width="0.7109375" style="746" customWidth="1"/>
    <col min="5329" max="5329" width="3.140625" style="746" customWidth="1"/>
    <col min="5330" max="5330" width="1.140625" style="746" customWidth="1"/>
    <col min="5331" max="5331" width="18" style="746" customWidth="1"/>
    <col min="5332" max="5332" width="9.42578125" style="746" customWidth="1"/>
    <col min="5333" max="5333" width="8.7109375" style="746" customWidth="1"/>
    <col min="5334" max="5334" width="9.28515625" style="746" customWidth="1"/>
    <col min="5335" max="5335" width="10.140625" style="746" customWidth="1"/>
    <col min="5336" max="5336" width="5.140625" style="746" customWidth="1"/>
    <col min="5337" max="5337" width="10.140625" style="746" customWidth="1"/>
    <col min="5338" max="5338" width="6.42578125" style="746" customWidth="1"/>
    <col min="5339" max="5339" width="11.42578125" style="746"/>
    <col min="5340" max="5340" width="1.28515625" style="746" customWidth="1"/>
    <col min="5341" max="5341" width="1.42578125" style="746" customWidth="1"/>
    <col min="5342" max="5342" width="8.28515625" style="746" customWidth="1"/>
    <col min="5343" max="5343" width="11.42578125" style="746"/>
    <col min="5344" max="5345" width="10.7109375" style="746" customWidth="1"/>
    <col min="5346" max="5346" width="10.28515625" style="746" customWidth="1"/>
    <col min="5347" max="5347" width="11.28515625" style="746" customWidth="1"/>
    <col min="5348" max="5348" width="7.7109375" style="746" customWidth="1"/>
    <col min="5349" max="5349" width="10.140625" style="746" customWidth="1"/>
    <col min="5350" max="5350" width="6.5703125" style="746" customWidth="1"/>
    <col min="5351" max="5351" width="1.140625" style="746" customWidth="1"/>
    <col min="5352" max="5352" width="24.5703125" style="746" customWidth="1"/>
    <col min="5353" max="5353" width="9.85546875" style="746" customWidth="1"/>
    <col min="5354" max="5354" width="10.7109375" style="746" customWidth="1"/>
    <col min="5355" max="5355" width="10.85546875" style="746" customWidth="1"/>
    <col min="5356" max="5356" width="11.140625" style="746" customWidth="1"/>
    <col min="5357" max="5357" width="9.85546875" style="746" customWidth="1"/>
    <col min="5358" max="5358" width="1" style="746" customWidth="1"/>
    <col min="5359" max="5359" width="16.5703125" style="746" customWidth="1"/>
    <col min="5360" max="5360" width="0.5703125" style="746" customWidth="1"/>
    <col min="5361" max="5361" width="0.7109375" style="746" customWidth="1"/>
    <col min="5362" max="5362" width="27.85546875" style="746" customWidth="1"/>
    <col min="5363" max="5363" width="0.85546875" style="746" customWidth="1"/>
    <col min="5364" max="5364" width="27.42578125" style="746" customWidth="1"/>
    <col min="5365" max="5365" width="14.7109375" style="746" customWidth="1"/>
    <col min="5366" max="5366" width="0.42578125" style="746" customWidth="1"/>
    <col min="5367" max="5367" width="0.7109375" style="746" customWidth="1"/>
    <col min="5368" max="5368" width="21.7109375" style="746" customWidth="1"/>
    <col min="5369" max="5369" width="1.28515625" style="746" customWidth="1"/>
    <col min="5370" max="5370" width="21.140625" style="746" customWidth="1"/>
    <col min="5371" max="5575" width="11.42578125" style="746"/>
    <col min="5576" max="5576" width="0.7109375" style="746" customWidth="1"/>
    <col min="5577" max="5578" width="1.5703125" style="746" customWidth="1"/>
    <col min="5579" max="5579" width="16.42578125" style="746" customWidth="1"/>
    <col min="5580" max="5582" width="10.42578125" style="746" customWidth="1"/>
    <col min="5583" max="5583" width="8.7109375" style="746" customWidth="1"/>
    <col min="5584" max="5584" width="0.7109375" style="746" customWidth="1"/>
    <col min="5585" max="5585" width="3.140625" style="746" customWidth="1"/>
    <col min="5586" max="5586" width="1.140625" style="746" customWidth="1"/>
    <col min="5587" max="5587" width="18" style="746" customWidth="1"/>
    <col min="5588" max="5588" width="9.42578125" style="746" customWidth="1"/>
    <col min="5589" max="5589" width="8.7109375" style="746" customWidth="1"/>
    <col min="5590" max="5590" width="9.28515625" style="746" customWidth="1"/>
    <col min="5591" max="5591" width="10.140625" style="746" customWidth="1"/>
    <col min="5592" max="5592" width="5.140625" style="746" customWidth="1"/>
    <col min="5593" max="5593" width="10.140625" style="746" customWidth="1"/>
    <col min="5594" max="5594" width="6.42578125" style="746" customWidth="1"/>
    <col min="5595" max="5595" width="11.42578125" style="746"/>
    <col min="5596" max="5596" width="1.28515625" style="746" customWidth="1"/>
    <col min="5597" max="5597" width="1.42578125" style="746" customWidth="1"/>
    <col min="5598" max="5598" width="8.28515625" style="746" customWidth="1"/>
    <col min="5599" max="5599" width="11.42578125" style="746"/>
    <col min="5600" max="5601" width="10.7109375" style="746" customWidth="1"/>
    <col min="5602" max="5602" width="10.28515625" style="746" customWidth="1"/>
    <col min="5603" max="5603" width="11.28515625" style="746" customWidth="1"/>
    <col min="5604" max="5604" width="7.7109375" style="746" customWidth="1"/>
    <col min="5605" max="5605" width="10.140625" style="746" customWidth="1"/>
    <col min="5606" max="5606" width="6.5703125" style="746" customWidth="1"/>
    <col min="5607" max="5607" width="1.140625" style="746" customWidth="1"/>
    <col min="5608" max="5608" width="24.5703125" style="746" customWidth="1"/>
    <col min="5609" max="5609" width="9.85546875" style="746" customWidth="1"/>
    <col min="5610" max="5610" width="10.7109375" style="746" customWidth="1"/>
    <col min="5611" max="5611" width="10.85546875" style="746" customWidth="1"/>
    <col min="5612" max="5612" width="11.140625" style="746" customWidth="1"/>
    <col min="5613" max="5613" width="9.85546875" style="746" customWidth="1"/>
    <col min="5614" max="5614" width="1" style="746" customWidth="1"/>
    <col min="5615" max="5615" width="16.5703125" style="746" customWidth="1"/>
    <col min="5616" max="5616" width="0.5703125" style="746" customWidth="1"/>
    <col min="5617" max="5617" width="0.7109375" style="746" customWidth="1"/>
    <col min="5618" max="5618" width="27.85546875" style="746" customWidth="1"/>
    <col min="5619" max="5619" width="0.85546875" style="746" customWidth="1"/>
    <col min="5620" max="5620" width="27.42578125" style="746" customWidth="1"/>
    <col min="5621" max="5621" width="14.7109375" style="746" customWidth="1"/>
    <col min="5622" max="5622" width="0.42578125" style="746" customWidth="1"/>
    <col min="5623" max="5623" width="0.7109375" style="746" customWidth="1"/>
    <col min="5624" max="5624" width="21.7109375" style="746" customWidth="1"/>
    <col min="5625" max="5625" width="1.28515625" style="746" customWidth="1"/>
    <col min="5626" max="5626" width="21.140625" style="746" customWidth="1"/>
    <col min="5627" max="5831" width="11.42578125" style="746"/>
    <col min="5832" max="5832" width="0.7109375" style="746" customWidth="1"/>
    <col min="5833" max="5834" width="1.5703125" style="746" customWidth="1"/>
    <col min="5835" max="5835" width="16.42578125" style="746" customWidth="1"/>
    <col min="5836" max="5838" width="10.42578125" style="746" customWidth="1"/>
    <col min="5839" max="5839" width="8.7109375" style="746" customWidth="1"/>
    <col min="5840" max="5840" width="0.7109375" style="746" customWidth="1"/>
    <col min="5841" max="5841" width="3.140625" style="746" customWidth="1"/>
    <col min="5842" max="5842" width="1.140625" style="746" customWidth="1"/>
    <col min="5843" max="5843" width="18" style="746" customWidth="1"/>
    <col min="5844" max="5844" width="9.42578125" style="746" customWidth="1"/>
    <col min="5845" max="5845" width="8.7109375" style="746" customWidth="1"/>
    <col min="5846" max="5846" width="9.28515625" style="746" customWidth="1"/>
    <col min="5847" max="5847" width="10.140625" style="746" customWidth="1"/>
    <col min="5848" max="5848" width="5.140625" style="746" customWidth="1"/>
    <col min="5849" max="5849" width="10.140625" style="746" customWidth="1"/>
    <col min="5850" max="5850" width="6.42578125" style="746" customWidth="1"/>
    <col min="5851" max="5851" width="11.42578125" style="746"/>
    <col min="5852" max="5852" width="1.28515625" style="746" customWidth="1"/>
    <col min="5853" max="5853" width="1.42578125" style="746" customWidth="1"/>
    <col min="5854" max="5854" width="8.28515625" style="746" customWidth="1"/>
    <col min="5855" max="5855" width="11.42578125" style="746"/>
    <col min="5856" max="5857" width="10.7109375" style="746" customWidth="1"/>
    <col min="5858" max="5858" width="10.28515625" style="746" customWidth="1"/>
    <col min="5859" max="5859" width="11.28515625" style="746" customWidth="1"/>
    <col min="5860" max="5860" width="7.7109375" style="746" customWidth="1"/>
    <col min="5861" max="5861" width="10.140625" style="746" customWidth="1"/>
    <col min="5862" max="5862" width="6.5703125" style="746" customWidth="1"/>
    <col min="5863" max="5863" width="1.140625" style="746" customWidth="1"/>
    <col min="5864" max="5864" width="24.5703125" style="746" customWidth="1"/>
    <col min="5865" max="5865" width="9.85546875" style="746" customWidth="1"/>
    <col min="5866" max="5866" width="10.7109375" style="746" customWidth="1"/>
    <col min="5867" max="5867" width="10.85546875" style="746" customWidth="1"/>
    <col min="5868" max="5868" width="11.140625" style="746" customWidth="1"/>
    <col min="5869" max="5869" width="9.85546875" style="746" customWidth="1"/>
    <col min="5870" max="5870" width="1" style="746" customWidth="1"/>
    <col min="5871" max="5871" width="16.5703125" style="746" customWidth="1"/>
    <col min="5872" max="5872" width="0.5703125" style="746" customWidth="1"/>
    <col min="5873" max="5873" width="0.7109375" style="746" customWidth="1"/>
    <col min="5874" max="5874" width="27.85546875" style="746" customWidth="1"/>
    <col min="5875" max="5875" width="0.85546875" style="746" customWidth="1"/>
    <col min="5876" max="5876" width="27.42578125" style="746" customWidth="1"/>
    <col min="5877" max="5877" width="14.7109375" style="746" customWidth="1"/>
    <col min="5878" max="5878" width="0.42578125" style="746" customWidth="1"/>
    <col min="5879" max="5879" width="0.7109375" style="746" customWidth="1"/>
    <col min="5880" max="5880" width="21.7109375" style="746" customWidth="1"/>
    <col min="5881" max="5881" width="1.28515625" style="746" customWidth="1"/>
    <col min="5882" max="5882" width="21.140625" style="746" customWidth="1"/>
    <col min="5883" max="6087" width="11.42578125" style="746"/>
    <col min="6088" max="6088" width="0.7109375" style="746" customWidth="1"/>
    <col min="6089" max="6090" width="1.5703125" style="746" customWidth="1"/>
    <col min="6091" max="6091" width="16.42578125" style="746" customWidth="1"/>
    <col min="6092" max="6094" width="10.42578125" style="746" customWidth="1"/>
    <col min="6095" max="6095" width="8.7109375" style="746" customWidth="1"/>
    <col min="6096" max="6096" width="0.7109375" style="746" customWidth="1"/>
    <col min="6097" max="6097" width="3.140625" style="746" customWidth="1"/>
    <col min="6098" max="6098" width="1.140625" style="746" customWidth="1"/>
    <col min="6099" max="6099" width="18" style="746" customWidth="1"/>
    <col min="6100" max="6100" width="9.42578125" style="746" customWidth="1"/>
    <col min="6101" max="6101" width="8.7109375" style="746" customWidth="1"/>
    <col min="6102" max="6102" width="9.28515625" style="746" customWidth="1"/>
    <col min="6103" max="6103" width="10.140625" style="746" customWidth="1"/>
    <col min="6104" max="6104" width="5.140625" style="746" customWidth="1"/>
    <col min="6105" max="6105" width="10.140625" style="746" customWidth="1"/>
    <col min="6106" max="6106" width="6.42578125" style="746" customWidth="1"/>
    <col min="6107" max="6107" width="11.42578125" style="746"/>
    <col min="6108" max="6108" width="1.28515625" style="746" customWidth="1"/>
    <col min="6109" max="6109" width="1.42578125" style="746" customWidth="1"/>
    <col min="6110" max="6110" width="8.28515625" style="746" customWidth="1"/>
    <col min="6111" max="6111" width="11.42578125" style="746"/>
    <col min="6112" max="6113" width="10.7109375" style="746" customWidth="1"/>
    <col min="6114" max="6114" width="10.28515625" style="746" customWidth="1"/>
    <col min="6115" max="6115" width="11.28515625" style="746" customWidth="1"/>
    <col min="6116" max="6116" width="7.7109375" style="746" customWidth="1"/>
    <col min="6117" max="6117" width="10.140625" style="746" customWidth="1"/>
    <col min="6118" max="6118" width="6.5703125" style="746" customWidth="1"/>
    <col min="6119" max="6119" width="1.140625" style="746" customWidth="1"/>
    <col min="6120" max="6120" width="24.5703125" style="746" customWidth="1"/>
    <col min="6121" max="6121" width="9.85546875" style="746" customWidth="1"/>
    <col min="6122" max="6122" width="10.7109375" style="746" customWidth="1"/>
    <col min="6123" max="6123" width="10.85546875" style="746" customWidth="1"/>
    <col min="6124" max="6124" width="11.140625" style="746" customWidth="1"/>
    <col min="6125" max="6125" width="9.85546875" style="746" customWidth="1"/>
    <col min="6126" max="6126" width="1" style="746" customWidth="1"/>
    <col min="6127" max="6127" width="16.5703125" style="746" customWidth="1"/>
    <col min="6128" max="6128" width="0.5703125" style="746" customWidth="1"/>
    <col min="6129" max="6129" width="0.7109375" style="746" customWidth="1"/>
    <col min="6130" max="6130" width="27.85546875" style="746" customWidth="1"/>
    <col min="6131" max="6131" width="0.85546875" style="746" customWidth="1"/>
    <col min="6132" max="6132" width="27.42578125" style="746" customWidth="1"/>
    <col min="6133" max="6133" width="14.7109375" style="746" customWidth="1"/>
    <col min="6134" max="6134" width="0.42578125" style="746" customWidth="1"/>
    <col min="6135" max="6135" width="0.7109375" style="746" customWidth="1"/>
    <col min="6136" max="6136" width="21.7109375" style="746" customWidth="1"/>
    <col min="6137" max="6137" width="1.28515625" style="746" customWidth="1"/>
    <col min="6138" max="6138" width="21.140625" style="746" customWidth="1"/>
    <col min="6139" max="6343" width="11.42578125" style="746"/>
    <col min="6344" max="6344" width="0.7109375" style="746" customWidth="1"/>
    <col min="6345" max="6346" width="1.5703125" style="746" customWidth="1"/>
    <col min="6347" max="6347" width="16.42578125" style="746" customWidth="1"/>
    <col min="6348" max="6350" width="10.42578125" style="746" customWidth="1"/>
    <col min="6351" max="6351" width="8.7109375" style="746" customWidth="1"/>
    <col min="6352" max="6352" width="0.7109375" style="746" customWidth="1"/>
    <col min="6353" max="6353" width="3.140625" style="746" customWidth="1"/>
    <col min="6354" max="6354" width="1.140625" style="746" customWidth="1"/>
    <col min="6355" max="6355" width="18" style="746" customWidth="1"/>
    <col min="6356" max="6356" width="9.42578125" style="746" customWidth="1"/>
    <col min="6357" max="6357" width="8.7109375" style="746" customWidth="1"/>
    <col min="6358" max="6358" width="9.28515625" style="746" customWidth="1"/>
    <col min="6359" max="6359" width="10.140625" style="746" customWidth="1"/>
    <col min="6360" max="6360" width="5.140625" style="746" customWidth="1"/>
    <col min="6361" max="6361" width="10.140625" style="746" customWidth="1"/>
    <col min="6362" max="6362" width="6.42578125" style="746" customWidth="1"/>
    <col min="6363" max="6363" width="11.42578125" style="746"/>
    <col min="6364" max="6364" width="1.28515625" style="746" customWidth="1"/>
    <col min="6365" max="6365" width="1.42578125" style="746" customWidth="1"/>
    <col min="6366" max="6366" width="8.28515625" style="746" customWidth="1"/>
    <col min="6367" max="6367" width="11.42578125" style="746"/>
    <col min="6368" max="6369" width="10.7109375" style="746" customWidth="1"/>
    <col min="6370" max="6370" width="10.28515625" style="746" customWidth="1"/>
    <col min="6371" max="6371" width="11.28515625" style="746" customWidth="1"/>
    <col min="6372" max="6372" width="7.7109375" style="746" customWidth="1"/>
    <col min="6373" max="6373" width="10.140625" style="746" customWidth="1"/>
    <col min="6374" max="6374" width="6.5703125" style="746" customWidth="1"/>
    <col min="6375" max="6375" width="1.140625" style="746" customWidth="1"/>
    <col min="6376" max="6376" width="24.5703125" style="746" customWidth="1"/>
    <col min="6377" max="6377" width="9.85546875" style="746" customWidth="1"/>
    <col min="6378" max="6378" width="10.7109375" style="746" customWidth="1"/>
    <col min="6379" max="6379" width="10.85546875" style="746" customWidth="1"/>
    <col min="6380" max="6380" width="11.140625" style="746" customWidth="1"/>
    <col min="6381" max="6381" width="9.85546875" style="746" customWidth="1"/>
    <col min="6382" max="6382" width="1" style="746" customWidth="1"/>
    <col min="6383" max="6383" width="16.5703125" style="746" customWidth="1"/>
    <col min="6384" max="6384" width="0.5703125" style="746" customWidth="1"/>
    <col min="6385" max="6385" width="0.7109375" style="746" customWidth="1"/>
    <col min="6386" max="6386" width="27.85546875" style="746" customWidth="1"/>
    <col min="6387" max="6387" width="0.85546875" style="746" customWidth="1"/>
    <col min="6388" max="6388" width="27.42578125" style="746" customWidth="1"/>
    <col min="6389" max="6389" width="14.7109375" style="746" customWidth="1"/>
    <col min="6390" max="6390" width="0.42578125" style="746" customWidth="1"/>
    <col min="6391" max="6391" width="0.7109375" style="746" customWidth="1"/>
    <col min="6392" max="6392" width="21.7109375" style="746" customWidth="1"/>
    <col min="6393" max="6393" width="1.28515625" style="746" customWidth="1"/>
    <col min="6394" max="6394" width="21.140625" style="746" customWidth="1"/>
    <col min="6395" max="6599" width="11.42578125" style="746"/>
    <col min="6600" max="6600" width="0.7109375" style="746" customWidth="1"/>
    <col min="6601" max="6602" width="1.5703125" style="746" customWidth="1"/>
    <col min="6603" max="6603" width="16.42578125" style="746" customWidth="1"/>
    <col min="6604" max="6606" width="10.42578125" style="746" customWidth="1"/>
    <col min="6607" max="6607" width="8.7109375" style="746" customWidth="1"/>
    <col min="6608" max="6608" width="0.7109375" style="746" customWidth="1"/>
    <col min="6609" max="6609" width="3.140625" style="746" customWidth="1"/>
    <col min="6610" max="6610" width="1.140625" style="746" customWidth="1"/>
    <col min="6611" max="6611" width="18" style="746" customWidth="1"/>
    <col min="6612" max="6612" width="9.42578125" style="746" customWidth="1"/>
    <col min="6613" max="6613" width="8.7109375" style="746" customWidth="1"/>
    <col min="6614" max="6614" width="9.28515625" style="746" customWidth="1"/>
    <col min="6615" max="6615" width="10.140625" style="746" customWidth="1"/>
    <col min="6616" max="6616" width="5.140625" style="746" customWidth="1"/>
    <col min="6617" max="6617" width="10.140625" style="746" customWidth="1"/>
    <col min="6618" max="6618" width="6.42578125" style="746" customWidth="1"/>
    <col min="6619" max="6619" width="11.42578125" style="746"/>
    <col min="6620" max="6620" width="1.28515625" style="746" customWidth="1"/>
    <col min="6621" max="6621" width="1.42578125" style="746" customWidth="1"/>
    <col min="6622" max="6622" width="8.28515625" style="746" customWidth="1"/>
    <col min="6623" max="6623" width="11.42578125" style="746"/>
    <col min="6624" max="6625" width="10.7109375" style="746" customWidth="1"/>
    <col min="6626" max="6626" width="10.28515625" style="746" customWidth="1"/>
    <col min="6627" max="6627" width="11.28515625" style="746" customWidth="1"/>
    <col min="6628" max="6628" width="7.7109375" style="746" customWidth="1"/>
    <col min="6629" max="6629" width="10.140625" style="746" customWidth="1"/>
    <col min="6630" max="6630" width="6.5703125" style="746" customWidth="1"/>
    <col min="6631" max="6631" width="1.140625" style="746" customWidth="1"/>
    <col min="6632" max="6632" width="24.5703125" style="746" customWidth="1"/>
    <col min="6633" max="6633" width="9.85546875" style="746" customWidth="1"/>
    <col min="6634" max="6634" width="10.7109375" style="746" customWidth="1"/>
    <col min="6635" max="6635" width="10.85546875" style="746" customWidth="1"/>
    <col min="6636" max="6636" width="11.140625" style="746" customWidth="1"/>
    <col min="6637" max="6637" width="9.85546875" style="746" customWidth="1"/>
    <col min="6638" max="6638" width="1" style="746" customWidth="1"/>
    <col min="6639" max="6639" width="16.5703125" style="746" customWidth="1"/>
    <col min="6640" max="6640" width="0.5703125" style="746" customWidth="1"/>
    <col min="6641" max="6641" width="0.7109375" style="746" customWidth="1"/>
    <col min="6642" max="6642" width="27.85546875" style="746" customWidth="1"/>
    <col min="6643" max="6643" width="0.85546875" style="746" customWidth="1"/>
    <col min="6644" max="6644" width="27.42578125" style="746" customWidth="1"/>
    <col min="6645" max="6645" width="14.7109375" style="746" customWidth="1"/>
    <col min="6646" max="6646" width="0.42578125" style="746" customWidth="1"/>
    <col min="6647" max="6647" width="0.7109375" style="746" customWidth="1"/>
    <col min="6648" max="6648" width="21.7109375" style="746" customWidth="1"/>
    <col min="6649" max="6649" width="1.28515625" style="746" customWidth="1"/>
    <col min="6650" max="6650" width="21.140625" style="746" customWidth="1"/>
    <col min="6651" max="6855" width="11.42578125" style="746"/>
    <col min="6856" max="6856" width="0.7109375" style="746" customWidth="1"/>
    <col min="6857" max="6858" width="1.5703125" style="746" customWidth="1"/>
    <col min="6859" max="6859" width="16.42578125" style="746" customWidth="1"/>
    <col min="6860" max="6862" width="10.42578125" style="746" customWidth="1"/>
    <col min="6863" max="6863" width="8.7109375" style="746" customWidth="1"/>
    <col min="6864" max="6864" width="0.7109375" style="746" customWidth="1"/>
    <col min="6865" max="6865" width="3.140625" style="746" customWidth="1"/>
    <col min="6866" max="6866" width="1.140625" style="746" customWidth="1"/>
    <col min="6867" max="6867" width="18" style="746" customWidth="1"/>
    <col min="6868" max="6868" width="9.42578125" style="746" customWidth="1"/>
    <col min="6869" max="6869" width="8.7109375" style="746" customWidth="1"/>
    <col min="6870" max="6870" width="9.28515625" style="746" customWidth="1"/>
    <col min="6871" max="6871" width="10.140625" style="746" customWidth="1"/>
    <col min="6872" max="6872" width="5.140625" style="746" customWidth="1"/>
    <col min="6873" max="6873" width="10.140625" style="746" customWidth="1"/>
    <col min="6874" max="6874" width="6.42578125" style="746" customWidth="1"/>
    <col min="6875" max="6875" width="11.42578125" style="746"/>
    <col min="6876" max="6876" width="1.28515625" style="746" customWidth="1"/>
    <col min="6877" max="6877" width="1.42578125" style="746" customWidth="1"/>
    <col min="6878" max="6878" width="8.28515625" style="746" customWidth="1"/>
    <col min="6879" max="6879" width="11.42578125" style="746"/>
    <col min="6880" max="6881" width="10.7109375" style="746" customWidth="1"/>
    <col min="6882" max="6882" width="10.28515625" style="746" customWidth="1"/>
    <col min="6883" max="6883" width="11.28515625" style="746" customWidth="1"/>
    <col min="6884" max="6884" width="7.7109375" style="746" customWidth="1"/>
    <col min="6885" max="6885" width="10.140625" style="746" customWidth="1"/>
    <col min="6886" max="6886" width="6.5703125" style="746" customWidth="1"/>
    <col min="6887" max="6887" width="1.140625" style="746" customWidth="1"/>
    <col min="6888" max="6888" width="24.5703125" style="746" customWidth="1"/>
    <col min="6889" max="6889" width="9.85546875" style="746" customWidth="1"/>
    <col min="6890" max="6890" width="10.7109375" style="746" customWidth="1"/>
    <col min="6891" max="6891" width="10.85546875" style="746" customWidth="1"/>
    <col min="6892" max="6892" width="11.140625" style="746" customWidth="1"/>
    <col min="6893" max="6893" width="9.85546875" style="746" customWidth="1"/>
    <col min="6894" max="6894" width="1" style="746" customWidth="1"/>
    <col min="6895" max="6895" width="16.5703125" style="746" customWidth="1"/>
    <col min="6896" max="6896" width="0.5703125" style="746" customWidth="1"/>
    <col min="6897" max="6897" width="0.7109375" style="746" customWidth="1"/>
    <col min="6898" max="6898" width="27.85546875" style="746" customWidth="1"/>
    <col min="6899" max="6899" width="0.85546875" style="746" customWidth="1"/>
    <col min="6900" max="6900" width="27.42578125" style="746" customWidth="1"/>
    <col min="6901" max="6901" width="14.7109375" style="746" customWidth="1"/>
    <col min="6902" max="6902" width="0.42578125" style="746" customWidth="1"/>
    <col min="6903" max="6903" width="0.7109375" style="746" customWidth="1"/>
    <col min="6904" max="6904" width="21.7109375" style="746" customWidth="1"/>
    <col min="6905" max="6905" width="1.28515625" style="746" customWidth="1"/>
    <col min="6906" max="6906" width="21.140625" style="746" customWidth="1"/>
    <col min="6907" max="7111" width="11.42578125" style="746"/>
    <col min="7112" max="7112" width="0.7109375" style="746" customWidth="1"/>
    <col min="7113" max="7114" width="1.5703125" style="746" customWidth="1"/>
    <col min="7115" max="7115" width="16.42578125" style="746" customWidth="1"/>
    <col min="7116" max="7118" width="10.42578125" style="746" customWidth="1"/>
    <col min="7119" max="7119" width="8.7109375" style="746" customWidth="1"/>
    <col min="7120" max="7120" width="0.7109375" style="746" customWidth="1"/>
    <col min="7121" max="7121" width="3.140625" style="746" customWidth="1"/>
    <col min="7122" max="7122" width="1.140625" style="746" customWidth="1"/>
    <col min="7123" max="7123" width="18" style="746" customWidth="1"/>
    <col min="7124" max="7124" width="9.42578125" style="746" customWidth="1"/>
    <col min="7125" max="7125" width="8.7109375" style="746" customWidth="1"/>
    <col min="7126" max="7126" width="9.28515625" style="746" customWidth="1"/>
    <col min="7127" max="7127" width="10.140625" style="746" customWidth="1"/>
    <col min="7128" max="7128" width="5.140625" style="746" customWidth="1"/>
    <col min="7129" max="7129" width="10.140625" style="746" customWidth="1"/>
    <col min="7130" max="7130" width="6.42578125" style="746" customWidth="1"/>
    <col min="7131" max="7131" width="11.42578125" style="746"/>
    <col min="7132" max="7132" width="1.28515625" style="746" customWidth="1"/>
    <col min="7133" max="7133" width="1.42578125" style="746" customWidth="1"/>
    <col min="7134" max="7134" width="8.28515625" style="746" customWidth="1"/>
    <col min="7135" max="7135" width="11.42578125" style="746"/>
    <col min="7136" max="7137" width="10.7109375" style="746" customWidth="1"/>
    <col min="7138" max="7138" width="10.28515625" style="746" customWidth="1"/>
    <col min="7139" max="7139" width="11.28515625" style="746" customWidth="1"/>
    <col min="7140" max="7140" width="7.7109375" style="746" customWidth="1"/>
    <col min="7141" max="7141" width="10.140625" style="746" customWidth="1"/>
    <col min="7142" max="7142" width="6.5703125" style="746" customWidth="1"/>
    <col min="7143" max="7143" width="1.140625" style="746" customWidth="1"/>
    <col min="7144" max="7144" width="24.5703125" style="746" customWidth="1"/>
    <col min="7145" max="7145" width="9.85546875" style="746" customWidth="1"/>
    <col min="7146" max="7146" width="10.7109375" style="746" customWidth="1"/>
    <col min="7147" max="7147" width="10.85546875" style="746" customWidth="1"/>
    <col min="7148" max="7148" width="11.140625" style="746" customWidth="1"/>
    <col min="7149" max="7149" width="9.85546875" style="746" customWidth="1"/>
    <col min="7150" max="7150" width="1" style="746" customWidth="1"/>
    <col min="7151" max="7151" width="16.5703125" style="746" customWidth="1"/>
    <col min="7152" max="7152" width="0.5703125" style="746" customWidth="1"/>
    <col min="7153" max="7153" width="0.7109375" style="746" customWidth="1"/>
    <col min="7154" max="7154" width="27.85546875" style="746" customWidth="1"/>
    <col min="7155" max="7155" width="0.85546875" style="746" customWidth="1"/>
    <col min="7156" max="7156" width="27.42578125" style="746" customWidth="1"/>
    <col min="7157" max="7157" width="14.7109375" style="746" customWidth="1"/>
    <col min="7158" max="7158" width="0.42578125" style="746" customWidth="1"/>
    <col min="7159" max="7159" width="0.7109375" style="746" customWidth="1"/>
    <col min="7160" max="7160" width="21.7109375" style="746" customWidth="1"/>
    <col min="7161" max="7161" width="1.28515625" style="746" customWidth="1"/>
    <col min="7162" max="7162" width="21.140625" style="746" customWidth="1"/>
    <col min="7163" max="7367" width="11.42578125" style="746"/>
    <col min="7368" max="7368" width="0.7109375" style="746" customWidth="1"/>
    <col min="7369" max="7370" width="1.5703125" style="746" customWidth="1"/>
    <col min="7371" max="7371" width="16.42578125" style="746" customWidth="1"/>
    <col min="7372" max="7374" width="10.42578125" style="746" customWidth="1"/>
    <col min="7375" max="7375" width="8.7109375" style="746" customWidth="1"/>
    <col min="7376" max="7376" width="0.7109375" style="746" customWidth="1"/>
    <col min="7377" max="7377" width="3.140625" style="746" customWidth="1"/>
    <col min="7378" max="7378" width="1.140625" style="746" customWidth="1"/>
    <col min="7379" max="7379" width="18" style="746" customWidth="1"/>
    <col min="7380" max="7380" width="9.42578125" style="746" customWidth="1"/>
    <col min="7381" max="7381" width="8.7109375" style="746" customWidth="1"/>
    <col min="7382" max="7382" width="9.28515625" style="746" customWidth="1"/>
    <col min="7383" max="7383" width="10.140625" style="746" customWidth="1"/>
    <col min="7384" max="7384" width="5.140625" style="746" customWidth="1"/>
    <col min="7385" max="7385" width="10.140625" style="746" customWidth="1"/>
    <col min="7386" max="7386" width="6.42578125" style="746" customWidth="1"/>
    <col min="7387" max="7387" width="11.42578125" style="746"/>
    <col min="7388" max="7388" width="1.28515625" style="746" customWidth="1"/>
    <col min="7389" max="7389" width="1.42578125" style="746" customWidth="1"/>
    <col min="7390" max="7390" width="8.28515625" style="746" customWidth="1"/>
    <col min="7391" max="7391" width="11.42578125" style="746"/>
    <col min="7392" max="7393" width="10.7109375" style="746" customWidth="1"/>
    <col min="7394" max="7394" width="10.28515625" style="746" customWidth="1"/>
    <col min="7395" max="7395" width="11.28515625" style="746" customWidth="1"/>
    <col min="7396" max="7396" width="7.7109375" style="746" customWidth="1"/>
    <col min="7397" max="7397" width="10.140625" style="746" customWidth="1"/>
    <col min="7398" max="7398" width="6.5703125" style="746" customWidth="1"/>
    <col min="7399" max="7399" width="1.140625" style="746" customWidth="1"/>
    <col min="7400" max="7400" width="24.5703125" style="746" customWidth="1"/>
    <col min="7401" max="7401" width="9.85546875" style="746" customWidth="1"/>
    <col min="7402" max="7402" width="10.7109375" style="746" customWidth="1"/>
    <col min="7403" max="7403" width="10.85546875" style="746" customWidth="1"/>
    <col min="7404" max="7404" width="11.140625" style="746" customWidth="1"/>
    <col min="7405" max="7405" width="9.85546875" style="746" customWidth="1"/>
    <col min="7406" max="7406" width="1" style="746" customWidth="1"/>
    <col min="7407" max="7407" width="16.5703125" style="746" customWidth="1"/>
    <col min="7408" max="7408" width="0.5703125" style="746" customWidth="1"/>
    <col min="7409" max="7409" width="0.7109375" style="746" customWidth="1"/>
    <col min="7410" max="7410" width="27.85546875" style="746" customWidth="1"/>
    <col min="7411" max="7411" width="0.85546875" style="746" customWidth="1"/>
    <col min="7412" max="7412" width="27.42578125" style="746" customWidth="1"/>
    <col min="7413" max="7413" width="14.7109375" style="746" customWidth="1"/>
    <col min="7414" max="7414" width="0.42578125" style="746" customWidth="1"/>
    <col min="7415" max="7415" width="0.7109375" style="746" customWidth="1"/>
    <col min="7416" max="7416" width="21.7109375" style="746" customWidth="1"/>
    <col min="7417" max="7417" width="1.28515625" style="746" customWidth="1"/>
    <col min="7418" max="7418" width="21.140625" style="746" customWidth="1"/>
    <col min="7419" max="7623" width="11.42578125" style="746"/>
    <col min="7624" max="7624" width="0.7109375" style="746" customWidth="1"/>
    <col min="7625" max="7626" width="1.5703125" style="746" customWidth="1"/>
    <col min="7627" max="7627" width="16.42578125" style="746" customWidth="1"/>
    <col min="7628" max="7630" width="10.42578125" style="746" customWidth="1"/>
    <col min="7631" max="7631" width="8.7109375" style="746" customWidth="1"/>
    <col min="7632" max="7632" width="0.7109375" style="746" customWidth="1"/>
    <col min="7633" max="7633" width="3.140625" style="746" customWidth="1"/>
    <col min="7634" max="7634" width="1.140625" style="746" customWidth="1"/>
    <col min="7635" max="7635" width="18" style="746" customWidth="1"/>
    <col min="7636" max="7636" width="9.42578125" style="746" customWidth="1"/>
    <col min="7637" max="7637" width="8.7109375" style="746" customWidth="1"/>
    <col min="7638" max="7638" width="9.28515625" style="746" customWidth="1"/>
    <col min="7639" max="7639" width="10.140625" style="746" customWidth="1"/>
    <col min="7640" max="7640" width="5.140625" style="746" customWidth="1"/>
    <col min="7641" max="7641" width="10.140625" style="746" customWidth="1"/>
    <col min="7642" max="7642" width="6.42578125" style="746" customWidth="1"/>
    <col min="7643" max="7643" width="11.42578125" style="746"/>
    <col min="7644" max="7644" width="1.28515625" style="746" customWidth="1"/>
    <col min="7645" max="7645" width="1.42578125" style="746" customWidth="1"/>
    <col min="7646" max="7646" width="8.28515625" style="746" customWidth="1"/>
    <col min="7647" max="7647" width="11.42578125" style="746"/>
    <col min="7648" max="7649" width="10.7109375" style="746" customWidth="1"/>
    <col min="7650" max="7650" width="10.28515625" style="746" customWidth="1"/>
    <col min="7651" max="7651" width="11.28515625" style="746" customWidth="1"/>
    <col min="7652" max="7652" width="7.7109375" style="746" customWidth="1"/>
    <col min="7653" max="7653" width="10.140625" style="746" customWidth="1"/>
    <col min="7654" max="7654" width="6.5703125" style="746" customWidth="1"/>
    <col min="7655" max="7655" width="1.140625" style="746" customWidth="1"/>
    <col min="7656" max="7656" width="24.5703125" style="746" customWidth="1"/>
    <col min="7657" max="7657" width="9.85546875" style="746" customWidth="1"/>
    <col min="7658" max="7658" width="10.7109375" style="746" customWidth="1"/>
    <col min="7659" max="7659" width="10.85546875" style="746" customWidth="1"/>
    <col min="7660" max="7660" width="11.140625" style="746" customWidth="1"/>
    <col min="7661" max="7661" width="9.85546875" style="746" customWidth="1"/>
    <col min="7662" max="7662" width="1" style="746" customWidth="1"/>
    <col min="7663" max="7663" width="16.5703125" style="746" customWidth="1"/>
    <col min="7664" max="7664" width="0.5703125" style="746" customWidth="1"/>
    <col min="7665" max="7665" width="0.7109375" style="746" customWidth="1"/>
    <col min="7666" max="7666" width="27.85546875" style="746" customWidth="1"/>
    <col min="7667" max="7667" width="0.85546875" style="746" customWidth="1"/>
    <col min="7668" max="7668" width="27.42578125" style="746" customWidth="1"/>
    <col min="7669" max="7669" width="14.7109375" style="746" customWidth="1"/>
    <col min="7670" max="7670" width="0.42578125" style="746" customWidth="1"/>
    <col min="7671" max="7671" width="0.7109375" style="746" customWidth="1"/>
    <col min="7672" max="7672" width="21.7109375" style="746" customWidth="1"/>
    <col min="7673" max="7673" width="1.28515625" style="746" customWidth="1"/>
    <col min="7674" max="7674" width="21.140625" style="746" customWidth="1"/>
    <col min="7675" max="7879" width="11.42578125" style="746"/>
    <col min="7880" max="7880" width="0.7109375" style="746" customWidth="1"/>
    <col min="7881" max="7882" width="1.5703125" style="746" customWidth="1"/>
    <col min="7883" max="7883" width="16.42578125" style="746" customWidth="1"/>
    <col min="7884" max="7886" width="10.42578125" style="746" customWidth="1"/>
    <col min="7887" max="7887" width="8.7109375" style="746" customWidth="1"/>
    <col min="7888" max="7888" width="0.7109375" style="746" customWidth="1"/>
    <col min="7889" max="7889" width="3.140625" style="746" customWidth="1"/>
    <col min="7890" max="7890" width="1.140625" style="746" customWidth="1"/>
    <col min="7891" max="7891" width="18" style="746" customWidth="1"/>
    <col min="7892" max="7892" width="9.42578125" style="746" customWidth="1"/>
    <col min="7893" max="7893" width="8.7109375" style="746" customWidth="1"/>
    <col min="7894" max="7894" width="9.28515625" style="746" customWidth="1"/>
    <col min="7895" max="7895" width="10.140625" style="746" customWidth="1"/>
    <col min="7896" max="7896" width="5.140625" style="746" customWidth="1"/>
    <col min="7897" max="7897" width="10.140625" style="746" customWidth="1"/>
    <col min="7898" max="7898" width="6.42578125" style="746" customWidth="1"/>
    <col min="7899" max="7899" width="11.42578125" style="746"/>
    <col min="7900" max="7900" width="1.28515625" style="746" customWidth="1"/>
    <col min="7901" max="7901" width="1.42578125" style="746" customWidth="1"/>
    <col min="7902" max="7902" width="8.28515625" style="746" customWidth="1"/>
    <col min="7903" max="7903" width="11.42578125" style="746"/>
    <col min="7904" max="7905" width="10.7109375" style="746" customWidth="1"/>
    <col min="7906" max="7906" width="10.28515625" style="746" customWidth="1"/>
    <col min="7907" max="7907" width="11.28515625" style="746" customWidth="1"/>
    <col min="7908" max="7908" width="7.7109375" style="746" customWidth="1"/>
    <col min="7909" max="7909" width="10.140625" style="746" customWidth="1"/>
    <col min="7910" max="7910" width="6.5703125" style="746" customWidth="1"/>
    <col min="7911" max="7911" width="1.140625" style="746" customWidth="1"/>
    <col min="7912" max="7912" width="24.5703125" style="746" customWidth="1"/>
    <col min="7913" max="7913" width="9.85546875" style="746" customWidth="1"/>
    <col min="7914" max="7914" width="10.7109375" style="746" customWidth="1"/>
    <col min="7915" max="7915" width="10.85546875" style="746" customWidth="1"/>
    <col min="7916" max="7916" width="11.140625" style="746" customWidth="1"/>
    <col min="7917" max="7917" width="9.85546875" style="746" customWidth="1"/>
    <col min="7918" max="7918" width="1" style="746" customWidth="1"/>
    <col min="7919" max="7919" width="16.5703125" style="746" customWidth="1"/>
    <col min="7920" max="7920" width="0.5703125" style="746" customWidth="1"/>
    <col min="7921" max="7921" width="0.7109375" style="746" customWidth="1"/>
    <col min="7922" max="7922" width="27.85546875" style="746" customWidth="1"/>
    <col min="7923" max="7923" width="0.85546875" style="746" customWidth="1"/>
    <col min="7924" max="7924" width="27.42578125" style="746" customWidth="1"/>
    <col min="7925" max="7925" width="14.7109375" style="746" customWidth="1"/>
    <col min="7926" max="7926" width="0.42578125" style="746" customWidth="1"/>
    <col min="7927" max="7927" width="0.7109375" style="746" customWidth="1"/>
    <col min="7928" max="7928" width="21.7109375" style="746" customWidth="1"/>
    <col min="7929" max="7929" width="1.28515625" style="746" customWidth="1"/>
    <col min="7930" max="7930" width="21.140625" style="746" customWidth="1"/>
    <col min="7931" max="8135" width="11.42578125" style="746"/>
    <col min="8136" max="8136" width="0.7109375" style="746" customWidth="1"/>
    <col min="8137" max="8138" width="1.5703125" style="746" customWidth="1"/>
    <col min="8139" max="8139" width="16.42578125" style="746" customWidth="1"/>
    <col min="8140" max="8142" width="10.42578125" style="746" customWidth="1"/>
    <col min="8143" max="8143" width="8.7109375" style="746" customWidth="1"/>
    <col min="8144" max="8144" width="0.7109375" style="746" customWidth="1"/>
    <col min="8145" max="8145" width="3.140625" style="746" customWidth="1"/>
    <col min="8146" max="8146" width="1.140625" style="746" customWidth="1"/>
    <col min="8147" max="8147" width="18" style="746" customWidth="1"/>
    <col min="8148" max="8148" width="9.42578125" style="746" customWidth="1"/>
    <col min="8149" max="8149" width="8.7109375" style="746" customWidth="1"/>
    <col min="8150" max="8150" width="9.28515625" style="746" customWidth="1"/>
    <col min="8151" max="8151" width="10.140625" style="746" customWidth="1"/>
    <col min="8152" max="8152" width="5.140625" style="746" customWidth="1"/>
    <col min="8153" max="8153" width="10.140625" style="746" customWidth="1"/>
    <col min="8154" max="8154" width="6.42578125" style="746" customWidth="1"/>
    <col min="8155" max="8155" width="11.42578125" style="746"/>
    <col min="8156" max="8156" width="1.28515625" style="746" customWidth="1"/>
    <col min="8157" max="8157" width="1.42578125" style="746" customWidth="1"/>
    <col min="8158" max="8158" width="8.28515625" style="746" customWidth="1"/>
    <col min="8159" max="8159" width="11.42578125" style="746"/>
    <col min="8160" max="8161" width="10.7109375" style="746" customWidth="1"/>
    <col min="8162" max="8162" width="10.28515625" style="746" customWidth="1"/>
    <col min="8163" max="8163" width="11.28515625" style="746" customWidth="1"/>
    <col min="8164" max="8164" width="7.7109375" style="746" customWidth="1"/>
    <col min="8165" max="8165" width="10.140625" style="746" customWidth="1"/>
    <col min="8166" max="8166" width="6.5703125" style="746" customWidth="1"/>
    <col min="8167" max="8167" width="1.140625" style="746" customWidth="1"/>
    <col min="8168" max="8168" width="24.5703125" style="746" customWidth="1"/>
    <col min="8169" max="8169" width="9.85546875" style="746" customWidth="1"/>
    <col min="8170" max="8170" width="10.7109375" style="746" customWidth="1"/>
    <col min="8171" max="8171" width="10.85546875" style="746" customWidth="1"/>
    <col min="8172" max="8172" width="11.140625" style="746" customWidth="1"/>
    <col min="8173" max="8173" width="9.85546875" style="746" customWidth="1"/>
    <col min="8174" max="8174" width="1" style="746" customWidth="1"/>
    <col min="8175" max="8175" width="16.5703125" style="746" customWidth="1"/>
    <col min="8176" max="8176" width="0.5703125" style="746" customWidth="1"/>
    <col min="8177" max="8177" width="0.7109375" style="746" customWidth="1"/>
    <col min="8178" max="8178" width="27.85546875" style="746" customWidth="1"/>
    <col min="8179" max="8179" width="0.85546875" style="746" customWidth="1"/>
    <col min="8180" max="8180" width="27.42578125" style="746" customWidth="1"/>
    <col min="8181" max="8181" width="14.7109375" style="746" customWidth="1"/>
    <col min="8182" max="8182" width="0.42578125" style="746" customWidth="1"/>
    <col min="8183" max="8183" width="0.7109375" style="746" customWidth="1"/>
    <col min="8184" max="8184" width="21.7109375" style="746" customWidth="1"/>
    <col min="8185" max="8185" width="1.28515625" style="746" customWidth="1"/>
    <col min="8186" max="8186" width="21.140625" style="746" customWidth="1"/>
    <col min="8187" max="8391" width="11.42578125" style="746"/>
    <col min="8392" max="8392" width="0.7109375" style="746" customWidth="1"/>
    <col min="8393" max="8394" width="1.5703125" style="746" customWidth="1"/>
    <col min="8395" max="8395" width="16.42578125" style="746" customWidth="1"/>
    <col min="8396" max="8398" width="10.42578125" style="746" customWidth="1"/>
    <col min="8399" max="8399" width="8.7109375" style="746" customWidth="1"/>
    <col min="8400" max="8400" width="0.7109375" style="746" customWidth="1"/>
    <col min="8401" max="8401" width="3.140625" style="746" customWidth="1"/>
    <col min="8402" max="8402" width="1.140625" style="746" customWidth="1"/>
    <col min="8403" max="8403" width="18" style="746" customWidth="1"/>
    <col min="8404" max="8404" width="9.42578125" style="746" customWidth="1"/>
    <col min="8405" max="8405" width="8.7109375" style="746" customWidth="1"/>
    <col min="8406" max="8406" width="9.28515625" style="746" customWidth="1"/>
    <col min="8407" max="8407" width="10.140625" style="746" customWidth="1"/>
    <col min="8408" max="8408" width="5.140625" style="746" customWidth="1"/>
    <col min="8409" max="8409" width="10.140625" style="746" customWidth="1"/>
    <col min="8410" max="8410" width="6.42578125" style="746" customWidth="1"/>
    <col min="8411" max="8411" width="11.42578125" style="746"/>
    <col min="8412" max="8412" width="1.28515625" style="746" customWidth="1"/>
    <col min="8413" max="8413" width="1.42578125" style="746" customWidth="1"/>
    <col min="8414" max="8414" width="8.28515625" style="746" customWidth="1"/>
    <col min="8415" max="8415" width="11.42578125" style="746"/>
    <col min="8416" max="8417" width="10.7109375" style="746" customWidth="1"/>
    <col min="8418" max="8418" width="10.28515625" style="746" customWidth="1"/>
    <col min="8419" max="8419" width="11.28515625" style="746" customWidth="1"/>
    <col min="8420" max="8420" width="7.7109375" style="746" customWidth="1"/>
    <col min="8421" max="8421" width="10.140625" style="746" customWidth="1"/>
    <col min="8422" max="8422" width="6.5703125" style="746" customWidth="1"/>
    <col min="8423" max="8423" width="1.140625" style="746" customWidth="1"/>
    <col min="8424" max="8424" width="24.5703125" style="746" customWidth="1"/>
    <col min="8425" max="8425" width="9.85546875" style="746" customWidth="1"/>
    <col min="8426" max="8426" width="10.7109375" style="746" customWidth="1"/>
    <col min="8427" max="8427" width="10.85546875" style="746" customWidth="1"/>
    <col min="8428" max="8428" width="11.140625" style="746" customWidth="1"/>
    <col min="8429" max="8429" width="9.85546875" style="746" customWidth="1"/>
    <col min="8430" max="8430" width="1" style="746" customWidth="1"/>
    <col min="8431" max="8431" width="16.5703125" style="746" customWidth="1"/>
    <col min="8432" max="8432" width="0.5703125" style="746" customWidth="1"/>
    <col min="8433" max="8433" width="0.7109375" style="746" customWidth="1"/>
    <col min="8434" max="8434" width="27.85546875" style="746" customWidth="1"/>
    <col min="8435" max="8435" width="0.85546875" style="746" customWidth="1"/>
    <col min="8436" max="8436" width="27.42578125" style="746" customWidth="1"/>
    <col min="8437" max="8437" width="14.7109375" style="746" customWidth="1"/>
    <col min="8438" max="8438" width="0.42578125" style="746" customWidth="1"/>
    <col min="8439" max="8439" width="0.7109375" style="746" customWidth="1"/>
    <col min="8440" max="8440" width="21.7109375" style="746" customWidth="1"/>
    <col min="8441" max="8441" width="1.28515625" style="746" customWidth="1"/>
    <col min="8442" max="8442" width="21.140625" style="746" customWidth="1"/>
    <col min="8443" max="8647" width="11.42578125" style="746"/>
    <col min="8648" max="8648" width="0.7109375" style="746" customWidth="1"/>
    <col min="8649" max="8650" width="1.5703125" style="746" customWidth="1"/>
    <col min="8651" max="8651" width="16.42578125" style="746" customWidth="1"/>
    <col min="8652" max="8654" width="10.42578125" style="746" customWidth="1"/>
    <col min="8655" max="8655" width="8.7109375" style="746" customWidth="1"/>
    <col min="8656" max="8656" width="0.7109375" style="746" customWidth="1"/>
    <col min="8657" max="8657" width="3.140625" style="746" customWidth="1"/>
    <col min="8658" max="8658" width="1.140625" style="746" customWidth="1"/>
    <col min="8659" max="8659" width="18" style="746" customWidth="1"/>
    <col min="8660" max="8660" width="9.42578125" style="746" customWidth="1"/>
    <col min="8661" max="8661" width="8.7109375" style="746" customWidth="1"/>
    <col min="8662" max="8662" width="9.28515625" style="746" customWidth="1"/>
    <col min="8663" max="8663" width="10.140625" style="746" customWidth="1"/>
    <col min="8664" max="8664" width="5.140625" style="746" customWidth="1"/>
    <col min="8665" max="8665" width="10.140625" style="746" customWidth="1"/>
    <col min="8666" max="8666" width="6.42578125" style="746" customWidth="1"/>
    <col min="8667" max="8667" width="11.42578125" style="746"/>
    <col min="8668" max="8668" width="1.28515625" style="746" customWidth="1"/>
    <col min="8669" max="8669" width="1.42578125" style="746" customWidth="1"/>
    <col min="8670" max="8670" width="8.28515625" style="746" customWidth="1"/>
    <col min="8671" max="8671" width="11.42578125" style="746"/>
    <col min="8672" max="8673" width="10.7109375" style="746" customWidth="1"/>
    <col min="8674" max="8674" width="10.28515625" style="746" customWidth="1"/>
    <col min="8675" max="8675" width="11.28515625" style="746" customWidth="1"/>
    <col min="8676" max="8676" width="7.7109375" style="746" customWidth="1"/>
    <col min="8677" max="8677" width="10.140625" style="746" customWidth="1"/>
    <col min="8678" max="8678" width="6.5703125" style="746" customWidth="1"/>
    <col min="8679" max="8679" width="1.140625" style="746" customWidth="1"/>
    <col min="8680" max="8680" width="24.5703125" style="746" customWidth="1"/>
    <col min="8681" max="8681" width="9.85546875" style="746" customWidth="1"/>
    <col min="8682" max="8682" width="10.7109375" style="746" customWidth="1"/>
    <col min="8683" max="8683" width="10.85546875" style="746" customWidth="1"/>
    <col min="8684" max="8684" width="11.140625" style="746" customWidth="1"/>
    <col min="8685" max="8685" width="9.85546875" style="746" customWidth="1"/>
    <col min="8686" max="8686" width="1" style="746" customWidth="1"/>
    <col min="8687" max="8687" width="16.5703125" style="746" customWidth="1"/>
    <col min="8688" max="8688" width="0.5703125" style="746" customWidth="1"/>
    <col min="8689" max="8689" width="0.7109375" style="746" customWidth="1"/>
    <col min="8690" max="8690" width="27.85546875" style="746" customWidth="1"/>
    <col min="8691" max="8691" width="0.85546875" style="746" customWidth="1"/>
    <col min="8692" max="8692" width="27.42578125" style="746" customWidth="1"/>
    <col min="8693" max="8693" width="14.7109375" style="746" customWidth="1"/>
    <col min="8694" max="8694" width="0.42578125" style="746" customWidth="1"/>
    <col min="8695" max="8695" width="0.7109375" style="746" customWidth="1"/>
    <col min="8696" max="8696" width="21.7109375" style="746" customWidth="1"/>
    <col min="8697" max="8697" width="1.28515625" style="746" customWidth="1"/>
    <col min="8698" max="8698" width="21.140625" style="746" customWidth="1"/>
    <col min="8699" max="8903" width="11.42578125" style="746"/>
    <col min="8904" max="8904" width="0.7109375" style="746" customWidth="1"/>
    <col min="8905" max="8906" width="1.5703125" style="746" customWidth="1"/>
    <col min="8907" max="8907" width="16.42578125" style="746" customWidth="1"/>
    <col min="8908" max="8910" width="10.42578125" style="746" customWidth="1"/>
    <col min="8911" max="8911" width="8.7109375" style="746" customWidth="1"/>
    <col min="8912" max="8912" width="0.7109375" style="746" customWidth="1"/>
    <col min="8913" max="8913" width="3.140625" style="746" customWidth="1"/>
    <col min="8914" max="8914" width="1.140625" style="746" customWidth="1"/>
    <col min="8915" max="8915" width="18" style="746" customWidth="1"/>
    <col min="8916" max="8916" width="9.42578125" style="746" customWidth="1"/>
    <col min="8917" max="8917" width="8.7109375" style="746" customWidth="1"/>
    <col min="8918" max="8918" width="9.28515625" style="746" customWidth="1"/>
    <col min="8919" max="8919" width="10.140625" style="746" customWidth="1"/>
    <col min="8920" max="8920" width="5.140625" style="746" customWidth="1"/>
    <col min="8921" max="8921" width="10.140625" style="746" customWidth="1"/>
    <col min="8922" max="8922" width="6.42578125" style="746" customWidth="1"/>
    <col min="8923" max="8923" width="11.42578125" style="746"/>
    <col min="8924" max="8924" width="1.28515625" style="746" customWidth="1"/>
    <col min="8925" max="8925" width="1.42578125" style="746" customWidth="1"/>
    <col min="8926" max="8926" width="8.28515625" style="746" customWidth="1"/>
    <col min="8927" max="8927" width="11.42578125" style="746"/>
    <col min="8928" max="8929" width="10.7109375" style="746" customWidth="1"/>
    <col min="8930" max="8930" width="10.28515625" style="746" customWidth="1"/>
    <col min="8931" max="8931" width="11.28515625" style="746" customWidth="1"/>
    <col min="8932" max="8932" width="7.7109375" style="746" customWidth="1"/>
    <col min="8933" max="8933" width="10.140625" style="746" customWidth="1"/>
    <col min="8934" max="8934" width="6.5703125" style="746" customWidth="1"/>
    <col min="8935" max="8935" width="1.140625" style="746" customWidth="1"/>
    <col min="8936" max="8936" width="24.5703125" style="746" customWidth="1"/>
    <col min="8937" max="8937" width="9.85546875" style="746" customWidth="1"/>
    <col min="8938" max="8938" width="10.7109375" style="746" customWidth="1"/>
    <col min="8939" max="8939" width="10.85546875" style="746" customWidth="1"/>
    <col min="8940" max="8940" width="11.140625" style="746" customWidth="1"/>
    <col min="8941" max="8941" width="9.85546875" style="746" customWidth="1"/>
    <col min="8942" max="8942" width="1" style="746" customWidth="1"/>
    <col min="8943" max="8943" width="16.5703125" style="746" customWidth="1"/>
    <col min="8944" max="8944" width="0.5703125" style="746" customWidth="1"/>
    <col min="8945" max="8945" width="0.7109375" style="746" customWidth="1"/>
    <col min="8946" max="8946" width="27.85546875" style="746" customWidth="1"/>
    <col min="8947" max="8947" width="0.85546875" style="746" customWidth="1"/>
    <col min="8948" max="8948" width="27.42578125" style="746" customWidth="1"/>
    <col min="8949" max="8949" width="14.7109375" style="746" customWidth="1"/>
    <col min="8950" max="8950" width="0.42578125" style="746" customWidth="1"/>
    <col min="8951" max="8951" width="0.7109375" style="746" customWidth="1"/>
    <col min="8952" max="8952" width="21.7109375" style="746" customWidth="1"/>
    <col min="8953" max="8953" width="1.28515625" style="746" customWidth="1"/>
    <col min="8954" max="8954" width="21.140625" style="746" customWidth="1"/>
    <col min="8955" max="9159" width="11.42578125" style="746"/>
    <col min="9160" max="9160" width="0.7109375" style="746" customWidth="1"/>
    <col min="9161" max="9162" width="1.5703125" style="746" customWidth="1"/>
    <col min="9163" max="9163" width="16.42578125" style="746" customWidth="1"/>
    <col min="9164" max="9166" width="10.42578125" style="746" customWidth="1"/>
    <col min="9167" max="9167" width="8.7109375" style="746" customWidth="1"/>
    <col min="9168" max="9168" width="0.7109375" style="746" customWidth="1"/>
    <col min="9169" max="9169" width="3.140625" style="746" customWidth="1"/>
    <col min="9170" max="9170" width="1.140625" style="746" customWidth="1"/>
    <col min="9171" max="9171" width="18" style="746" customWidth="1"/>
    <col min="9172" max="9172" width="9.42578125" style="746" customWidth="1"/>
    <col min="9173" max="9173" width="8.7109375" style="746" customWidth="1"/>
    <col min="9174" max="9174" width="9.28515625" style="746" customWidth="1"/>
    <col min="9175" max="9175" width="10.140625" style="746" customWidth="1"/>
    <col min="9176" max="9176" width="5.140625" style="746" customWidth="1"/>
    <col min="9177" max="9177" width="10.140625" style="746" customWidth="1"/>
    <col min="9178" max="9178" width="6.42578125" style="746" customWidth="1"/>
    <col min="9179" max="9179" width="11.42578125" style="746"/>
    <col min="9180" max="9180" width="1.28515625" style="746" customWidth="1"/>
    <col min="9181" max="9181" width="1.42578125" style="746" customWidth="1"/>
    <col min="9182" max="9182" width="8.28515625" style="746" customWidth="1"/>
    <col min="9183" max="9183" width="11.42578125" style="746"/>
    <col min="9184" max="9185" width="10.7109375" style="746" customWidth="1"/>
    <col min="9186" max="9186" width="10.28515625" style="746" customWidth="1"/>
    <col min="9187" max="9187" width="11.28515625" style="746" customWidth="1"/>
    <col min="9188" max="9188" width="7.7109375" style="746" customWidth="1"/>
    <col min="9189" max="9189" width="10.140625" style="746" customWidth="1"/>
    <col min="9190" max="9190" width="6.5703125" style="746" customWidth="1"/>
    <col min="9191" max="9191" width="1.140625" style="746" customWidth="1"/>
    <col min="9192" max="9192" width="24.5703125" style="746" customWidth="1"/>
    <col min="9193" max="9193" width="9.85546875" style="746" customWidth="1"/>
    <col min="9194" max="9194" width="10.7109375" style="746" customWidth="1"/>
    <col min="9195" max="9195" width="10.85546875" style="746" customWidth="1"/>
    <col min="9196" max="9196" width="11.140625" style="746" customWidth="1"/>
    <col min="9197" max="9197" width="9.85546875" style="746" customWidth="1"/>
    <col min="9198" max="9198" width="1" style="746" customWidth="1"/>
    <col min="9199" max="9199" width="16.5703125" style="746" customWidth="1"/>
    <col min="9200" max="9200" width="0.5703125" style="746" customWidth="1"/>
    <col min="9201" max="9201" width="0.7109375" style="746" customWidth="1"/>
    <col min="9202" max="9202" width="27.85546875" style="746" customWidth="1"/>
    <col min="9203" max="9203" width="0.85546875" style="746" customWidth="1"/>
    <col min="9204" max="9204" width="27.42578125" style="746" customWidth="1"/>
    <col min="9205" max="9205" width="14.7109375" style="746" customWidth="1"/>
    <col min="9206" max="9206" width="0.42578125" style="746" customWidth="1"/>
    <col min="9207" max="9207" width="0.7109375" style="746" customWidth="1"/>
    <col min="9208" max="9208" width="21.7109375" style="746" customWidth="1"/>
    <col min="9209" max="9209" width="1.28515625" style="746" customWidth="1"/>
    <col min="9210" max="9210" width="21.140625" style="746" customWidth="1"/>
    <col min="9211" max="9415" width="11.42578125" style="746"/>
    <col min="9416" max="9416" width="0.7109375" style="746" customWidth="1"/>
    <col min="9417" max="9418" width="1.5703125" style="746" customWidth="1"/>
    <col min="9419" max="9419" width="16.42578125" style="746" customWidth="1"/>
    <col min="9420" max="9422" width="10.42578125" style="746" customWidth="1"/>
    <col min="9423" max="9423" width="8.7109375" style="746" customWidth="1"/>
    <col min="9424" max="9424" width="0.7109375" style="746" customWidth="1"/>
    <col min="9425" max="9425" width="3.140625" style="746" customWidth="1"/>
    <col min="9426" max="9426" width="1.140625" style="746" customWidth="1"/>
    <col min="9427" max="9427" width="18" style="746" customWidth="1"/>
    <col min="9428" max="9428" width="9.42578125" style="746" customWidth="1"/>
    <col min="9429" max="9429" width="8.7109375" style="746" customWidth="1"/>
    <col min="9430" max="9430" width="9.28515625" style="746" customWidth="1"/>
    <col min="9431" max="9431" width="10.140625" style="746" customWidth="1"/>
    <col min="9432" max="9432" width="5.140625" style="746" customWidth="1"/>
    <col min="9433" max="9433" width="10.140625" style="746" customWidth="1"/>
    <col min="9434" max="9434" width="6.42578125" style="746" customWidth="1"/>
    <col min="9435" max="9435" width="11.42578125" style="746"/>
    <col min="9436" max="9436" width="1.28515625" style="746" customWidth="1"/>
    <col min="9437" max="9437" width="1.42578125" style="746" customWidth="1"/>
    <col min="9438" max="9438" width="8.28515625" style="746" customWidth="1"/>
    <col min="9439" max="9439" width="11.42578125" style="746"/>
    <col min="9440" max="9441" width="10.7109375" style="746" customWidth="1"/>
    <col min="9442" max="9442" width="10.28515625" style="746" customWidth="1"/>
    <col min="9443" max="9443" width="11.28515625" style="746" customWidth="1"/>
    <col min="9444" max="9444" width="7.7109375" style="746" customWidth="1"/>
    <col min="9445" max="9445" width="10.140625" style="746" customWidth="1"/>
    <col min="9446" max="9446" width="6.5703125" style="746" customWidth="1"/>
    <col min="9447" max="9447" width="1.140625" style="746" customWidth="1"/>
    <col min="9448" max="9448" width="24.5703125" style="746" customWidth="1"/>
    <col min="9449" max="9449" width="9.85546875" style="746" customWidth="1"/>
    <col min="9450" max="9450" width="10.7109375" style="746" customWidth="1"/>
    <col min="9451" max="9451" width="10.85546875" style="746" customWidth="1"/>
    <col min="9452" max="9452" width="11.140625" style="746" customWidth="1"/>
    <col min="9453" max="9453" width="9.85546875" style="746" customWidth="1"/>
    <col min="9454" max="9454" width="1" style="746" customWidth="1"/>
    <col min="9455" max="9455" width="16.5703125" style="746" customWidth="1"/>
    <col min="9456" max="9456" width="0.5703125" style="746" customWidth="1"/>
    <col min="9457" max="9457" width="0.7109375" style="746" customWidth="1"/>
    <col min="9458" max="9458" width="27.85546875" style="746" customWidth="1"/>
    <col min="9459" max="9459" width="0.85546875" style="746" customWidth="1"/>
    <col min="9460" max="9460" width="27.42578125" style="746" customWidth="1"/>
    <col min="9461" max="9461" width="14.7109375" style="746" customWidth="1"/>
    <col min="9462" max="9462" width="0.42578125" style="746" customWidth="1"/>
    <col min="9463" max="9463" width="0.7109375" style="746" customWidth="1"/>
    <col min="9464" max="9464" width="21.7109375" style="746" customWidth="1"/>
    <col min="9465" max="9465" width="1.28515625" style="746" customWidth="1"/>
    <col min="9466" max="9466" width="21.140625" style="746" customWidth="1"/>
    <col min="9467" max="9671" width="11.42578125" style="746"/>
    <col min="9672" max="9672" width="0.7109375" style="746" customWidth="1"/>
    <col min="9673" max="9674" width="1.5703125" style="746" customWidth="1"/>
    <col min="9675" max="9675" width="16.42578125" style="746" customWidth="1"/>
    <col min="9676" max="9678" width="10.42578125" style="746" customWidth="1"/>
    <col min="9679" max="9679" width="8.7109375" style="746" customWidth="1"/>
    <col min="9680" max="9680" width="0.7109375" style="746" customWidth="1"/>
    <col min="9681" max="9681" width="3.140625" style="746" customWidth="1"/>
    <col min="9682" max="9682" width="1.140625" style="746" customWidth="1"/>
    <col min="9683" max="9683" width="18" style="746" customWidth="1"/>
    <col min="9684" max="9684" width="9.42578125" style="746" customWidth="1"/>
    <col min="9685" max="9685" width="8.7109375" style="746" customWidth="1"/>
    <col min="9686" max="9686" width="9.28515625" style="746" customWidth="1"/>
    <col min="9687" max="9687" width="10.140625" style="746" customWidth="1"/>
    <col min="9688" max="9688" width="5.140625" style="746" customWidth="1"/>
    <col min="9689" max="9689" width="10.140625" style="746" customWidth="1"/>
    <col min="9690" max="9690" width="6.42578125" style="746" customWidth="1"/>
    <col min="9691" max="9691" width="11.42578125" style="746"/>
    <col min="9692" max="9692" width="1.28515625" style="746" customWidth="1"/>
    <col min="9693" max="9693" width="1.42578125" style="746" customWidth="1"/>
    <col min="9694" max="9694" width="8.28515625" style="746" customWidth="1"/>
    <col min="9695" max="9695" width="11.42578125" style="746"/>
    <col min="9696" max="9697" width="10.7109375" style="746" customWidth="1"/>
    <col min="9698" max="9698" width="10.28515625" style="746" customWidth="1"/>
    <col min="9699" max="9699" width="11.28515625" style="746" customWidth="1"/>
    <col min="9700" max="9700" width="7.7109375" style="746" customWidth="1"/>
    <col min="9701" max="9701" width="10.140625" style="746" customWidth="1"/>
    <col min="9702" max="9702" width="6.5703125" style="746" customWidth="1"/>
    <col min="9703" max="9703" width="1.140625" style="746" customWidth="1"/>
    <col min="9704" max="9704" width="24.5703125" style="746" customWidth="1"/>
    <col min="9705" max="9705" width="9.85546875" style="746" customWidth="1"/>
    <col min="9706" max="9706" width="10.7109375" style="746" customWidth="1"/>
    <col min="9707" max="9707" width="10.85546875" style="746" customWidth="1"/>
    <col min="9708" max="9708" width="11.140625" style="746" customWidth="1"/>
    <col min="9709" max="9709" width="9.85546875" style="746" customWidth="1"/>
    <col min="9710" max="9710" width="1" style="746" customWidth="1"/>
    <col min="9711" max="9711" width="16.5703125" style="746" customWidth="1"/>
    <col min="9712" max="9712" width="0.5703125" style="746" customWidth="1"/>
    <col min="9713" max="9713" width="0.7109375" style="746" customWidth="1"/>
    <col min="9714" max="9714" width="27.85546875" style="746" customWidth="1"/>
    <col min="9715" max="9715" width="0.85546875" style="746" customWidth="1"/>
    <col min="9716" max="9716" width="27.42578125" style="746" customWidth="1"/>
    <col min="9717" max="9717" width="14.7109375" style="746" customWidth="1"/>
    <col min="9718" max="9718" width="0.42578125" style="746" customWidth="1"/>
    <col min="9719" max="9719" width="0.7109375" style="746" customWidth="1"/>
    <col min="9720" max="9720" width="21.7109375" style="746" customWidth="1"/>
    <col min="9721" max="9721" width="1.28515625" style="746" customWidth="1"/>
    <col min="9722" max="9722" width="21.140625" style="746" customWidth="1"/>
    <col min="9723" max="9927" width="11.42578125" style="746"/>
    <col min="9928" max="9928" width="0.7109375" style="746" customWidth="1"/>
    <col min="9929" max="9930" width="1.5703125" style="746" customWidth="1"/>
    <col min="9931" max="9931" width="16.42578125" style="746" customWidth="1"/>
    <col min="9932" max="9934" width="10.42578125" style="746" customWidth="1"/>
    <col min="9935" max="9935" width="8.7109375" style="746" customWidth="1"/>
    <col min="9936" max="9936" width="0.7109375" style="746" customWidth="1"/>
    <col min="9937" max="9937" width="3.140625" style="746" customWidth="1"/>
    <col min="9938" max="9938" width="1.140625" style="746" customWidth="1"/>
    <col min="9939" max="9939" width="18" style="746" customWidth="1"/>
    <col min="9940" max="9940" width="9.42578125" style="746" customWidth="1"/>
    <col min="9941" max="9941" width="8.7109375" style="746" customWidth="1"/>
    <col min="9942" max="9942" width="9.28515625" style="746" customWidth="1"/>
    <col min="9943" max="9943" width="10.140625" style="746" customWidth="1"/>
    <col min="9944" max="9944" width="5.140625" style="746" customWidth="1"/>
    <col min="9945" max="9945" width="10.140625" style="746" customWidth="1"/>
    <col min="9946" max="9946" width="6.42578125" style="746" customWidth="1"/>
    <col min="9947" max="9947" width="11.42578125" style="746"/>
    <col min="9948" max="9948" width="1.28515625" style="746" customWidth="1"/>
    <col min="9949" max="9949" width="1.42578125" style="746" customWidth="1"/>
    <col min="9950" max="9950" width="8.28515625" style="746" customWidth="1"/>
    <col min="9951" max="9951" width="11.42578125" style="746"/>
    <col min="9952" max="9953" width="10.7109375" style="746" customWidth="1"/>
    <col min="9954" max="9954" width="10.28515625" style="746" customWidth="1"/>
    <col min="9955" max="9955" width="11.28515625" style="746" customWidth="1"/>
    <col min="9956" max="9956" width="7.7109375" style="746" customWidth="1"/>
    <col min="9957" max="9957" width="10.140625" style="746" customWidth="1"/>
    <col min="9958" max="9958" width="6.5703125" style="746" customWidth="1"/>
    <col min="9959" max="9959" width="1.140625" style="746" customWidth="1"/>
    <col min="9960" max="9960" width="24.5703125" style="746" customWidth="1"/>
    <col min="9961" max="9961" width="9.85546875" style="746" customWidth="1"/>
    <col min="9962" max="9962" width="10.7109375" style="746" customWidth="1"/>
    <col min="9963" max="9963" width="10.85546875" style="746" customWidth="1"/>
    <col min="9964" max="9964" width="11.140625" style="746" customWidth="1"/>
    <col min="9965" max="9965" width="9.85546875" style="746" customWidth="1"/>
    <col min="9966" max="9966" width="1" style="746" customWidth="1"/>
    <col min="9967" max="9967" width="16.5703125" style="746" customWidth="1"/>
    <col min="9968" max="9968" width="0.5703125" style="746" customWidth="1"/>
    <col min="9969" max="9969" width="0.7109375" style="746" customWidth="1"/>
    <col min="9970" max="9970" width="27.85546875" style="746" customWidth="1"/>
    <col min="9971" max="9971" width="0.85546875" style="746" customWidth="1"/>
    <col min="9972" max="9972" width="27.42578125" style="746" customWidth="1"/>
    <col min="9973" max="9973" width="14.7109375" style="746" customWidth="1"/>
    <col min="9974" max="9974" width="0.42578125" style="746" customWidth="1"/>
    <col min="9975" max="9975" width="0.7109375" style="746" customWidth="1"/>
    <col min="9976" max="9976" width="21.7109375" style="746" customWidth="1"/>
    <col min="9977" max="9977" width="1.28515625" style="746" customWidth="1"/>
    <col min="9978" max="9978" width="21.140625" style="746" customWidth="1"/>
    <col min="9979" max="10183" width="11.42578125" style="746"/>
    <col min="10184" max="10184" width="0.7109375" style="746" customWidth="1"/>
    <col min="10185" max="10186" width="1.5703125" style="746" customWidth="1"/>
    <col min="10187" max="10187" width="16.42578125" style="746" customWidth="1"/>
    <col min="10188" max="10190" width="10.42578125" style="746" customWidth="1"/>
    <col min="10191" max="10191" width="8.7109375" style="746" customWidth="1"/>
    <col min="10192" max="10192" width="0.7109375" style="746" customWidth="1"/>
    <col min="10193" max="10193" width="3.140625" style="746" customWidth="1"/>
    <col min="10194" max="10194" width="1.140625" style="746" customWidth="1"/>
    <col min="10195" max="10195" width="18" style="746" customWidth="1"/>
    <col min="10196" max="10196" width="9.42578125" style="746" customWidth="1"/>
    <col min="10197" max="10197" width="8.7109375" style="746" customWidth="1"/>
    <col min="10198" max="10198" width="9.28515625" style="746" customWidth="1"/>
    <col min="10199" max="10199" width="10.140625" style="746" customWidth="1"/>
    <col min="10200" max="10200" width="5.140625" style="746" customWidth="1"/>
    <col min="10201" max="10201" width="10.140625" style="746" customWidth="1"/>
    <col min="10202" max="10202" width="6.42578125" style="746" customWidth="1"/>
    <col min="10203" max="10203" width="11.42578125" style="746"/>
    <col min="10204" max="10204" width="1.28515625" style="746" customWidth="1"/>
    <col min="10205" max="10205" width="1.42578125" style="746" customWidth="1"/>
    <col min="10206" max="10206" width="8.28515625" style="746" customWidth="1"/>
    <col min="10207" max="10207" width="11.42578125" style="746"/>
    <col min="10208" max="10209" width="10.7109375" style="746" customWidth="1"/>
    <col min="10210" max="10210" width="10.28515625" style="746" customWidth="1"/>
    <col min="10211" max="10211" width="11.28515625" style="746" customWidth="1"/>
    <col min="10212" max="10212" width="7.7109375" style="746" customWidth="1"/>
    <col min="10213" max="10213" width="10.140625" style="746" customWidth="1"/>
    <col min="10214" max="10214" width="6.5703125" style="746" customWidth="1"/>
    <col min="10215" max="10215" width="1.140625" style="746" customWidth="1"/>
    <col min="10216" max="10216" width="24.5703125" style="746" customWidth="1"/>
    <col min="10217" max="10217" width="9.85546875" style="746" customWidth="1"/>
    <col min="10218" max="10218" width="10.7109375" style="746" customWidth="1"/>
    <col min="10219" max="10219" width="10.85546875" style="746" customWidth="1"/>
    <col min="10220" max="10220" width="11.140625" style="746" customWidth="1"/>
    <col min="10221" max="10221" width="9.85546875" style="746" customWidth="1"/>
    <col min="10222" max="10222" width="1" style="746" customWidth="1"/>
    <col min="10223" max="10223" width="16.5703125" style="746" customWidth="1"/>
    <col min="10224" max="10224" width="0.5703125" style="746" customWidth="1"/>
    <col min="10225" max="10225" width="0.7109375" style="746" customWidth="1"/>
    <col min="10226" max="10226" width="27.85546875" style="746" customWidth="1"/>
    <col min="10227" max="10227" width="0.85546875" style="746" customWidth="1"/>
    <col min="10228" max="10228" width="27.42578125" style="746" customWidth="1"/>
    <col min="10229" max="10229" width="14.7109375" style="746" customWidth="1"/>
    <col min="10230" max="10230" width="0.42578125" style="746" customWidth="1"/>
    <col min="10231" max="10231" width="0.7109375" style="746" customWidth="1"/>
    <col min="10232" max="10232" width="21.7109375" style="746" customWidth="1"/>
    <col min="10233" max="10233" width="1.28515625" style="746" customWidth="1"/>
    <col min="10234" max="10234" width="21.140625" style="746" customWidth="1"/>
    <col min="10235" max="10439" width="11.42578125" style="746"/>
    <col min="10440" max="10440" width="0.7109375" style="746" customWidth="1"/>
    <col min="10441" max="10442" width="1.5703125" style="746" customWidth="1"/>
    <col min="10443" max="10443" width="16.42578125" style="746" customWidth="1"/>
    <col min="10444" max="10446" width="10.42578125" style="746" customWidth="1"/>
    <col min="10447" max="10447" width="8.7109375" style="746" customWidth="1"/>
    <col min="10448" max="10448" width="0.7109375" style="746" customWidth="1"/>
    <col min="10449" max="10449" width="3.140625" style="746" customWidth="1"/>
    <col min="10450" max="10450" width="1.140625" style="746" customWidth="1"/>
    <col min="10451" max="10451" width="18" style="746" customWidth="1"/>
    <col min="10452" max="10452" width="9.42578125" style="746" customWidth="1"/>
    <col min="10453" max="10453" width="8.7109375" style="746" customWidth="1"/>
    <col min="10454" max="10454" width="9.28515625" style="746" customWidth="1"/>
    <col min="10455" max="10455" width="10.140625" style="746" customWidth="1"/>
    <col min="10456" max="10456" width="5.140625" style="746" customWidth="1"/>
    <col min="10457" max="10457" width="10.140625" style="746" customWidth="1"/>
    <col min="10458" max="10458" width="6.42578125" style="746" customWidth="1"/>
    <col min="10459" max="10459" width="11.42578125" style="746"/>
    <col min="10460" max="10460" width="1.28515625" style="746" customWidth="1"/>
    <col min="10461" max="10461" width="1.42578125" style="746" customWidth="1"/>
    <col min="10462" max="10462" width="8.28515625" style="746" customWidth="1"/>
    <col min="10463" max="10463" width="11.42578125" style="746"/>
    <col min="10464" max="10465" width="10.7109375" style="746" customWidth="1"/>
    <col min="10466" max="10466" width="10.28515625" style="746" customWidth="1"/>
    <col min="10467" max="10467" width="11.28515625" style="746" customWidth="1"/>
    <col min="10468" max="10468" width="7.7109375" style="746" customWidth="1"/>
    <col min="10469" max="10469" width="10.140625" style="746" customWidth="1"/>
    <col min="10470" max="10470" width="6.5703125" style="746" customWidth="1"/>
    <col min="10471" max="10471" width="1.140625" style="746" customWidth="1"/>
    <col min="10472" max="10472" width="24.5703125" style="746" customWidth="1"/>
    <col min="10473" max="10473" width="9.85546875" style="746" customWidth="1"/>
    <col min="10474" max="10474" width="10.7109375" style="746" customWidth="1"/>
    <col min="10475" max="10475" width="10.85546875" style="746" customWidth="1"/>
    <col min="10476" max="10476" width="11.140625" style="746" customWidth="1"/>
    <col min="10477" max="10477" width="9.85546875" style="746" customWidth="1"/>
    <col min="10478" max="10478" width="1" style="746" customWidth="1"/>
    <col min="10479" max="10479" width="16.5703125" style="746" customWidth="1"/>
    <col min="10480" max="10480" width="0.5703125" style="746" customWidth="1"/>
    <col min="10481" max="10481" width="0.7109375" style="746" customWidth="1"/>
    <col min="10482" max="10482" width="27.85546875" style="746" customWidth="1"/>
    <col min="10483" max="10483" width="0.85546875" style="746" customWidth="1"/>
    <col min="10484" max="10484" width="27.42578125" style="746" customWidth="1"/>
    <col min="10485" max="10485" width="14.7109375" style="746" customWidth="1"/>
    <col min="10486" max="10486" width="0.42578125" style="746" customWidth="1"/>
    <col min="10487" max="10487" width="0.7109375" style="746" customWidth="1"/>
    <col min="10488" max="10488" width="21.7109375" style="746" customWidth="1"/>
    <col min="10489" max="10489" width="1.28515625" style="746" customWidth="1"/>
    <col min="10490" max="10490" width="21.140625" style="746" customWidth="1"/>
    <col min="10491" max="10695" width="11.42578125" style="746"/>
    <col min="10696" max="10696" width="0.7109375" style="746" customWidth="1"/>
    <col min="10697" max="10698" width="1.5703125" style="746" customWidth="1"/>
    <col min="10699" max="10699" width="16.42578125" style="746" customWidth="1"/>
    <col min="10700" max="10702" width="10.42578125" style="746" customWidth="1"/>
    <col min="10703" max="10703" width="8.7109375" style="746" customWidth="1"/>
    <col min="10704" max="10704" width="0.7109375" style="746" customWidth="1"/>
    <col min="10705" max="10705" width="3.140625" style="746" customWidth="1"/>
    <col min="10706" max="10706" width="1.140625" style="746" customWidth="1"/>
    <col min="10707" max="10707" width="18" style="746" customWidth="1"/>
    <col min="10708" max="10708" width="9.42578125" style="746" customWidth="1"/>
    <col min="10709" max="10709" width="8.7109375" style="746" customWidth="1"/>
    <col min="10710" max="10710" width="9.28515625" style="746" customWidth="1"/>
    <col min="10711" max="10711" width="10.140625" style="746" customWidth="1"/>
    <col min="10712" max="10712" width="5.140625" style="746" customWidth="1"/>
    <col min="10713" max="10713" width="10.140625" style="746" customWidth="1"/>
    <col min="10714" max="10714" width="6.42578125" style="746" customWidth="1"/>
    <col min="10715" max="10715" width="11.42578125" style="746"/>
    <col min="10716" max="10716" width="1.28515625" style="746" customWidth="1"/>
    <col min="10717" max="10717" width="1.42578125" style="746" customWidth="1"/>
    <col min="10718" max="10718" width="8.28515625" style="746" customWidth="1"/>
    <col min="10719" max="10719" width="11.42578125" style="746"/>
    <col min="10720" max="10721" width="10.7109375" style="746" customWidth="1"/>
    <col min="10722" max="10722" width="10.28515625" style="746" customWidth="1"/>
    <col min="10723" max="10723" width="11.28515625" style="746" customWidth="1"/>
    <col min="10724" max="10724" width="7.7109375" style="746" customWidth="1"/>
    <col min="10725" max="10725" width="10.140625" style="746" customWidth="1"/>
    <col min="10726" max="10726" width="6.5703125" style="746" customWidth="1"/>
    <col min="10727" max="10727" width="1.140625" style="746" customWidth="1"/>
    <col min="10728" max="10728" width="24.5703125" style="746" customWidth="1"/>
    <col min="10729" max="10729" width="9.85546875" style="746" customWidth="1"/>
    <col min="10730" max="10730" width="10.7109375" style="746" customWidth="1"/>
    <col min="10731" max="10731" width="10.85546875" style="746" customWidth="1"/>
    <col min="10732" max="10732" width="11.140625" style="746" customWidth="1"/>
    <col min="10733" max="10733" width="9.85546875" style="746" customWidth="1"/>
    <col min="10734" max="10734" width="1" style="746" customWidth="1"/>
    <col min="10735" max="10735" width="16.5703125" style="746" customWidth="1"/>
    <col min="10736" max="10736" width="0.5703125" style="746" customWidth="1"/>
    <col min="10737" max="10737" width="0.7109375" style="746" customWidth="1"/>
    <col min="10738" max="10738" width="27.85546875" style="746" customWidth="1"/>
    <col min="10739" max="10739" width="0.85546875" style="746" customWidth="1"/>
    <col min="10740" max="10740" width="27.42578125" style="746" customWidth="1"/>
    <col min="10741" max="10741" width="14.7109375" style="746" customWidth="1"/>
    <col min="10742" max="10742" width="0.42578125" style="746" customWidth="1"/>
    <col min="10743" max="10743" width="0.7109375" style="746" customWidth="1"/>
    <col min="10744" max="10744" width="21.7109375" style="746" customWidth="1"/>
    <col min="10745" max="10745" width="1.28515625" style="746" customWidth="1"/>
    <col min="10746" max="10746" width="21.140625" style="746" customWidth="1"/>
    <col min="10747" max="10951" width="11.42578125" style="746"/>
    <col min="10952" max="10952" width="0.7109375" style="746" customWidth="1"/>
    <col min="10953" max="10954" width="1.5703125" style="746" customWidth="1"/>
    <col min="10955" max="10955" width="16.42578125" style="746" customWidth="1"/>
    <col min="10956" max="10958" width="10.42578125" style="746" customWidth="1"/>
    <col min="10959" max="10959" width="8.7109375" style="746" customWidth="1"/>
    <col min="10960" max="10960" width="0.7109375" style="746" customWidth="1"/>
    <col min="10961" max="10961" width="3.140625" style="746" customWidth="1"/>
    <col min="10962" max="10962" width="1.140625" style="746" customWidth="1"/>
    <col min="10963" max="10963" width="18" style="746" customWidth="1"/>
    <col min="10964" max="10964" width="9.42578125" style="746" customWidth="1"/>
    <col min="10965" max="10965" width="8.7109375" style="746" customWidth="1"/>
    <col min="10966" max="10966" width="9.28515625" style="746" customWidth="1"/>
    <col min="10967" max="10967" width="10.140625" style="746" customWidth="1"/>
    <col min="10968" max="10968" width="5.140625" style="746" customWidth="1"/>
    <col min="10969" max="10969" width="10.140625" style="746" customWidth="1"/>
    <col min="10970" max="10970" width="6.42578125" style="746" customWidth="1"/>
    <col min="10971" max="10971" width="11.42578125" style="746"/>
    <col min="10972" max="10972" width="1.28515625" style="746" customWidth="1"/>
    <col min="10973" max="10973" width="1.42578125" style="746" customWidth="1"/>
    <col min="10974" max="10974" width="8.28515625" style="746" customWidth="1"/>
    <col min="10975" max="10975" width="11.42578125" style="746"/>
    <col min="10976" max="10977" width="10.7109375" style="746" customWidth="1"/>
    <col min="10978" max="10978" width="10.28515625" style="746" customWidth="1"/>
    <col min="10979" max="10979" width="11.28515625" style="746" customWidth="1"/>
    <col min="10980" max="10980" width="7.7109375" style="746" customWidth="1"/>
    <col min="10981" max="10981" width="10.140625" style="746" customWidth="1"/>
    <col min="10982" max="10982" width="6.5703125" style="746" customWidth="1"/>
    <col min="10983" max="10983" width="1.140625" style="746" customWidth="1"/>
    <col min="10984" max="10984" width="24.5703125" style="746" customWidth="1"/>
    <col min="10985" max="10985" width="9.85546875" style="746" customWidth="1"/>
    <col min="10986" max="10986" width="10.7109375" style="746" customWidth="1"/>
    <col min="10987" max="10987" width="10.85546875" style="746" customWidth="1"/>
    <col min="10988" max="10988" width="11.140625" style="746" customWidth="1"/>
    <col min="10989" max="10989" width="9.85546875" style="746" customWidth="1"/>
    <col min="10990" max="10990" width="1" style="746" customWidth="1"/>
    <col min="10991" max="10991" width="16.5703125" style="746" customWidth="1"/>
    <col min="10992" max="10992" width="0.5703125" style="746" customWidth="1"/>
    <col min="10993" max="10993" width="0.7109375" style="746" customWidth="1"/>
    <col min="10994" max="10994" width="27.85546875" style="746" customWidth="1"/>
    <col min="10995" max="10995" width="0.85546875" style="746" customWidth="1"/>
    <col min="10996" max="10996" width="27.42578125" style="746" customWidth="1"/>
    <col min="10997" max="10997" width="14.7109375" style="746" customWidth="1"/>
    <col min="10998" max="10998" width="0.42578125" style="746" customWidth="1"/>
    <col min="10999" max="10999" width="0.7109375" style="746" customWidth="1"/>
    <col min="11000" max="11000" width="21.7109375" style="746" customWidth="1"/>
    <col min="11001" max="11001" width="1.28515625" style="746" customWidth="1"/>
    <col min="11002" max="11002" width="21.140625" style="746" customWidth="1"/>
    <col min="11003" max="11207" width="11.42578125" style="746"/>
    <col min="11208" max="11208" width="0.7109375" style="746" customWidth="1"/>
    <col min="11209" max="11210" width="1.5703125" style="746" customWidth="1"/>
    <col min="11211" max="11211" width="16.42578125" style="746" customWidth="1"/>
    <col min="11212" max="11214" width="10.42578125" style="746" customWidth="1"/>
    <col min="11215" max="11215" width="8.7109375" style="746" customWidth="1"/>
    <col min="11216" max="11216" width="0.7109375" style="746" customWidth="1"/>
    <col min="11217" max="11217" width="3.140625" style="746" customWidth="1"/>
    <col min="11218" max="11218" width="1.140625" style="746" customWidth="1"/>
    <col min="11219" max="11219" width="18" style="746" customWidth="1"/>
    <col min="11220" max="11220" width="9.42578125" style="746" customWidth="1"/>
    <col min="11221" max="11221" width="8.7109375" style="746" customWidth="1"/>
    <col min="11222" max="11222" width="9.28515625" style="746" customWidth="1"/>
    <col min="11223" max="11223" width="10.140625" style="746" customWidth="1"/>
    <col min="11224" max="11224" width="5.140625" style="746" customWidth="1"/>
    <col min="11225" max="11225" width="10.140625" style="746" customWidth="1"/>
    <col min="11226" max="11226" width="6.42578125" style="746" customWidth="1"/>
    <col min="11227" max="11227" width="11.42578125" style="746"/>
    <col min="11228" max="11228" width="1.28515625" style="746" customWidth="1"/>
    <col min="11229" max="11229" width="1.42578125" style="746" customWidth="1"/>
    <col min="11230" max="11230" width="8.28515625" style="746" customWidth="1"/>
    <col min="11231" max="11231" width="11.42578125" style="746"/>
    <col min="11232" max="11233" width="10.7109375" style="746" customWidth="1"/>
    <col min="11234" max="11234" width="10.28515625" style="746" customWidth="1"/>
    <col min="11235" max="11235" width="11.28515625" style="746" customWidth="1"/>
    <col min="11236" max="11236" width="7.7109375" style="746" customWidth="1"/>
    <col min="11237" max="11237" width="10.140625" style="746" customWidth="1"/>
    <col min="11238" max="11238" width="6.5703125" style="746" customWidth="1"/>
    <col min="11239" max="11239" width="1.140625" style="746" customWidth="1"/>
    <col min="11240" max="11240" width="24.5703125" style="746" customWidth="1"/>
    <col min="11241" max="11241" width="9.85546875" style="746" customWidth="1"/>
    <col min="11242" max="11242" width="10.7109375" style="746" customWidth="1"/>
    <col min="11243" max="11243" width="10.85546875" style="746" customWidth="1"/>
    <col min="11244" max="11244" width="11.140625" style="746" customWidth="1"/>
    <col min="11245" max="11245" width="9.85546875" style="746" customWidth="1"/>
    <col min="11246" max="11246" width="1" style="746" customWidth="1"/>
    <col min="11247" max="11247" width="16.5703125" style="746" customWidth="1"/>
    <col min="11248" max="11248" width="0.5703125" style="746" customWidth="1"/>
    <col min="11249" max="11249" width="0.7109375" style="746" customWidth="1"/>
    <col min="11250" max="11250" width="27.85546875" style="746" customWidth="1"/>
    <col min="11251" max="11251" width="0.85546875" style="746" customWidth="1"/>
    <col min="11252" max="11252" width="27.42578125" style="746" customWidth="1"/>
    <col min="11253" max="11253" width="14.7109375" style="746" customWidth="1"/>
    <col min="11254" max="11254" width="0.42578125" style="746" customWidth="1"/>
    <col min="11255" max="11255" width="0.7109375" style="746" customWidth="1"/>
    <col min="11256" max="11256" width="21.7109375" style="746" customWidth="1"/>
    <col min="11257" max="11257" width="1.28515625" style="746" customWidth="1"/>
    <col min="11258" max="11258" width="21.140625" style="746" customWidth="1"/>
    <col min="11259" max="11463" width="11.42578125" style="746"/>
    <col min="11464" max="11464" width="0.7109375" style="746" customWidth="1"/>
    <col min="11465" max="11466" width="1.5703125" style="746" customWidth="1"/>
    <col min="11467" max="11467" width="16.42578125" style="746" customWidth="1"/>
    <col min="11468" max="11470" width="10.42578125" style="746" customWidth="1"/>
    <col min="11471" max="11471" width="8.7109375" style="746" customWidth="1"/>
    <col min="11472" max="11472" width="0.7109375" style="746" customWidth="1"/>
    <col min="11473" max="11473" width="3.140625" style="746" customWidth="1"/>
    <col min="11474" max="11474" width="1.140625" style="746" customWidth="1"/>
    <col min="11475" max="11475" width="18" style="746" customWidth="1"/>
    <col min="11476" max="11476" width="9.42578125" style="746" customWidth="1"/>
    <col min="11477" max="11477" width="8.7109375" style="746" customWidth="1"/>
    <col min="11478" max="11478" width="9.28515625" style="746" customWidth="1"/>
    <col min="11479" max="11479" width="10.140625" style="746" customWidth="1"/>
    <col min="11480" max="11480" width="5.140625" style="746" customWidth="1"/>
    <col min="11481" max="11481" width="10.140625" style="746" customWidth="1"/>
    <col min="11482" max="11482" width="6.42578125" style="746" customWidth="1"/>
    <col min="11483" max="11483" width="11.42578125" style="746"/>
    <col min="11484" max="11484" width="1.28515625" style="746" customWidth="1"/>
    <col min="11485" max="11485" width="1.42578125" style="746" customWidth="1"/>
    <col min="11486" max="11486" width="8.28515625" style="746" customWidth="1"/>
    <col min="11487" max="11487" width="11.42578125" style="746"/>
    <col min="11488" max="11489" width="10.7109375" style="746" customWidth="1"/>
    <col min="11490" max="11490" width="10.28515625" style="746" customWidth="1"/>
    <col min="11491" max="11491" width="11.28515625" style="746" customWidth="1"/>
    <col min="11492" max="11492" width="7.7109375" style="746" customWidth="1"/>
    <col min="11493" max="11493" width="10.140625" style="746" customWidth="1"/>
    <col min="11494" max="11494" width="6.5703125" style="746" customWidth="1"/>
    <col min="11495" max="11495" width="1.140625" style="746" customWidth="1"/>
    <col min="11496" max="11496" width="24.5703125" style="746" customWidth="1"/>
    <col min="11497" max="11497" width="9.85546875" style="746" customWidth="1"/>
    <col min="11498" max="11498" width="10.7109375" style="746" customWidth="1"/>
    <col min="11499" max="11499" width="10.85546875" style="746" customWidth="1"/>
    <col min="11500" max="11500" width="11.140625" style="746" customWidth="1"/>
    <col min="11501" max="11501" width="9.85546875" style="746" customWidth="1"/>
    <col min="11502" max="11502" width="1" style="746" customWidth="1"/>
    <col min="11503" max="11503" width="16.5703125" style="746" customWidth="1"/>
    <col min="11504" max="11504" width="0.5703125" style="746" customWidth="1"/>
    <col min="11505" max="11505" width="0.7109375" style="746" customWidth="1"/>
    <col min="11506" max="11506" width="27.85546875" style="746" customWidth="1"/>
    <col min="11507" max="11507" width="0.85546875" style="746" customWidth="1"/>
    <col min="11508" max="11508" width="27.42578125" style="746" customWidth="1"/>
    <col min="11509" max="11509" width="14.7109375" style="746" customWidth="1"/>
    <col min="11510" max="11510" width="0.42578125" style="746" customWidth="1"/>
    <col min="11511" max="11511" width="0.7109375" style="746" customWidth="1"/>
    <col min="11512" max="11512" width="21.7109375" style="746" customWidth="1"/>
    <col min="11513" max="11513" width="1.28515625" style="746" customWidth="1"/>
    <col min="11514" max="11514" width="21.140625" style="746" customWidth="1"/>
    <col min="11515" max="11719" width="11.42578125" style="746"/>
    <col min="11720" max="11720" width="0.7109375" style="746" customWidth="1"/>
    <col min="11721" max="11722" width="1.5703125" style="746" customWidth="1"/>
    <col min="11723" max="11723" width="16.42578125" style="746" customWidth="1"/>
    <col min="11724" max="11726" width="10.42578125" style="746" customWidth="1"/>
    <col min="11727" max="11727" width="8.7109375" style="746" customWidth="1"/>
    <col min="11728" max="11728" width="0.7109375" style="746" customWidth="1"/>
    <col min="11729" max="11729" width="3.140625" style="746" customWidth="1"/>
    <col min="11730" max="11730" width="1.140625" style="746" customWidth="1"/>
    <col min="11731" max="11731" width="18" style="746" customWidth="1"/>
    <col min="11732" max="11732" width="9.42578125" style="746" customWidth="1"/>
    <col min="11733" max="11733" width="8.7109375" style="746" customWidth="1"/>
    <col min="11734" max="11734" width="9.28515625" style="746" customWidth="1"/>
    <col min="11735" max="11735" width="10.140625" style="746" customWidth="1"/>
    <col min="11736" max="11736" width="5.140625" style="746" customWidth="1"/>
    <col min="11737" max="11737" width="10.140625" style="746" customWidth="1"/>
    <col min="11738" max="11738" width="6.42578125" style="746" customWidth="1"/>
    <col min="11739" max="11739" width="11.42578125" style="746"/>
    <col min="11740" max="11740" width="1.28515625" style="746" customWidth="1"/>
    <col min="11741" max="11741" width="1.42578125" style="746" customWidth="1"/>
    <col min="11742" max="11742" width="8.28515625" style="746" customWidth="1"/>
    <col min="11743" max="11743" width="11.42578125" style="746"/>
    <col min="11744" max="11745" width="10.7109375" style="746" customWidth="1"/>
    <col min="11746" max="11746" width="10.28515625" style="746" customWidth="1"/>
    <col min="11747" max="11747" width="11.28515625" style="746" customWidth="1"/>
    <col min="11748" max="11748" width="7.7109375" style="746" customWidth="1"/>
    <col min="11749" max="11749" width="10.140625" style="746" customWidth="1"/>
    <col min="11750" max="11750" width="6.5703125" style="746" customWidth="1"/>
    <col min="11751" max="11751" width="1.140625" style="746" customWidth="1"/>
    <col min="11752" max="11752" width="24.5703125" style="746" customWidth="1"/>
    <col min="11753" max="11753" width="9.85546875" style="746" customWidth="1"/>
    <col min="11754" max="11754" width="10.7109375" style="746" customWidth="1"/>
    <col min="11755" max="11755" width="10.85546875" style="746" customWidth="1"/>
    <col min="11756" max="11756" width="11.140625" style="746" customWidth="1"/>
    <col min="11757" max="11757" width="9.85546875" style="746" customWidth="1"/>
    <col min="11758" max="11758" width="1" style="746" customWidth="1"/>
    <col min="11759" max="11759" width="16.5703125" style="746" customWidth="1"/>
    <col min="11760" max="11760" width="0.5703125" style="746" customWidth="1"/>
    <col min="11761" max="11761" width="0.7109375" style="746" customWidth="1"/>
    <col min="11762" max="11762" width="27.85546875" style="746" customWidth="1"/>
    <col min="11763" max="11763" width="0.85546875" style="746" customWidth="1"/>
    <col min="11764" max="11764" width="27.42578125" style="746" customWidth="1"/>
    <col min="11765" max="11765" width="14.7109375" style="746" customWidth="1"/>
    <col min="11766" max="11766" width="0.42578125" style="746" customWidth="1"/>
    <col min="11767" max="11767" width="0.7109375" style="746" customWidth="1"/>
    <col min="11768" max="11768" width="21.7109375" style="746" customWidth="1"/>
    <col min="11769" max="11769" width="1.28515625" style="746" customWidth="1"/>
    <col min="11770" max="11770" width="21.140625" style="746" customWidth="1"/>
    <col min="11771" max="11975" width="11.42578125" style="746"/>
    <col min="11976" max="11976" width="0.7109375" style="746" customWidth="1"/>
    <col min="11977" max="11978" width="1.5703125" style="746" customWidth="1"/>
    <col min="11979" max="11979" width="16.42578125" style="746" customWidth="1"/>
    <col min="11980" max="11982" width="10.42578125" style="746" customWidth="1"/>
    <col min="11983" max="11983" width="8.7109375" style="746" customWidth="1"/>
    <col min="11984" max="11984" width="0.7109375" style="746" customWidth="1"/>
    <col min="11985" max="11985" width="3.140625" style="746" customWidth="1"/>
    <col min="11986" max="11986" width="1.140625" style="746" customWidth="1"/>
    <col min="11987" max="11987" width="18" style="746" customWidth="1"/>
    <col min="11988" max="11988" width="9.42578125" style="746" customWidth="1"/>
    <col min="11989" max="11989" width="8.7109375" style="746" customWidth="1"/>
    <col min="11990" max="11990" width="9.28515625" style="746" customWidth="1"/>
    <col min="11991" max="11991" width="10.140625" style="746" customWidth="1"/>
    <col min="11992" max="11992" width="5.140625" style="746" customWidth="1"/>
    <col min="11993" max="11993" width="10.140625" style="746" customWidth="1"/>
    <col min="11994" max="11994" width="6.42578125" style="746" customWidth="1"/>
    <col min="11995" max="11995" width="11.42578125" style="746"/>
    <col min="11996" max="11996" width="1.28515625" style="746" customWidth="1"/>
    <col min="11997" max="11997" width="1.42578125" style="746" customWidth="1"/>
    <col min="11998" max="11998" width="8.28515625" style="746" customWidth="1"/>
    <col min="11999" max="11999" width="11.42578125" style="746"/>
    <col min="12000" max="12001" width="10.7109375" style="746" customWidth="1"/>
    <col min="12002" max="12002" width="10.28515625" style="746" customWidth="1"/>
    <col min="12003" max="12003" width="11.28515625" style="746" customWidth="1"/>
    <col min="12004" max="12004" width="7.7109375" style="746" customWidth="1"/>
    <col min="12005" max="12005" width="10.140625" style="746" customWidth="1"/>
    <col min="12006" max="12006" width="6.5703125" style="746" customWidth="1"/>
    <col min="12007" max="12007" width="1.140625" style="746" customWidth="1"/>
    <col min="12008" max="12008" width="24.5703125" style="746" customWidth="1"/>
    <col min="12009" max="12009" width="9.85546875" style="746" customWidth="1"/>
    <col min="12010" max="12010" width="10.7109375" style="746" customWidth="1"/>
    <col min="12011" max="12011" width="10.85546875" style="746" customWidth="1"/>
    <col min="12012" max="12012" width="11.140625" style="746" customWidth="1"/>
    <col min="12013" max="12013" width="9.85546875" style="746" customWidth="1"/>
    <col min="12014" max="12014" width="1" style="746" customWidth="1"/>
    <col min="12015" max="12015" width="16.5703125" style="746" customWidth="1"/>
    <col min="12016" max="12016" width="0.5703125" style="746" customWidth="1"/>
    <col min="12017" max="12017" width="0.7109375" style="746" customWidth="1"/>
    <col min="12018" max="12018" width="27.85546875" style="746" customWidth="1"/>
    <col min="12019" max="12019" width="0.85546875" style="746" customWidth="1"/>
    <col min="12020" max="12020" width="27.42578125" style="746" customWidth="1"/>
    <col min="12021" max="12021" width="14.7109375" style="746" customWidth="1"/>
    <col min="12022" max="12022" width="0.42578125" style="746" customWidth="1"/>
    <col min="12023" max="12023" width="0.7109375" style="746" customWidth="1"/>
    <col min="12024" max="12024" width="21.7109375" style="746" customWidth="1"/>
    <col min="12025" max="12025" width="1.28515625" style="746" customWidth="1"/>
    <col min="12026" max="12026" width="21.140625" style="746" customWidth="1"/>
    <col min="12027" max="12231" width="11.42578125" style="746"/>
    <col min="12232" max="12232" width="0.7109375" style="746" customWidth="1"/>
    <col min="12233" max="12234" width="1.5703125" style="746" customWidth="1"/>
    <col min="12235" max="12235" width="16.42578125" style="746" customWidth="1"/>
    <col min="12236" max="12238" width="10.42578125" style="746" customWidth="1"/>
    <col min="12239" max="12239" width="8.7109375" style="746" customWidth="1"/>
    <col min="12240" max="12240" width="0.7109375" style="746" customWidth="1"/>
    <col min="12241" max="12241" width="3.140625" style="746" customWidth="1"/>
    <col min="12242" max="12242" width="1.140625" style="746" customWidth="1"/>
    <col min="12243" max="12243" width="18" style="746" customWidth="1"/>
    <col min="12244" max="12244" width="9.42578125" style="746" customWidth="1"/>
    <col min="12245" max="12245" width="8.7109375" style="746" customWidth="1"/>
    <col min="12246" max="12246" width="9.28515625" style="746" customWidth="1"/>
    <col min="12247" max="12247" width="10.140625" style="746" customWidth="1"/>
    <col min="12248" max="12248" width="5.140625" style="746" customWidth="1"/>
    <col min="12249" max="12249" width="10.140625" style="746" customWidth="1"/>
    <col min="12250" max="12250" width="6.42578125" style="746" customWidth="1"/>
    <col min="12251" max="12251" width="11.42578125" style="746"/>
    <col min="12252" max="12252" width="1.28515625" style="746" customWidth="1"/>
    <col min="12253" max="12253" width="1.42578125" style="746" customWidth="1"/>
    <col min="12254" max="12254" width="8.28515625" style="746" customWidth="1"/>
    <col min="12255" max="12255" width="11.42578125" style="746"/>
    <col min="12256" max="12257" width="10.7109375" style="746" customWidth="1"/>
    <col min="12258" max="12258" width="10.28515625" style="746" customWidth="1"/>
    <col min="12259" max="12259" width="11.28515625" style="746" customWidth="1"/>
    <col min="12260" max="12260" width="7.7109375" style="746" customWidth="1"/>
    <col min="12261" max="12261" width="10.140625" style="746" customWidth="1"/>
    <col min="12262" max="12262" width="6.5703125" style="746" customWidth="1"/>
    <col min="12263" max="12263" width="1.140625" style="746" customWidth="1"/>
    <col min="12264" max="12264" width="24.5703125" style="746" customWidth="1"/>
    <col min="12265" max="12265" width="9.85546875" style="746" customWidth="1"/>
    <col min="12266" max="12266" width="10.7109375" style="746" customWidth="1"/>
    <col min="12267" max="12267" width="10.85546875" style="746" customWidth="1"/>
    <col min="12268" max="12268" width="11.140625" style="746" customWidth="1"/>
    <col min="12269" max="12269" width="9.85546875" style="746" customWidth="1"/>
    <col min="12270" max="12270" width="1" style="746" customWidth="1"/>
    <col min="12271" max="12271" width="16.5703125" style="746" customWidth="1"/>
    <col min="12272" max="12272" width="0.5703125" style="746" customWidth="1"/>
    <col min="12273" max="12273" width="0.7109375" style="746" customWidth="1"/>
    <col min="12274" max="12274" width="27.85546875" style="746" customWidth="1"/>
    <col min="12275" max="12275" width="0.85546875" style="746" customWidth="1"/>
    <col min="12276" max="12276" width="27.42578125" style="746" customWidth="1"/>
    <col min="12277" max="12277" width="14.7109375" style="746" customWidth="1"/>
    <col min="12278" max="12278" width="0.42578125" style="746" customWidth="1"/>
    <col min="12279" max="12279" width="0.7109375" style="746" customWidth="1"/>
    <col min="12280" max="12280" width="21.7109375" style="746" customWidth="1"/>
    <col min="12281" max="12281" width="1.28515625" style="746" customWidth="1"/>
    <col min="12282" max="12282" width="21.140625" style="746" customWidth="1"/>
    <col min="12283" max="12487" width="11.42578125" style="746"/>
    <col min="12488" max="12488" width="0.7109375" style="746" customWidth="1"/>
    <col min="12489" max="12490" width="1.5703125" style="746" customWidth="1"/>
    <col min="12491" max="12491" width="16.42578125" style="746" customWidth="1"/>
    <col min="12492" max="12494" width="10.42578125" style="746" customWidth="1"/>
    <col min="12495" max="12495" width="8.7109375" style="746" customWidth="1"/>
    <col min="12496" max="12496" width="0.7109375" style="746" customWidth="1"/>
    <col min="12497" max="12497" width="3.140625" style="746" customWidth="1"/>
    <col min="12498" max="12498" width="1.140625" style="746" customWidth="1"/>
    <col min="12499" max="12499" width="18" style="746" customWidth="1"/>
    <col min="12500" max="12500" width="9.42578125" style="746" customWidth="1"/>
    <col min="12501" max="12501" width="8.7109375" style="746" customWidth="1"/>
    <col min="12502" max="12502" width="9.28515625" style="746" customWidth="1"/>
    <col min="12503" max="12503" width="10.140625" style="746" customWidth="1"/>
    <col min="12504" max="12504" width="5.140625" style="746" customWidth="1"/>
    <col min="12505" max="12505" width="10.140625" style="746" customWidth="1"/>
    <col min="12506" max="12506" width="6.42578125" style="746" customWidth="1"/>
    <col min="12507" max="12507" width="11.42578125" style="746"/>
    <col min="12508" max="12508" width="1.28515625" style="746" customWidth="1"/>
    <col min="12509" max="12509" width="1.42578125" style="746" customWidth="1"/>
    <col min="12510" max="12510" width="8.28515625" style="746" customWidth="1"/>
    <col min="12511" max="12511" width="11.42578125" style="746"/>
    <col min="12512" max="12513" width="10.7109375" style="746" customWidth="1"/>
    <col min="12514" max="12514" width="10.28515625" style="746" customWidth="1"/>
    <col min="12515" max="12515" width="11.28515625" style="746" customWidth="1"/>
    <col min="12516" max="12516" width="7.7109375" style="746" customWidth="1"/>
    <col min="12517" max="12517" width="10.140625" style="746" customWidth="1"/>
    <col min="12518" max="12518" width="6.5703125" style="746" customWidth="1"/>
    <col min="12519" max="12519" width="1.140625" style="746" customWidth="1"/>
    <col min="12520" max="12520" width="24.5703125" style="746" customWidth="1"/>
    <col min="12521" max="12521" width="9.85546875" style="746" customWidth="1"/>
    <col min="12522" max="12522" width="10.7109375" style="746" customWidth="1"/>
    <col min="12523" max="12523" width="10.85546875" style="746" customWidth="1"/>
    <col min="12524" max="12524" width="11.140625" style="746" customWidth="1"/>
    <col min="12525" max="12525" width="9.85546875" style="746" customWidth="1"/>
    <col min="12526" max="12526" width="1" style="746" customWidth="1"/>
    <col min="12527" max="12527" width="16.5703125" style="746" customWidth="1"/>
    <col min="12528" max="12528" width="0.5703125" style="746" customWidth="1"/>
    <col min="12529" max="12529" width="0.7109375" style="746" customWidth="1"/>
    <col min="12530" max="12530" width="27.85546875" style="746" customWidth="1"/>
    <col min="12531" max="12531" width="0.85546875" style="746" customWidth="1"/>
    <col min="12532" max="12532" width="27.42578125" style="746" customWidth="1"/>
    <col min="12533" max="12533" width="14.7109375" style="746" customWidth="1"/>
    <col min="12534" max="12534" width="0.42578125" style="746" customWidth="1"/>
    <col min="12535" max="12535" width="0.7109375" style="746" customWidth="1"/>
    <col min="12536" max="12536" width="21.7109375" style="746" customWidth="1"/>
    <col min="12537" max="12537" width="1.28515625" style="746" customWidth="1"/>
    <col min="12538" max="12538" width="21.140625" style="746" customWidth="1"/>
    <col min="12539" max="12743" width="11.42578125" style="746"/>
    <col min="12744" max="12744" width="0.7109375" style="746" customWidth="1"/>
    <col min="12745" max="12746" width="1.5703125" style="746" customWidth="1"/>
    <col min="12747" max="12747" width="16.42578125" style="746" customWidth="1"/>
    <col min="12748" max="12750" width="10.42578125" style="746" customWidth="1"/>
    <col min="12751" max="12751" width="8.7109375" style="746" customWidth="1"/>
    <col min="12752" max="12752" width="0.7109375" style="746" customWidth="1"/>
    <col min="12753" max="12753" width="3.140625" style="746" customWidth="1"/>
    <col min="12754" max="12754" width="1.140625" style="746" customWidth="1"/>
    <col min="12755" max="12755" width="18" style="746" customWidth="1"/>
    <col min="12756" max="12756" width="9.42578125" style="746" customWidth="1"/>
    <col min="12757" max="12757" width="8.7109375" style="746" customWidth="1"/>
    <col min="12758" max="12758" width="9.28515625" style="746" customWidth="1"/>
    <col min="12759" max="12759" width="10.140625" style="746" customWidth="1"/>
    <col min="12760" max="12760" width="5.140625" style="746" customWidth="1"/>
    <col min="12761" max="12761" width="10.140625" style="746" customWidth="1"/>
    <col min="12762" max="12762" width="6.42578125" style="746" customWidth="1"/>
    <col min="12763" max="12763" width="11.42578125" style="746"/>
    <col min="12764" max="12764" width="1.28515625" style="746" customWidth="1"/>
    <col min="12765" max="12765" width="1.42578125" style="746" customWidth="1"/>
    <col min="12766" max="12766" width="8.28515625" style="746" customWidth="1"/>
    <col min="12767" max="12767" width="11.42578125" style="746"/>
    <col min="12768" max="12769" width="10.7109375" style="746" customWidth="1"/>
    <col min="12770" max="12770" width="10.28515625" style="746" customWidth="1"/>
    <col min="12771" max="12771" width="11.28515625" style="746" customWidth="1"/>
    <col min="12772" max="12772" width="7.7109375" style="746" customWidth="1"/>
    <col min="12773" max="12773" width="10.140625" style="746" customWidth="1"/>
    <col min="12774" max="12774" width="6.5703125" style="746" customWidth="1"/>
    <col min="12775" max="12775" width="1.140625" style="746" customWidth="1"/>
    <col min="12776" max="12776" width="24.5703125" style="746" customWidth="1"/>
    <col min="12777" max="12777" width="9.85546875" style="746" customWidth="1"/>
    <col min="12778" max="12778" width="10.7109375" style="746" customWidth="1"/>
    <col min="12779" max="12779" width="10.85546875" style="746" customWidth="1"/>
    <col min="12780" max="12780" width="11.140625" style="746" customWidth="1"/>
    <col min="12781" max="12781" width="9.85546875" style="746" customWidth="1"/>
    <col min="12782" max="12782" width="1" style="746" customWidth="1"/>
    <col min="12783" max="12783" width="16.5703125" style="746" customWidth="1"/>
    <col min="12784" max="12784" width="0.5703125" style="746" customWidth="1"/>
    <col min="12785" max="12785" width="0.7109375" style="746" customWidth="1"/>
    <col min="12786" max="12786" width="27.85546875" style="746" customWidth="1"/>
    <col min="12787" max="12787" width="0.85546875" style="746" customWidth="1"/>
    <col min="12788" max="12788" width="27.42578125" style="746" customWidth="1"/>
    <col min="12789" max="12789" width="14.7109375" style="746" customWidth="1"/>
    <col min="12790" max="12790" width="0.42578125" style="746" customWidth="1"/>
    <col min="12791" max="12791" width="0.7109375" style="746" customWidth="1"/>
    <col min="12792" max="12792" width="21.7109375" style="746" customWidth="1"/>
    <col min="12793" max="12793" width="1.28515625" style="746" customWidth="1"/>
    <col min="12794" max="12794" width="21.140625" style="746" customWidth="1"/>
    <col min="12795" max="12999" width="11.42578125" style="746"/>
    <col min="13000" max="13000" width="0.7109375" style="746" customWidth="1"/>
    <col min="13001" max="13002" width="1.5703125" style="746" customWidth="1"/>
    <col min="13003" max="13003" width="16.42578125" style="746" customWidth="1"/>
    <col min="13004" max="13006" width="10.42578125" style="746" customWidth="1"/>
    <col min="13007" max="13007" width="8.7109375" style="746" customWidth="1"/>
    <col min="13008" max="13008" width="0.7109375" style="746" customWidth="1"/>
    <col min="13009" max="13009" width="3.140625" style="746" customWidth="1"/>
    <col min="13010" max="13010" width="1.140625" style="746" customWidth="1"/>
    <col min="13011" max="13011" width="18" style="746" customWidth="1"/>
    <col min="13012" max="13012" width="9.42578125" style="746" customWidth="1"/>
    <col min="13013" max="13013" width="8.7109375" style="746" customWidth="1"/>
    <col min="13014" max="13014" width="9.28515625" style="746" customWidth="1"/>
    <col min="13015" max="13015" width="10.140625" style="746" customWidth="1"/>
    <col min="13016" max="13016" width="5.140625" style="746" customWidth="1"/>
    <col min="13017" max="13017" width="10.140625" style="746" customWidth="1"/>
    <col min="13018" max="13018" width="6.42578125" style="746" customWidth="1"/>
    <col min="13019" max="13019" width="11.42578125" style="746"/>
    <col min="13020" max="13020" width="1.28515625" style="746" customWidth="1"/>
    <col min="13021" max="13021" width="1.42578125" style="746" customWidth="1"/>
    <col min="13022" max="13022" width="8.28515625" style="746" customWidth="1"/>
    <col min="13023" max="13023" width="11.42578125" style="746"/>
    <col min="13024" max="13025" width="10.7109375" style="746" customWidth="1"/>
    <col min="13026" max="13026" width="10.28515625" style="746" customWidth="1"/>
    <col min="13027" max="13027" width="11.28515625" style="746" customWidth="1"/>
    <col min="13028" max="13028" width="7.7109375" style="746" customWidth="1"/>
    <col min="13029" max="13029" width="10.140625" style="746" customWidth="1"/>
    <col min="13030" max="13030" width="6.5703125" style="746" customWidth="1"/>
    <col min="13031" max="13031" width="1.140625" style="746" customWidth="1"/>
    <col min="13032" max="13032" width="24.5703125" style="746" customWidth="1"/>
    <col min="13033" max="13033" width="9.85546875" style="746" customWidth="1"/>
    <col min="13034" max="13034" width="10.7109375" style="746" customWidth="1"/>
    <col min="13035" max="13035" width="10.85546875" style="746" customWidth="1"/>
    <col min="13036" max="13036" width="11.140625" style="746" customWidth="1"/>
    <col min="13037" max="13037" width="9.85546875" style="746" customWidth="1"/>
    <col min="13038" max="13038" width="1" style="746" customWidth="1"/>
    <col min="13039" max="13039" width="16.5703125" style="746" customWidth="1"/>
    <col min="13040" max="13040" width="0.5703125" style="746" customWidth="1"/>
    <col min="13041" max="13041" width="0.7109375" style="746" customWidth="1"/>
    <col min="13042" max="13042" width="27.85546875" style="746" customWidth="1"/>
    <col min="13043" max="13043" width="0.85546875" style="746" customWidth="1"/>
    <col min="13044" max="13044" width="27.42578125" style="746" customWidth="1"/>
    <col min="13045" max="13045" width="14.7109375" style="746" customWidth="1"/>
    <col min="13046" max="13046" width="0.42578125" style="746" customWidth="1"/>
    <col min="13047" max="13047" width="0.7109375" style="746" customWidth="1"/>
    <col min="13048" max="13048" width="21.7109375" style="746" customWidth="1"/>
    <col min="13049" max="13049" width="1.28515625" style="746" customWidth="1"/>
    <col min="13050" max="13050" width="21.140625" style="746" customWidth="1"/>
    <col min="13051" max="13255" width="11.42578125" style="746"/>
    <col min="13256" max="13256" width="0.7109375" style="746" customWidth="1"/>
    <col min="13257" max="13258" width="1.5703125" style="746" customWidth="1"/>
    <col min="13259" max="13259" width="16.42578125" style="746" customWidth="1"/>
    <col min="13260" max="13262" width="10.42578125" style="746" customWidth="1"/>
    <col min="13263" max="13263" width="8.7109375" style="746" customWidth="1"/>
    <col min="13264" max="13264" width="0.7109375" style="746" customWidth="1"/>
    <col min="13265" max="13265" width="3.140625" style="746" customWidth="1"/>
    <col min="13266" max="13266" width="1.140625" style="746" customWidth="1"/>
    <col min="13267" max="13267" width="18" style="746" customWidth="1"/>
    <col min="13268" max="13268" width="9.42578125" style="746" customWidth="1"/>
    <col min="13269" max="13269" width="8.7109375" style="746" customWidth="1"/>
    <col min="13270" max="13270" width="9.28515625" style="746" customWidth="1"/>
    <col min="13271" max="13271" width="10.140625" style="746" customWidth="1"/>
    <col min="13272" max="13272" width="5.140625" style="746" customWidth="1"/>
    <col min="13273" max="13273" width="10.140625" style="746" customWidth="1"/>
    <col min="13274" max="13274" width="6.42578125" style="746" customWidth="1"/>
    <col min="13275" max="13275" width="11.42578125" style="746"/>
    <col min="13276" max="13276" width="1.28515625" style="746" customWidth="1"/>
    <col min="13277" max="13277" width="1.42578125" style="746" customWidth="1"/>
    <col min="13278" max="13278" width="8.28515625" style="746" customWidth="1"/>
    <col min="13279" max="13279" width="11.42578125" style="746"/>
    <col min="13280" max="13281" width="10.7109375" style="746" customWidth="1"/>
    <col min="13282" max="13282" width="10.28515625" style="746" customWidth="1"/>
    <col min="13283" max="13283" width="11.28515625" style="746" customWidth="1"/>
    <col min="13284" max="13284" width="7.7109375" style="746" customWidth="1"/>
    <col min="13285" max="13285" width="10.140625" style="746" customWidth="1"/>
    <col min="13286" max="13286" width="6.5703125" style="746" customWidth="1"/>
    <col min="13287" max="13287" width="1.140625" style="746" customWidth="1"/>
    <col min="13288" max="13288" width="24.5703125" style="746" customWidth="1"/>
    <col min="13289" max="13289" width="9.85546875" style="746" customWidth="1"/>
    <col min="13290" max="13290" width="10.7109375" style="746" customWidth="1"/>
    <col min="13291" max="13291" width="10.85546875" style="746" customWidth="1"/>
    <col min="13292" max="13292" width="11.140625" style="746" customWidth="1"/>
    <col min="13293" max="13293" width="9.85546875" style="746" customWidth="1"/>
    <col min="13294" max="13294" width="1" style="746" customWidth="1"/>
    <col min="13295" max="13295" width="16.5703125" style="746" customWidth="1"/>
    <col min="13296" max="13296" width="0.5703125" style="746" customWidth="1"/>
    <col min="13297" max="13297" width="0.7109375" style="746" customWidth="1"/>
    <col min="13298" max="13298" width="27.85546875" style="746" customWidth="1"/>
    <col min="13299" max="13299" width="0.85546875" style="746" customWidth="1"/>
    <col min="13300" max="13300" width="27.42578125" style="746" customWidth="1"/>
    <col min="13301" max="13301" width="14.7109375" style="746" customWidth="1"/>
    <col min="13302" max="13302" width="0.42578125" style="746" customWidth="1"/>
    <col min="13303" max="13303" width="0.7109375" style="746" customWidth="1"/>
    <col min="13304" max="13304" width="21.7109375" style="746" customWidth="1"/>
    <col min="13305" max="13305" width="1.28515625" style="746" customWidth="1"/>
    <col min="13306" max="13306" width="21.140625" style="746" customWidth="1"/>
    <col min="13307" max="13511" width="11.42578125" style="746"/>
    <col min="13512" max="13512" width="0.7109375" style="746" customWidth="1"/>
    <col min="13513" max="13514" width="1.5703125" style="746" customWidth="1"/>
    <col min="13515" max="13515" width="16.42578125" style="746" customWidth="1"/>
    <col min="13516" max="13518" width="10.42578125" style="746" customWidth="1"/>
    <col min="13519" max="13519" width="8.7109375" style="746" customWidth="1"/>
    <col min="13520" max="13520" width="0.7109375" style="746" customWidth="1"/>
    <col min="13521" max="13521" width="3.140625" style="746" customWidth="1"/>
    <col min="13522" max="13522" width="1.140625" style="746" customWidth="1"/>
    <col min="13523" max="13523" width="18" style="746" customWidth="1"/>
    <col min="13524" max="13524" width="9.42578125" style="746" customWidth="1"/>
    <col min="13525" max="13525" width="8.7109375" style="746" customWidth="1"/>
    <col min="13526" max="13526" width="9.28515625" style="746" customWidth="1"/>
    <col min="13527" max="13527" width="10.140625" style="746" customWidth="1"/>
    <col min="13528" max="13528" width="5.140625" style="746" customWidth="1"/>
    <col min="13529" max="13529" width="10.140625" style="746" customWidth="1"/>
    <col min="13530" max="13530" width="6.42578125" style="746" customWidth="1"/>
    <col min="13531" max="13531" width="11.42578125" style="746"/>
    <col min="13532" max="13532" width="1.28515625" style="746" customWidth="1"/>
    <col min="13533" max="13533" width="1.42578125" style="746" customWidth="1"/>
    <col min="13534" max="13534" width="8.28515625" style="746" customWidth="1"/>
    <col min="13535" max="13535" width="11.42578125" style="746"/>
    <col min="13536" max="13537" width="10.7109375" style="746" customWidth="1"/>
    <col min="13538" max="13538" width="10.28515625" style="746" customWidth="1"/>
    <col min="13539" max="13539" width="11.28515625" style="746" customWidth="1"/>
    <col min="13540" max="13540" width="7.7109375" style="746" customWidth="1"/>
    <col min="13541" max="13541" width="10.140625" style="746" customWidth="1"/>
    <col min="13542" max="13542" width="6.5703125" style="746" customWidth="1"/>
    <col min="13543" max="13543" width="1.140625" style="746" customWidth="1"/>
    <col min="13544" max="13544" width="24.5703125" style="746" customWidth="1"/>
    <col min="13545" max="13545" width="9.85546875" style="746" customWidth="1"/>
    <col min="13546" max="13546" width="10.7109375" style="746" customWidth="1"/>
    <col min="13547" max="13547" width="10.85546875" style="746" customWidth="1"/>
    <col min="13548" max="13548" width="11.140625" style="746" customWidth="1"/>
    <col min="13549" max="13549" width="9.85546875" style="746" customWidth="1"/>
    <col min="13550" max="13550" width="1" style="746" customWidth="1"/>
    <col min="13551" max="13551" width="16.5703125" style="746" customWidth="1"/>
    <col min="13552" max="13552" width="0.5703125" style="746" customWidth="1"/>
    <col min="13553" max="13553" width="0.7109375" style="746" customWidth="1"/>
    <col min="13554" max="13554" width="27.85546875" style="746" customWidth="1"/>
    <col min="13555" max="13555" width="0.85546875" style="746" customWidth="1"/>
    <col min="13556" max="13556" width="27.42578125" style="746" customWidth="1"/>
    <col min="13557" max="13557" width="14.7109375" style="746" customWidth="1"/>
    <col min="13558" max="13558" width="0.42578125" style="746" customWidth="1"/>
    <col min="13559" max="13559" width="0.7109375" style="746" customWidth="1"/>
    <col min="13560" max="13560" width="21.7109375" style="746" customWidth="1"/>
    <col min="13561" max="13561" width="1.28515625" style="746" customWidth="1"/>
    <col min="13562" max="13562" width="21.140625" style="746" customWidth="1"/>
    <col min="13563" max="13767" width="11.42578125" style="746"/>
    <col min="13768" max="13768" width="0.7109375" style="746" customWidth="1"/>
    <col min="13769" max="13770" width="1.5703125" style="746" customWidth="1"/>
    <col min="13771" max="13771" width="16.42578125" style="746" customWidth="1"/>
    <col min="13772" max="13774" width="10.42578125" style="746" customWidth="1"/>
    <col min="13775" max="13775" width="8.7109375" style="746" customWidth="1"/>
    <col min="13776" max="13776" width="0.7109375" style="746" customWidth="1"/>
    <col min="13777" max="13777" width="3.140625" style="746" customWidth="1"/>
    <col min="13778" max="13778" width="1.140625" style="746" customWidth="1"/>
    <col min="13779" max="13779" width="18" style="746" customWidth="1"/>
    <col min="13780" max="13780" width="9.42578125" style="746" customWidth="1"/>
    <col min="13781" max="13781" width="8.7109375" style="746" customWidth="1"/>
    <col min="13782" max="13782" width="9.28515625" style="746" customWidth="1"/>
    <col min="13783" max="13783" width="10.140625" style="746" customWidth="1"/>
    <col min="13784" max="13784" width="5.140625" style="746" customWidth="1"/>
    <col min="13785" max="13785" width="10.140625" style="746" customWidth="1"/>
    <col min="13786" max="13786" width="6.42578125" style="746" customWidth="1"/>
    <col min="13787" max="13787" width="11.42578125" style="746"/>
    <col min="13788" max="13788" width="1.28515625" style="746" customWidth="1"/>
    <col min="13789" max="13789" width="1.42578125" style="746" customWidth="1"/>
    <col min="13790" max="13790" width="8.28515625" style="746" customWidth="1"/>
    <col min="13791" max="13791" width="11.42578125" style="746"/>
    <col min="13792" max="13793" width="10.7109375" style="746" customWidth="1"/>
    <col min="13794" max="13794" width="10.28515625" style="746" customWidth="1"/>
    <col min="13795" max="13795" width="11.28515625" style="746" customWidth="1"/>
    <col min="13796" max="13796" width="7.7109375" style="746" customWidth="1"/>
    <col min="13797" max="13797" width="10.140625" style="746" customWidth="1"/>
    <col min="13798" max="13798" width="6.5703125" style="746" customWidth="1"/>
    <col min="13799" max="13799" width="1.140625" style="746" customWidth="1"/>
    <col min="13800" max="13800" width="24.5703125" style="746" customWidth="1"/>
    <col min="13801" max="13801" width="9.85546875" style="746" customWidth="1"/>
    <col min="13802" max="13802" width="10.7109375" style="746" customWidth="1"/>
    <col min="13803" max="13803" width="10.85546875" style="746" customWidth="1"/>
    <col min="13804" max="13804" width="11.140625" style="746" customWidth="1"/>
    <col min="13805" max="13805" width="9.85546875" style="746" customWidth="1"/>
    <col min="13806" max="13806" width="1" style="746" customWidth="1"/>
    <col min="13807" max="13807" width="16.5703125" style="746" customWidth="1"/>
    <col min="13808" max="13808" width="0.5703125" style="746" customWidth="1"/>
    <col min="13809" max="13809" width="0.7109375" style="746" customWidth="1"/>
    <col min="13810" max="13810" width="27.85546875" style="746" customWidth="1"/>
    <col min="13811" max="13811" width="0.85546875" style="746" customWidth="1"/>
    <col min="13812" max="13812" width="27.42578125" style="746" customWidth="1"/>
    <col min="13813" max="13813" width="14.7109375" style="746" customWidth="1"/>
    <col min="13814" max="13814" width="0.42578125" style="746" customWidth="1"/>
    <col min="13815" max="13815" width="0.7109375" style="746" customWidth="1"/>
    <col min="13816" max="13816" width="21.7109375" style="746" customWidth="1"/>
    <col min="13817" max="13817" width="1.28515625" style="746" customWidth="1"/>
    <col min="13818" max="13818" width="21.140625" style="746" customWidth="1"/>
    <col min="13819" max="14023" width="11.42578125" style="746"/>
    <col min="14024" max="14024" width="0.7109375" style="746" customWidth="1"/>
    <col min="14025" max="14026" width="1.5703125" style="746" customWidth="1"/>
    <col min="14027" max="14027" width="16.42578125" style="746" customWidth="1"/>
    <col min="14028" max="14030" width="10.42578125" style="746" customWidth="1"/>
    <col min="14031" max="14031" width="8.7109375" style="746" customWidth="1"/>
    <col min="14032" max="14032" width="0.7109375" style="746" customWidth="1"/>
    <col min="14033" max="14033" width="3.140625" style="746" customWidth="1"/>
    <col min="14034" max="14034" width="1.140625" style="746" customWidth="1"/>
    <col min="14035" max="14035" width="18" style="746" customWidth="1"/>
    <col min="14036" max="14036" width="9.42578125" style="746" customWidth="1"/>
    <col min="14037" max="14037" width="8.7109375" style="746" customWidth="1"/>
    <col min="14038" max="14038" width="9.28515625" style="746" customWidth="1"/>
    <col min="14039" max="14039" width="10.140625" style="746" customWidth="1"/>
    <col min="14040" max="14040" width="5.140625" style="746" customWidth="1"/>
    <col min="14041" max="14041" width="10.140625" style="746" customWidth="1"/>
    <col min="14042" max="14042" width="6.42578125" style="746" customWidth="1"/>
    <col min="14043" max="14043" width="11.42578125" style="746"/>
    <col min="14044" max="14044" width="1.28515625" style="746" customWidth="1"/>
    <col min="14045" max="14045" width="1.42578125" style="746" customWidth="1"/>
    <col min="14046" max="14046" width="8.28515625" style="746" customWidth="1"/>
    <col min="14047" max="14047" width="11.42578125" style="746"/>
    <col min="14048" max="14049" width="10.7109375" style="746" customWidth="1"/>
    <col min="14050" max="14050" width="10.28515625" style="746" customWidth="1"/>
    <col min="14051" max="14051" width="11.28515625" style="746" customWidth="1"/>
    <col min="14052" max="14052" width="7.7109375" style="746" customWidth="1"/>
    <col min="14053" max="14053" width="10.140625" style="746" customWidth="1"/>
    <col min="14054" max="14054" width="6.5703125" style="746" customWidth="1"/>
    <col min="14055" max="14055" width="1.140625" style="746" customWidth="1"/>
    <col min="14056" max="14056" width="24.5703125" style="746" customWidth="1"/>
    <col min="14057" max="14057" width="9.85546875" style="746" customWidth="1"/>
    <col min="14058" max="14058" width="10.7109375" style="746" customWidth="1"/>
    <col min="14059" max="14059" width="10.85546875" style="746" customWidth="1"/>
    <col min="14060" max="14060" width="11.140625" style="746" customWidth="1"/>
    <col min="14061" max="14061" width="9.85546875" style="746" customWidth="1"/>
    <col min="14062" max="14062" width="1" style="746" customWidth="1"/>
    <col min="14063" max="14063" width="16.5703125" style="746" customWidth="1"/>
    <col min="14064" max="14064" width="0.5703125" style="746" customWidth="1"/>
    <col min="14065" max="14065" width="0.7109375" style="746" customWidth="1"/>
    <col min="14066" max="14066" width="27.85546875" style="746" customWidth="1"/>
    <col min="14067" max="14067" width="0.85546875" style="746" customWidth="1"/>
    <col min="14068" max="14068" width="27.42578125" style="746" customWidth="1"/>
    <col min="14069" max="14069" width="14.7109375" style="746" customWidth="1"/>
    <col min="14070" max="14070" width="0.42578125" style="746" customWidth="1"/>
    <col min="14071" max="14071" width="0.7109375" style="746" customWidth="1"/>
    <col min="14072" max="14072" width="21.7109375" style="746" customWidth="1"/>
    <col min="14073" max="14073" width="1.28515625" style="746" customWidth="1"/>
    <col min="14074" max="14074" width="21.140625" style="746" customWidth="1"/>
    <col min="14075" max="14279" width="11.42578125" style="746"/>
    <col min="14280" max="14280" width="0.7109375" style="746" customWidth="1"/>
    <col min="14281" max="14282" width="1.5703125" style="746" customWidth="1"/>
    <col min="14283" max="14283" width="16.42578125" style="746" customWidth="1"/>
    <col min="14284" max="14286" width="10.42578125" style="746" customWidth="1"/>
    <col min="14287" max="14287" width="8.7109375" style="746" customWidth="1"/>
    <col min="14288" max="14288" width="0.7109375" style="746" customWidth="1"/>
    <col min="14289" max="14289" width="3.140625" style="746" customWidth="1"/>
    <col min="14290" max="14290" width="1.140625" style="746" customWidth="1"/>
    <col min="14291" max="14291" width="18" style="746" customWidth="1"/>
    <col min="14292" max="14292" width="9.42578125" style="746" customWidth="1"/>
    <col min="14293" max="14293" width="8.7109375" style="746" customWidth="1"/>
    <col min="14294" max="14294" width="9.28515625" style="746" customWidth="1"/>
    <col min="14295" max="14295" width="10.140625" style="746" customWidth="1"/>
    <col min="14296" max="14296" width="5.140625" style="746" customWidth="1"/>
    <col min="14297" max="14297" width="10.140625" style="746" customWidth="1"/>
    <col min="14298" max="14298" width="6.42578125" style="746" customWidth="1"/>
    <col min="14299" max="14299" width="11.42578125" style="746"/>
    <col min="14300" max="14300" width="1.28515625" style="746" customWidth="1"/>
    <col min="14301" max="14301" width="1.42578125" style="746" customWidth="1"/>
    <col min="14302" max="14302" width="8.28515625" style="746" customWidth="1"/>
    <col min="14303" max="14303" width="11.42578125" style="746"/>
    <col min="14304" max="14305" width="10.7109375" style="746" customWidth="1"/>
    <col min="14306" max="14306" width="10.28515625" style="746" customWidth="1"/>
    <col min="14307" max="14307" width="11.28515625" style="746" customWidth="1"/>
    <col min="14308" max="14308" width="7.7109375" style="746" customWidth="1"/>
    <col min="14309" max="14309" width="10.140625" style="746" customWidth="1"/>
    <col min="14310" max="14310" width="6.5703125" style="746" customWidth="1"/>
    <col min="14311" max="14311" width="1.140625" style="746" customWidth="1"/>
    <col min="14312" max="14312" width="24.5703125" style="746" customWidth="1"/>
    <col min="14313" max="14313" width="9.85546875" style="746" customWidth="1"/>
    <col min="14314" max="14314" width="10.7109375" style="746" customWidth="1"/>
    <col min="14315" max="14315" width="10.85546875" style="746" customWidth="1"/>
    <col min="14316" max="14316" width="11.140625" style="746" customWidth="1"/>
    <col min="14317" max="14317" width="9.85546875" style="746" customWidth="1"/>
    <col min="14318" max="14318" width="1" style="746" customWidth="1"/>
    <col min="14319" max="14319" width="16.5703125" style="746" customWidth="1"/>
    <col min="14320" max="14320" width="0.5703125" style="746" customWidth="1"/>
    <col min="14321" max="14321" width="0.7109375" style="746" customWidth="1"/>
    <col min="14322" max="14322" width="27.85546875" style="746" customWidth="1"/>
    <col min="14323" max="14323" width="0.85546875" style="746" customWidth="1"/>
    <col min="14324" max="14324" width="27.42578125" style="746" customWidth="1"/>
    <col min="14325" max="14325" width="14.7109375" style="746" customWidth="1"/>
    <col min="14326" max="14326" width="0.42578125" style="746" customWidth="1"/>
    <col min="14327" max="14327" width="0.7109375" style="746" customWidth="1"/>
    <col min="14328" max="14328" width="21.7109375" style="746" customWidth="1"/>
    <col min="14329" max="14329" width="1.28515625" style="746" customWidth="1"/>
    <col min="14330" max="14330" width="21.140625" style="746" customWidth="1"/>
    <col min="14331" max="14535" width="11.42578125" style="746"/>
    <col min="14536" max="14536" width="0.7109375" style="746" customWidth="1"/>
    <col min="14537" max="14538" width="1.5703125" style="746" customWidth="1"/>
    <col min="14539" max="14539" width="16.42578125" style="746" customWidth="1"/>
    <col min="14540" max="14542" width="10.42578125" style="746" customWidth="1"/>
    <col min="14543" max="14543" width="8.7109375" style="746" customWidth="1"/>
    <col min="14544" max="14544" width="0.7109375" style="746" customWidth="1"/>
    <col min="14545" max="14545" width="3.140625" style="746" customWidth="1"/>
    <col min="14546" max="14546" width="1.140625" style="746" customWidth="1"/>
    <col min="14547" max="14547" width="18" style="746" customWidth="1"/>
    <col min="14548" max="14548" width="9.42578125" style="746" customWidth="1"/>
    <col min="14549" max="14549" width="8.7109375" style="746" customWidth="1"/>
    <col min="14550" max="14550" width="9.28515625" style="746" customWidth="1"/>
    <col min="14551" max="14551" width="10.140625" style="746" customWidth="1"/>
    <col min="14552" max="14552" width="5.140625" style="746" customWidth="1"/>
    <col min="14553" max="14553" width="10.140625" style="746" customWidth="1"/>
    <col min="14554" max="14554" width="6.42578125" style="746" customWidth="1"/>
    <col min="14555" max="14555" width="11.42578125" style="746"/>
    <col min="14556" max="14556" width="1.28515625" style="746" customWidth="1"/>
    <col min="14557" max="14557" width="1.42578125" style="746" customWidth="1"/>
    <col min="14558" max="14558" width="8.28515625" style="746" customWidth="1"/>
    <col min="14559" max="14559" width="11.42578125" style="746"/>
    <col min="14560" max="14561" width="10.7109375" style="746" customWidth="1"/>
    <col min="14562" max="14562" width="10.28515625" style="746" customWidth="1"/>
    <col min="14563" max="14563" width="11.28515625" style="746" customWidth="1"/>
    <col min="14564" max="14564" width="7.7109375" style="746" customWidth="1"/>
    <col min="14565" max="14565" width="10.140625" style="746" customWidth="1"/>
    <col min="14566" max="14566" width="6.5703125" style="746" customWidth="1"/>
    <col min="14567" max="14567" width="1.140625" style="746" customWidth="1"/>
    <col min="14568" max="14568" width="24.5703125" style="746" customWidth="1"/>
    <col min="14569" max="14569" width="9.85546875" style="746" customWidth="1"/>
    <col min="14570" max="14570" width="10.7109375" style="746" customWidth="1"/>
    <col min="14571" max="14571" width="10.85546875" style="746" customWidth="1"/>
    <col min="14572" max="14572" width="11.140625" style="746" customWidth="1"/>
    <col min="14573" max="14573" width="9.85546875" style="746" customWidth="1"/>
    <col min="14574" max="14574" width="1" style="746" customWidth="1"/>
    <col min="14575" max="14575" width="16.5703125" style="746" customWidth="1"/>
    <col min="14576" max="14576" width="0.5703125" style="746" customWidth="1"/>
    <col min="14577" max="14577" width="0.7109375" style="746" customWidth="1"/>
    <col min="14578" max="14578" width="27.85546875" style="746" customWidth="1"/>
    <col min="14579" max="14579" width="0.85546875" style="746" customWidth="1"/>
    <col min="14580" max="14580" width="27.42578125" style="746" customWidth="1"/>
    <col min="14581" max="14581" width="14.7109375" style="746" customWidth="1"/>
    <col min="14582" max="14582" width="0.42578125" style="746" customWidth="1"/>
    <col min="14583" max="14583" width="0.7109375" style="746" customWidth="1"/>
    <col min="14584" max="14584" width="21.7109375" style="746" customWidth="1"/>
    <col min="14585" max="14585" width="1.28515625" style="746" customWidth="1"/>
    <col min="14586" max="14586" width="21.140625" style="746" customWidth="1"/>
    <col min="14587" max="14791" width="11.42578125" style="746"/>
    <col min="14792" max="14792" width="0.7109375" style="746" customWidth="1"/>
    <col min="14793" max="14794" width="1.5703125" style="746" customWidth="1"/>
    <col min="14795" max="14795" width="16.42578125" style="746" customWidth="1"/>
    <col min="14796" max="14798" width="10.42578125" style="746" customWidth="1"/>
    <col min="14799" max="14799" width="8.7109375" style="746" customWidth="1"/>
    <col min="14800" max="14800" width="0.7109375" style="746" customWidth="1"/>
    <col min="14801" max="14801" width="3.140625" style="746" customWidth="1"/>
    <col min="14802" max="14802" width="1.140625" style="746" customWidth="1"/>
    <col min="14803" max="14803" width="18" style="746" customWidth="1"/>
    <col min="14804" max="14804" width="9.42578125" style="746" customWidth="1"/>
    <col min="14805" max="14805" width="8.7109375" style="746" customWidth="1"/>
    <col min="14806" max="14806" width="9.28515625" style="746" customWidth="1"/>
    <col min="14807" max="14807" width="10.140625" style="746" customWidth="1"/>
    <col min="14808" max="14808" width="5.140625" style="746" customWidth="1"/>
    <col min="14809" max="14809" width="10.140625" style="746" customWidth="1"/>
    <col min="14810" max="14810" width="6.42578125" style="746" customWidth="1"/>
    <col min="14811" max="14811" width="11.42578125" style="746"/>
    <col min="14812" max="14812" width="1.28515625" style="746" customWidth="1"/>
    <col min="14813" max="14813" width="1.42578125" style="746" customWidth="1"/>
    <col min="14814" max="14814" width="8.28515625" style="746" customWidth="1"/>
    <col min="14815" max="14815" width="11.42578125" style="746"/>
    <col min="14816" max="14817" width="10.7109375" style="746" customWidth="1"/>
    <col min="14818" max="14818" width="10.28515625" style="746" customWidth="1"/>
    <col min="14819" max="14819" width="11.28515625" style="746" customWidth="1"/>
    <col min="14820" max="14820" width="7.7109375" style="746" customWidth="1"/>
    <col min="14821" max="14821" width="10.140625" style="746" customWidth="1"/>
    <col min="14822" max="14822" width="6.5703125" style="746" customWidth="1"/>
    <col min="14823" max="14823" width="1.140625" style="746" customWidth="1"/>
    <col min="14824" max="14824" width="24.5703125" style="746" customWidth="1"/>
    <col min="14825" max="14825" width="9.85546875" style="746" customWidth="1"/>
    <col min="14826" max="14826" width="10.7109375" style="746" customWidth="1"/>
    <col min="14827" max="14827" width="10.85546875" style="746" customWidth="1"/>
    <col min="14828" max="14828" width="11.140625" style="746" customWidth="1"/>
    <col min="14829" max="14829" width="9.85546875" style="746" customWidth="1"/>
    <col min="14830" max="14830" width="1" style="746" customWidth="1"/>
    <col min="14831" max="14831" width="16.5703125" style="746" customWidth="1"/>
    <col min="14832" max="14832" width="0.5703125" style="746" customWidth="1"/>
    <col min="14833" max="14833" width="0.7109375" style="746" customWidth="1"/>
    <col min="14834" max="14834" width="27.85546875" style="746" customWidth="1"/>
    <col min="14835" max="14835" width="0.85546875" style="746" customWidth="1"/>
    <col min="14836" max="14836" width="27.42578125" style="746" customWidth="1"/>
    <col min="14837" max="14837" width="14.7109375" style="746" customWidth="1"/>
    <col min="14838" max="14838" width="0.42578125" style="746" customWidth="1"/>
    <col min="14839" max="14839" width="0.7109375" style="746" customWidth="1"/>
    <col min="14840" max="14840" width="21.7109375" style="746" customWidth="1"/>
    <col min="14841" max="14841" width="1.28515625" style="746" customWidth="1"/>
    <col min="14842" max="14842" width="21.140625" style="746" customWidth="1"/>
    <col min="14843" max="15047" width="11.42578125" style="746"/>
    <col min="15048" max="15048" width="0.7109375" style="746" customWidth="1"/>
    <col min="15049" max="15050" width="1.5703125" style="746" customWidth="1"/>
    <col min="15051" max="15051" width="16.42578125" style="746" customWidth="1"/>
    <col min="15052" max="15054" width="10.42578125" style="746" customWidth="1"/>
    <col min="15055" max="15055" width="8.7109375" style="746" customWidth="1"/>
    <col min="15056" max="15056" width="0.7109375" style="746" customWidth="1"/>
    <col min="15057" max="15057" width="3.140625" style="746" customWidth="1"/>
    <col min="15058" max="15058" width="1.140625" style="746" customWidth="1"/>
    <col min="15059" max="15059" width="18" style="746" customWidth="1"/>
    <col min="15060" max="15060" width="9.42578125" style="746" customWidth="1"/>
    <col min="15061" max="15061" width="8.7109375" style="746" customWidth="1"/>
    <col min="15062" max="15062" width="9.28515625" style="746" customWidth="1"/>
    <col min="15063" max="15063" width="10.140625" style="746" customWidth="1"/>
    <col min="15064" max="15064" width="5.140625" style="746" customWidth="1"/>
    <col min="15065" max="15065" width="10.140625" style="746" customWidth="1"/>
    <col min="15066" max="15066" width="6.42578125" style="746" customWidth="1"/>
    <col min="15067" max="15067" width="11.42578125" style="746"/>
    <col min="15068" max="15068" width="1.28515625" style="746" customWidth="1"/>
    <col min="15069" max="15069" width="1.42578125" style="746" customWidth="1"/>
    <col min="15070" max="15070" width="8.28515625" style="746" customWidth="1"/>
    <col min="15071" max="15071" width="11.42578125" style="746"/>
    <col min="15072" max="15073" width="10.7109375" style="746" customWidth="1"/>
    <col min="15074" max="15074" width="10.28515625" style="746" customWidth="1"/>
    <col min="15075" max="15075" width="11.28515625" style="746" customWidth="1"/>
    <col min="15076" max="15076" width="7.7109375" style="746" customWidth="1"/>
    <col min="15077" max="15077" width="10.140625" style="746" customWidth="1"/>
    <col min="15078" max="15078" width="6.5703125" style="746" customWidth="1"/>
    <col min="15079" max="15079" width="1.140625" style="746" customWidth="1"/>
    <col min="15080" max="15080" width="24.5703125" style="746" customWidth="1"/>
    <col min="15081" max="15081" width="9.85546875" style="746" customWidth="1"/>
    <col min="15082" max="15082" width="10.7109375" style="746" customWidth="1"/>
    <col min="15083" max="15083" width="10.85546875" style="746" customWidth="1"/>
    <col min="15084" max="15084" width="11.140625" style="746" customWidth="1"/>
    <col min="15085" max="15085" width="9.85546875" style="746" customWidth="1"/>
    <col min="15086" max="15086" width="1" style="746" customWidth="1"/>
    <col min="15087" max="15087" width="16.5703125" style="746" customWidth="1"/>
    <col min="15088" max="15088" width="0.5703125" style="746" customWidth="1"/>
    <col min="15089" max="15089" width="0.7109375" style="746" customWidth="1"/>
    <col min="15090" max="15090" width="27.85546875" style="746" customWidth="1"/>
    <col min="15091" max="15091" width="0.85546875" style="746" customWidth="1"/>
    <col min="15092" max="15092" width="27.42578125" style="746" customWidth="1"/>
    <col min="15093" max="15093" width="14.7109375" style="746" customWidth="1"/>
    <col min="15094" max="15094" width="0.42578125" style="746" customWidth="1"/>
    <col min="15095" max="15095" width="0.7109375" style="746" customWidth="1"/>
    <col min="15096" max="15096" width="21.7109375" style="746" customWidth="1"/>
    <col min="15097" max="15097" width="1.28515625" style="746" customWidth="1"/>
    <col min="15098" max="15098" width="21.140625" style="746" customWidth="1"/>
    <col min="15099" max="15303" width="11.42578125" style="746"/>
    <col min="15304" max="15304" width="0.7109375" style="746" customWidth="1"/>
    <col min="15305" max="15306" width="1.5703125" style="746" customWidth="1"/>
    <col min="15307" max="15307" width="16.42578125" style="746" customWidth="1"/>
    <col min="15308" max="15310" width="10.42578125" style="746" customWidth="1"/>
    <col min="15311" max="15311" width="8.7109375" style="746" customWidth="1"/>
    <col min="15312" max="15312" width="0.7109375" style="746" customWidth="1"/>
    <col min="15313" max="15313" width="3.140625" style="746" customWidth="1"/>
    <col min="15314" max="15314" width="1.140625" style="746" customWidth="1"/>
    <col min="15315" max="15315" width="18" style="746" customWidth="1"/>
    <col min="15316" max="15316" width="9.42578125" style="746" customWidth="1"/>
    <col min="15317" max="15317" width="8.7109375" style="746" customWidth="1"/>
    <col min="15318" max="15318" width="9.28515625" style="746" customWidth="1"/>
    <col min="15319" max="15319" width="10.140625" style="746" customWidth="1"/>
    <col min="15320" max="15320" width="5.140625" style="746" customWidth="1"/>
    <col min="15321" max="15321" width="10.140625" style="746" customWidth="1"/>
    <col min="15322" max="15322" width="6.42578125" style="746" customWidth="1"/>
    <col min="15323" max="15323" width="11.42578125" style="746"/>
    <col min="15324" max="15324" width="1.28515625" style="746" customWidth="1"/>
    <col min="15325" max="15325" width="1.42578125" style="746" customWidth="1"/>
    <col min="15326" max="15326" width="8.28515625" style="746" customWidth="1"/>
    <col min="15327" max="15327" width="11.42578125" style="746"/>
    <col min="15328" max="15329" width="10.7109375" style="746" customWidth="1"/>
    <col min="15330" max="15330" width="10.28515625" style="746" customWidth="1"/>
    <col min="15331" max="15331" width="11.28515625" style="746" customWidth="1"/>
    <col min="15332" max="15332" width="7.7109375" style="746" customWidth="1"/>
    <col min="15333" max="15333" width="10.140625" style="746" customWidth="1"/>
    <col min="15334" max="15334" width="6.5703125" style="746" customWidth="1"/>
    <col min="15335" max="15335" width="1.140625" style="746" customWidth="1"/>
    <col min="15336" max="15336" width="24.5703125" style="746" customWidth="1"/>
    <col min="15337" max="15337" width="9.85546875" style="746" customWidth="1"/>
    <col min="15338" max="15338" width="10.7109375" style="746" customWidth="1"/>
    <col min="15339" max="15339" width="10.85546875" style="746" customWidth="1"/>
    <col min="15340" max="15340" width="11.140625" style="746" customWidth="1"/>
    <col min="15341" max="15341" width="9.85546875" style="746" customWidth="1"/>
    <col min="15342" max="15342" width="1" style="746" customWidth="1"/>
    <col min="15343" max="15343" width="16.5703125" style="746" customWidth="1"/>
    <col min="15344" max="15344" width="0.5703125" style="746" customWidth="1"/>
    <col min="15345" max="15345" width="0.7109375" style="746" customWidth="1"/>
    <col min="15346" max="15346" width="27.85546875" style="746" customWidth="1"/>
    <col min="15347" max="15347" width="0.85546875" style="746" customWidth="1"/>
    <col min="15348" max="15348" width="27.42578125" style="746" customWidth="1"/>
    <col min="15349" max="15349" width="14.7109375" style="746" customWidth="1"/>
    <col min="15350" max="15350" width="0.42578125" style="746" customWidth="1"/>
    <col min="15351" max="15351" width="0.7109375" style="746" customWidth="1"/>
    <col min="15352" max="15352" width="21.7109375" style="746" customWidth="1"/>
    <col min="15353" max="15353" width="1.28515625" style="746" customWidth="1"/>
    <col min="15354" max="15354" width="21.140625" style="746" customWidth="1"/>
    <col min="15355" max="15559" width="11.42578125" style="746"/>
    <col min="15560" max="15560" width="0.7109375" style="746" customWidth="1"/>
    <col min="15561" max="15562" width="1.5703125" style="746" customWidth="1"/>
    <col min="15563" max="15563" width="16.42578125" style="746" customWidth="1"/>
    <col min="15564" max="15566" width="10.42578125" style="746" customWidth="1"/>
    <col min="15567" max="15567" width="8.7109375" style="746" customWidth="1"/>
    <col min="15568" max="15568" width="0.7109375" style="746" customWidth="1"/>
    <col min="15569" max="15569" width="3.140625" style="746" customWidth="1"/>
    <col min="15570" max="15570" width="1.140625" style="746" customWidth="1"/>
    <col min="15571" max="15571" width="18" style="746" customWidth="1"/>
    <col min="15572" max="15572" width="9.42578125" style="746" customWidth="1"/>
    <col min="15573" max="15573" width="8.7109375" style="746" customWidth="1"/>
    <col min="15574" max="15574" width="9.28515625" style="746" customWidth="1"/>
    <col min="15575" max="15575" width="10.140625" style="746" customWidth="1"/>
    <col min="15576" max="15576" width="5.140625" style="746" customWidth="1"/>
    <col min="15577" max="15577" width="10.140625" style="746" customWidth="1"/>
    <col min="15578" max="15578" width="6.42578125" style="746" customWidth="1"/>
    <col min="15579" max="15579" width="11.42578125" style="746"/>
    <col min="15580" max="15580" width="1.28515625" style="746" customWidth="1"/>
    <col min="15581" max="15581" width="1.42578125" style="746" customWidth="1"/>
    <col min="15582" max="15582" width="8.28515625" style="746" customWidth="1"/>
    <col min="15583" max="15583" width="11.42578125" style="746"/>
    <col min="15584" max="15585" width="10.7109375" style="746" customWidth="1"/>
    <col min="15586" max="15586" width="10.28515625" style="746" customWidth="1"/>
    <col min="15587" max="15587" width="11.28515625" style="746" customWidth="1"/>
    <col min="15588" max="15588" width="7.7109375" style="746" customWidth="1"/>
    <col min="15589" max="15589" width="10.140625" style="746" customWidth="1"/>
    <col min="15590" max="15590" width="6.5703125" style="746" customWidth="1"/>
    <col min="15591" max="15591" width="1.140625" style="746" customWidth="1"/>
    <col min="15592" max="15592" width="24.5703125" style="746" customWidth="1"/>
    <col min="15593" max="15593" width="9.85546875" style="746" customWidth="1"/>
    <col min="15594" max="15594" width="10.7109375" style="746" customWidth="1"/>
    <col min="15595" max="15595" width="10.85546875" style="746" customWidth="1"/>
    <col min="15596" max="15596" width="11.140625" style="746" customWidth="1"/>
    <col min="15597" max="15597" width="9.85546875" style="746" customWidth="1"/>
    <col min="15598" max="15598" width="1" style="746" customWidth="1"/>
    <col min="15599" max="15599" width="16.5703125" style="746" customWidth="1"/>
    <col min="15600" max="15600" width="0.5703125" style="746" customWidth="1"/>
    <col min="15601" max="15601" width="0.7109375" style="746" customWidth="1"/>
    <col min="15602" max="15602" width="27.85546875" style="746" customWidth="1"/>
    <col min="15603" max="15603" width="0.85546875" style="746" customWidth="1"/>
    <col min="15604" max="15604" width="27.42578125" style="746" customWidth="1"/>
    <col min="15605" max="15605" width="14.7109375" style="746" customWidth="1"/>
    <col min="15606" max="15606" width="0.42578125" style="746" customWidth="1"/>
    <col min="15607" max="15607" width="0.7109375" style="746" customWidth="1"/>
    <col min="15608" max="15608" width="21.7109375" style="746" customWidth="1"/>
    <col min="15609" max="15609" width="1.28515625" style="746" customWidth="1"/>
    <col min="15610" max="15610" width="21.140625" style="746" customWidth="1"/>
    <col min="15611" max="15815" width="11.42578125" style="746"/>
    <col min="15816" max="15816" width="0.7109375" style="746" customWidth="1"/>
    <col min="15817" max="15818" width="1.5703125" style="746" customWidth="1"/>
    <col min="15819" max="15819" width="16.42578125" style="746" customWidth="1"/>
    <col min="15820" max="15822" width="10.42578125" style="746" customWidth="1"/>
    <col min="15823" max="15823" width="8.7109375" style="746" customWidth="1"/>
    <col min="15824" max="15824" width="0.7109375" style="746" customWidth="1"/>
    <col min="15825" max="15825" width="3.140625" style="746" customWidth="1"/>
    <col min="15826" max="15826" width="1.140625" style="746" customWidth="1"/>
    <col min="15827" max="15827" width="18" style="746" customWidth="1"/>
    <col min="15828" max="15828" width="9.42578125" style="746" customWidth="1"/>
    <col min="15829" max="15829" width="8.7109375" style="746" customWidth="1"/>
    <col min="15830" max="15830" width="9.28515625" style="746" customWidth="1"/>
    <col min="15831" max="15831" width="10.140625" style="746" customWidth="1"/>
    <col min="15832" max="15832" width="5.140625" style="746" customWidth="1"/>
    <col min="15833" max="15833" width="10.140625" style="746" customWidth="1"/>
    <col min="15834" max="15834" width="6.42578125" style="746" customWidth="1"/>
    <col min="15835" max="15835" width="11.42578125" style="746"/>
    <col min="15836" max="15836" width="1.28515625" style="746" customWidth="1"/>
    <col min="15837" max="15837" width="1.42578125" style="746" customWidth="1"/>
    <col min="15838" max="15838" width="8.28515625" style="746" customWidth="1"/>
    <col min="15839" max="15839" width="11.42578125" style="746"/>
    <col min="15840" max="15841" width="10.7109375" style="746" customWidth="1"/>
    <col min="15842" max="15842" width="10.28515625" style="746" customWidth="1"/>
    <col min="15843" max="15843" width="11.28515625" style="746" customWidth="1"/>
    <col min="15844" max="15844" width="7.7109375" style="746" customWidth="1"/>
    <col min="15845" max="15845" width="10.140625" style="746" customWidth="1"/>
    <col min="15846" max="15846" width="6.5703125" style="746" customWidth="1"/>
    <col min="15847" max="15847" width="1.140625" style="746" customWidth="1"/>
    <col min="15848" max="15848" width="24.5703125" style="746" customWidth="1"/>
    <col min="15849" max="15849" width="9.85546875" style="746" customWidth="1"/>
    <col min="15850" max="15850" width="10.7109375" style="746" customWidth="1"/>
    <col min="15851" max="15851" width="10.85546875" style="746" customWidth="1"/>
    <col min="15852" max="15852" width="11.140625" style="746" customWidth="1"/>
    <col min="15853" max="15853" width="9.85546875" style="746" customWidth="1"/>
    <col min="15854" max="15854" width="1" style="746" customWidth="1"/>
    <col min="15855" max="15855" width="16.5703125" style="746" customWidth="1"/>
    <col min="15856" max="15856" width="0.5703125" style="746" customWidth="1"/>
    <col min="15857" max="15857" width="0.7109375" style="746" customWidth="1"/>
    <col min="15858" max="15858" width="27.85546875" style="746" customWidth="1"/>
    <col min="15859" max="15859" width="0.85546875" style="746" customWidth="1"/>
    <col min="15860" max="15860" width="27.42578125" style="746" customWidth="1"/>
    <col min="15861" max="15861" width="14.7109375" style="746" customWidth="1"/>
    <col min="15862" max="15862" width="0.42578125" style="746" customWidth="1"/>
    <col min="15863" max="15863" width="0.7109375" style="746" customWidth="1"/>
    <col min="15864" max="15864" width="21.7109375" style="746" customWidth="1"/>
    <col min="15865" max="15865" width="1.28515625" style="746" customWidth="1"/>
    <col min="15866" max="15866" width="21.140625" style="746" customWidth="1"/>
    <col min="15867" max="16071" width="11.42578125" style="746"/>
    <col min="16072" max="16072" width="0.7109375" style="746" customWidth="1"/>
    <col min="16073" max="16074" width="1.5703125" style="746" customWidth="1"/>
    <col min="16075" max="16075" width="16.42578125" style="746" customWidth="1"/>
    <col min="16076" max="16078" width="10.42578125" style="746" customWidth="1"/>
    <col min="16079" max="16079" width="8.7109375" style="746" customWidth="1"/>
    <col min="16080" max="16080" width="0.7109375" style="746" customWidth="1"/>
    <col min="16081" max="16081" width="3.140625" style="746" customWidth="1"/>
    <col min="16082" max="16082" width="1.140625" style="746" customWidth="1"/>
    <col min="16083" max="16083" width="18" style="746" customWidth="1"/>
    <col min="16084" max="16084" width="9.42578125" style="746" customWidth="1"/>
    <col min="16085" max="16085" width="8.7109375" style="746" customWidth="1"/>
    <col min="16086" max="16086" width="9.28515625" style="746" customWidth="1"/>
    <col min="16087" max="16087" width="10.140625" style="746" customWidth="1"/>
    <col min="16088" max="16088" width="5.140625" style="746" customWidth="1"/>
    <col min="16089" max="16089" width="10.140625" style="746" customWidth="1"/>
    <col min="16090" max="16090" width="6.42578125" style="746" customWidth="1"/>
    <col min="16091" max="16091" width="11.42578125" style="746"/>
    <col min="16092" max="16092" width="1.28515625" style="746" customWidth="1"/>
    <col min="16093" max="16093" width="1.42578125" style="746" customWidth="1"/>
    <col min="16094" max="16094" width="8.28515625" style="746" customWidth="1"/>
    <col min="16095" max="16095" width="11.42578125" style="746"/>
    <col min="16096" max="16097" width="10.7109375" style="746" customWidth="1"/>
    <col min="16098" max="16098" width="10.28515625" style="746" customWidth="1"/>
    <col min="16099" max="16099" width="11.28515625" style="746" customWidth="1"/>
    <col min="16100" max="16100" width="7.7109375" style="746" customWidth="1"/>
    <col min="16101" max="16101" width="10.140625" style="746" customWidth="1"/>
    <col min="16102" max="16102" width="6.5703125" style="746" customWidth="1"/>
    <col min="16103" max="16103" width="1.140625" style="746" customWidth="1"/>
    <col min="16104" max="16104" width="24.5703125" style="746" customWidth="1"/>
    <col min="16105" max="16105" width="9.85546875" style="746" customWidth="1"/>
    <col min="16106" max="16106" width="10.7109375" style="746" customWidth="1"/>
    <col min="16107" max="16107" width="10.85546875" style="746" customWidth="1"/>
    <col min="16108" max="16108" width="11.140625" style="746" customWidth="1"/>
    <col min="16109" max="16109" width="9.85546875" style="746" customWidth="1"/>
    <col min="16110" max="16110" width="1" style="746" customWidth="1"/>
    <col min="16111" max="16111" width="16.5703125" style="746" customWidth="1"/>
    <col min="16112" max="16112" width="0.5703125" style="746" customWidth="1"/>
    <col min="16113" max="16113" width="0.7109375" style="746" customWidth="1"/>
    <col min="16114" max="16114" width="27.85546875" style="746" customWidth="1"/>
    <col min="16115" max="16115" width="0.85546875" style="746" customWidth="1"/>
    <col min="16116" max="16116" width="27.42578125" style="746" customWidth="1"/>
    <col min="16117" max="16117" width="14.7109375" style="746" customWidth="1"/>
    <col min="16118" max="16118" width="0.42578125" style="746" customWidth="1"/>
    <col min="16119" max="16119" width="0.7109375" style="746" customWidth="1"/>
    <col min="16120" max="16120" width="21.7109375" style="746" customWidth="1"/>
    <col min="16121" max="16121" width="1.28515625" style="746" customWidth="1"/>
    <col min="16122" max="16122" width="21.140625" style="746" customWidth="1"/>
    <col min="16123" max="16384" width="11.42578125" style="746"/>
  </cols>
  <sheetData>
    <row r="2" spans="2:7" ht="5.45" customHeight="1"/>
    <row r="3" spans="2:7" ht="27.6" customHeight="1">
      <c r="B3" s="1235" t="s">
        <v>955</v>
      </c>
      <c r="C3" s="1235"/>
      <c r="D3" s="1235"/>
      <c r="E3" s="1235"/>
      <c r="F3" s="1235"/>
    </row>
    <row r="4" spans="2:7" ht="22.15" customHeight="1" thickBot="1">
      <c r="B4" s="1236" t="s">
        <v>816</v>
      </c>
      <c r="C4" s="1236"/>
      <c r="D4" s="1236"/>
      <c r="E4" s="1236"/>
      <c r="F4" s="1236"/>
    </row>
    <row r="5" spans="2:7" ht="5.45" customHeight="1">
      <c r="B5" s="748"/>
      <c r="C5" s="748"/>
      <c r="D5" s="748"/>
      <c r="E5" s="748"/>
      <c r="F5" s="748"/>
    </row>
    <row r="6" spans="2:7" ht="15" customHeight="1">
      <c r="B6" s="1201" t="s">
        <v>3</v>
      </c>
      <c r="C6" s="1237" t="s">
        <v>956</v>
      </c>
      <c r="D6" s="1237"/>
      <c r="E6" s="1237"/>
      <c r="F6" s="1201" t="s">
        <v>957</v>
      </c>
    </row>
    <row r="7" spans="2:7">
      <c r="B7" s="1201"/>
      <c r="C7" s="1025" t="s">
        <v>171</v>
      </c>
      <c r="D7" s="1025" t="s">
        <v>958</v>
      </c>
      <c r="E7" s="1025" t="s">
        <v>780</v>
      </c>
      <c r="F7" s="1201"/>
    </row>
    <row r="8" spans="2:7" ht="5.45" customHeight="1" thickBot="1">
      <c r="B8" s="1026"/>
      <c r="C8" s="1026"/>
      <c r="D8" s="1026"/>
      <c r="E8" s="1026"/>
      <c r="F8" s="1026"/>
    </row>
    <row r="9" spans="2:7" ht="12.6" customHeight="1">
      <c r="B9" s="1027" t="s">
        <v>959</v>
      </c>
      <c r="C9" s="1028">
        <f>C11+C18</f>
        <v>535907107.72000003</v>
      </c>
      <c r="D9" s="1028">
        <f t="shared" ref="D9:E9" si="0">D11+D18</f>
        <v>600598288.68099999</v>
      </c>
      <c r="E9" s="1028">
        <f t="shared" si="0"/>
        <v>38139414.780000001</v>
      </c>
      <c r="F9" s="1028">
        <f>SUM(C9:E9)</f>
        <v>1174644811.181</v>
      </c>
    </row>
    <row r="10" spans="2:7" ht="11.45" customHeight="1" thickBot="1">
      <c r="B10" s="754"/>
      <c r="C10" s="1029" t="s">
        <v>960</v>
      </c>
      <c r="D10" s="1029" t="s">
        <v>961</v>
      </c>
      <c r="E10" s="1029" t="s">
        <v>960</v>
      </c>
      <c r="F10" s="1030"/>
    </row>
    <row r="11" spans="2:7" ht="24.6" customHeight="1" thickBot="1">
      <c r="B11" s="1031" t="s">
        <v>962</v>
      </c>
      <c r="C11" s="1032">
        <f>C12+C13+C16+C14+C15</f>
        <v>132246422.87</v>
      </c>
      <c r="D11" s="1032">
        <f t="shared" ref="D11:F11" si="1">D12+D13+D16+D14+D15</f>
        <v>574598288.68099999</v>
      </c>
      <c r="E11" s="1032">
        <f t="shared" si="1"/>
        <v>38139414.780000001</v>
      </c>
      <c r="F11" s="1032">
        <f t="shared" si="1"/>
        <v>744984126.33099997</v>
      </c>
      <c r="G11" s="1033"/>
    </row>
    <row r="12" spans="2:7">
      <c r="B12" s="1034" t="s">
        <v>963</v>
      </c>
      <c r="C12" s="1035"/>
      <c r="D12" s="1035">
        <v>273704662.63999999</v>
      </c>
      <c r="E12" s="1035">
        <v>38139414.780000001</v>
      </c>
      <c r="F12" s="1035">
        <f>SUM(C12:E12)</f>
        <v>311844077.41999996</v>
      </c>
      <c r="G12" s="1033"/>
    </row>
    <row r="13" spans="2:7">
      <c r="B13" s="1034" t="s">
        <v>883</v>
      </c>
      <c r="C13" s="1035">
        <v>34175469.109999999</v>
      </c>
      <c r="D13" s="1035">
        <v>300893626.04100001</v>
      </c>
      <c r="E13" s="1035"/>
      <c r="F13" s="1035">
        <f t="shared" ref="F13:F16" si="2">SUM(C13:E13)</f>
        <v>335069095.15100002</v>
      </c>
      <c r="G13" s="1033"/>
    </row>
    <row r="14" spans="2:7">
      <c r="B14" s="1034" t="s">
        <v>884</v>
      </c>
      <c r="C14" s="1035">
        <v>11600000</v>
      </c>
      <c r="D14" s="1035"/>
      <c r="E14" s="1035"/>
      <c r="F14" s="1035">
        <f t="shared" si="2"/>
        <v>11600000</v>
      </c>
      <c r="G14" s="1036"/>
    </row>
    <row r="15" spans="2:7">
      <c r="B15" s="1034" t="s">
        <v>964</v>
      </c>
      <c r="C15" s="1035">
        <v>37325304.57</v>
      </c>
      <c r="D15" s="1035"/>
      <c r="E15" s="1035"/>
      <c r="F15" s="1035">
        <f t="shared" si="2"/>
        <v>37325304.57</v>
      </c>
    </row>
    <row r="16" spans="2:7">
      <c r="B16" s="1034" t="s">
        <v>965</v>
      </c>
      <c r="C16" s="1035">
        <v>49145649.189999998</v>
      </c>
      <c r="D16" s="1035"/>
      <c r="E16" s="1035"/>
      <c r="F16" s="1035">
        <f t="shared" si="2"/>
        <v>49145649.189999998</v>
      </c>
    </row>
    <row r="17" spans="2:6" ht="6.6" customHeight="1" thickBot="1">
      <c r="B17" s="1037"/>
      <c r="C17" s="1038"/>
      <c r="D17" s="1038"/>
      <c r="E17" s="1038"/>
      <c r="F17" s="1039"/>
    </row>
    <row r="18" spans="2:6" ht="24.75" thickBot="1">
      <c r="B18" s="1031" t="s">
        <v>966</v>
      </c>
      <c r="C18" s="1032">
        <f>C20+C24</f>
        <v>403660684.85000002</v>
      </c>
      <c r="D18" s="1032">
        <f t="shared" ref="D18:F18" si="3">D20+D24</f>
        <v>26000000</v>
      </c>
      <c r="E18" s="1032">
        <f t="shared" si="3"/>
        <v>0</v>
      </c>
      <c r="F18" s="1032">
        <f t="shared" si="3"/>
        <v>429660684.85000002</v>
      </c>
    </row>
    <row r="19" spans="2:6" ht="4.9000000000000004" customHeight="1">
      <c r="B19" s="1040"/>
      <c r="C19" s="1041"/>
      <c r="D19" s="1041"/>
      <c r="E19" s="1041"/>
      <c r="F19" s="1041"/>
    </row>
    <row r="20" spans="2:6" ht="16.149999999999999" customHeight="1">
      <c r="B20" s="1042" t="s">
        <v>826</v>
      </c>
      <c r="C20" s="1043">
        <f>SUM(C21:C22)</f>
        <v>260443192</v>
      </c>
      <c r="D20" s="1043">
        <f>SUM(D21:D22)</f>
        <v>0</v>
      </c>
      <c r="E20" s="1043">
        <f>SUM(E21:E22)</f>
        <v>0</v>
      </c>
      <c r="F20" s="1043">
        <f>SUM(C20:E20)</f>
        <v>260443192</v>
      </c>
    </row>
    <row r="21" spans="2:6" ht="12" customHeight="1">
      <c r="B21" s="1034" t="s">
        <v>883</v>
      </c>
      <c r="C21" s="1035">
        <v>259675867</v>
      </c>
      <c r="D21" s="1035"/>
      <c r="E21" s="1035"/>
      <c r="F21" s="1035">
        <f>SUM(C21:E21)</f>
        <v>259675867</v>
      </c>
    </row>
    <row r="22" spans="2:6" ht="15" customHeight="1">
      <c r="B22" s="1034" t="s">
        <v>964</v>
      </c>
      <c r="C22" s="1035">
        <v>767325</v>
      </c>
      <c r="D22" s="1035"/>
      <c r="E22" s="1035"/>
      <c r="F22" s="1035">
        <f>SUM(C22:E22)</f>
        <v>767325</v>
      </c>
    </row>
    <row r="23" spans="2:6" ht="4.9000000000000004" customHeight="1">
      <c r="B23" s="1027"/>
      <c r="C23" s="1028"/>
      <c r="D23" s="1028"/>
      <c r="E23" s="1028"/>
      <c r="F23" s="1028"/>
    </row>
    <row r="24" spans="2:6" ht="13.9" customHeight="1">
      <c r="B24" s="1042" t="s">
        <v>967</v>
      </c>
      <c r="C24" s="1043">
        <f>SUM(C25:C27)</f>
        <v>143217492.84999999</v>
      </c>
      <c r="D24" s="1043">
        <f>SUM(D25:D27)</f>
        <v>26000000</v>
      </c>
      <c r="E24" s="1043">
        <f>SUM(E25:E27)</f>
        <v>0</v>
      </c>
      <c r="F24" s="1043">
        <f>SUM(F25:F27)</f>
        <v>169217492.84999999</v>
      </c>
    </row>
    <row r="25" spans="2:6" ht="12" customHeight="1">
      <c r="B25" s="1034" t="s">
        <v>963</v>
      </c>
      <c r="C25" s="1035"/>
      <c r="D25" s="1035">
        <v>26000000</v>
      </c>
      <c r="E25" s="1035"/>
      <c r="F25" s="1035">
        <f>SUM(C25:E25)</f>
        <v>26000000</v>
      </c>
    </row>
    <row r="26" spans="2:6" ht="12" customHeight="1">
      <c r="B26" s="1034" t="s">
        <v>883</v>
      </c>
      <c r="C26" s="1035">
        <v>109577492.84999999</v>
      </c>
      <c r="D26" s="1035"/>
      <c r="E26" s="1035"/>
      <c r="F26" s="1035">
        <f>SUM(C26:E26)</f>
        <v>109577492.84999999</v>
      </c>
    </row>
    <row r="27" spans="2:6" ht="12.6" customHeight="1">
      <c r="B27" s="1034" t="s">
        <v>964</v>
      </c>
      <c r="C27" s="1035">
        <v>33640000</v>
      </c>
      <c r="D27" s="1035"/>
      <c r="E27" s="1035"/>
      <c r="F27" s="1035">
        <f>SUM(C27:E27)</f>
        <v>33640000</v>
      </c>
    </row>
    <row r="28" spans="2:6" ht="2.4500000000000002" customHeight="1" thickBot="1">
      <c r="B28" s="1044"/>
      <c r="C28" s="1045"/>
      <c r="D28" s="1045"/>
      <c r="E28" s="1045"/>
      <c r="F28" s="1046"/>
    </row>
    <row r="29" spans="2:6">
      <c r="B29" s="1047"/>
      <c r="C29" s="1048"/>
      <c r="D29" s="1048"/>
      <c r="E29" s="1048"/>
      <c r="F29" s="1048"/>
    </row>
    <row r="30" spans="2:6" ht="3.6" customHeight="1">
      <c r="B30" s="828"/>
      <c r="C30" s="828"/>
      <c r="D30" s="828"/>
      <c r="E30" s="828"/>
      <c r="F30" s="828"/>
    </row>
    <row r="31" spans="2:6" hidden="1"/>
  </sheetData>
  <mergeCells count="5">
    <mergeCell ref="B3:F3"/>
    <mergeCell ref="B4:F4"/>
    <mergeCell ref="B6:B7"/>
    <mergeCell ref="C6:E6"/>
    <mergeCell ref="F6:F7"/>
  </mergeCells>
  <pageMargins left="0.7" right="0.7" top="0.75" bottom="0.75" header="0.3" footer="0.3"/>
  <pageSetup scale="5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H15"/>
  <sheetViews>
    <sheetView showGridLines="0" topLeftCell="A4" zoomScaleNormal="100" zoomScaleSheetLayoutView="100" workbookViewId="0">
      <selection activeCell="B27" sqref="B27"/>
    </sheetView>
  </sheetViews>
  <sheetFormatPr baseColWidth="10" defaultRowHeight="15"/>
  <cols>
    <col min="1" max="1" width="20.140625" customWidth="1"/>
    <col min="2" max="2" width="12.140625" customWidth="1"/>
    <col min="3" max="3" width="14.140625" customWidth="1"/>
    <col min="4" max="6" width="13.7109375" customWidth="1"/>
    <col min="7" max="7" width="11.42578125" style="1051" customWidth="1"/>
    <col min="8" max="8" width="13.42578125" bestFit="1" customWidth="1"/>
  </cols>
  <sheetData>
    <row r="1" spans="1:8" ht="15" customHeight="1">
      <c r="A1" s="1049"/>
      <c r="B1" s="1050"/>
      <c r="C1" s="1050"/>
      <c r="D1" s="1050"/>
      <c r="E1" s="1050"/>
      <c r="F1" s="1050"/>
    </row>
    <row r="2" spans="1:8" s="1056" customFormat="1">
      <c r="A2" s="1052"/>
      <c r="B2" s="1053"/>
      <c r="C2" s="1053"/>
      <c r="D2" s="1053"/>
      <c r="E2" s="1053"/>
      <c r="F2" s="1054"/>
      <c r="G2" s="1055"/>
    </row>
    <row r="3" spans="1:8" s="1056" customFormat="1">
      <c r="A3" s="1054"/>
      <c r="B3" s="1057"/>
      <c r="C3" s="1057"/>
      <c r="D3" s="1057"/>
      <c r="E3" s="1057"/>
      <c r="F3" s="1054"/>
      <c r="G3" s="1055"/>
    </row>
    <row r="4" spans="1:8">
      <c r="A4" s="1239" t="s">
        <v>968</v>
      </c>
      <c r="B4" s="1239"/>
      <c r="C4" s="1239"/>
      <c r="D4" s="1239"/>
      <c r="E4" s="1239"/>
      <c r="F4" s="1239"/>
    </row>
    <row r="5" spans="1:8" ht="15.75" thickBot="1">
      <c r="A5" s="1232" t="s">
        <v>816</v>
      </c>
      <c r="B5" s="1232"/>
      <c r="C5" s="1232"/>
      <c r="D5" s="1232"/>
      <c r="E5" s="1232"/>
      <c r="F5" s="1232"/>
    </row>
    <row r="6" spans="1:8" ht="6" customHeight="1">
      <c r="A6" s="964"/>
      <c r="B6" s="964"/>
      <c r="C6" s="965"/>
      <c r="D6" s="964"/>
      <c r="E6" s="964"/>
      <c r="F6" s="964"/>
    </row>
    <row r="7" spans="1:8" ht="14.45" customHeight="1">
      <c r="A7" s="1233" t="s">
        <v>3</v>
      </c>
      <c r="B7" s="1233" t="s">
        <v>969</v>
      </c>
      <c r="C7" s="1234" t="s">
        <v>890</v>
      </c>
      <c r="D7" s="1234"/>
      <c r="E7" s="1234"/>
      <c r="F7" s="1233" t="s">
        <v>970</v>
      </c>
      <c r="G7"/>
    </row>
    <row r="8" spans="1:8" ht="16.149999999999999" customHeight="1">
      <c r="A8" s="1233"/>
      <c r="B8" s="1233"/>
      <c r="C8" s="967" t="s">
        <v>893</v>
      </c>
      <c r="D8" s="967" t="s">
        <v>894</v>
      </c>
      <c r="E8" s="967" t="s">
        <v>895</v>
      </c>
      <c r="F8" s="1233"/>
      <c r="G8"/>
    </row>
    <row r="9" spans="1:8" ht="6" customHeight="1" thickBot="1">
      <c r="A9" s="968"/>
      <c r="B9" s="969"/>
      <c r="C9" s="969"/>
      <c r="D9" s="969"/>
      <c r="E9" s="969"/>
      <c r="F9" s="969"/>
      <c r="G9"/>
    </row>
    <row r="10" spans="1:8" ht="16.149999999999999" customHeight="1">
      <c r="A10" s="1058" t="s">
        <v>971</v>
      </c>
      <c r="B10" s="972">
        <f>SUM(B12:B13)</f>
        <v>434105698</v>
      </c>
      <c r="C10" s="972">
        <f>SUM(C12:C13)</f>
        <v>290531337.74000001</v>
      </c>
      <c r="D10" s="972">
        <f>SUM(D12:D13)</f>
        <v>-320890041</v>
      </c>
      <c r="E10" s="972">
        <f>SUM(E12:E13)</f>
        <v>-30358703.260000005</v>
      </c>
      <c r="F10" s="972">
        <f>SUM(F12:F13)</f>
        <v>403746994.74000001</v>
      </c>
      <c r="G10" s="1059"/>
      <c r="H10" s="1060"/>
    </row>
    <row r="11" spans="1:8" ht="4.1500000000000004" customHeight="1" thickBot="1">
      <c r="A11" s="975"/>
      <c r="B11" s="974"/>
      <c r="C11" s="975"/>
      <c r="D11" s="974"/>
      <c r="E11" s="975"/>
      <c r="F11" s="975"/>
      <c r="G11" s="1059"/>
    </row>
    <row r="12" spans="1:8" ht="20.45" customHeight="1">
      <c r="A12" s="1061" t="s">
        <v>972</v>
      </c>
      <c r="B12" s="978">
        <v>258573596</v>
      </c>
      <c r="C12" s="978">
        <v>90531337.739999995</v>
      </c>
      <c r="D12" s="978">
        <v>-172708093</v>
      </c>
      <c r="E12" s="978">
        <f>SUM(C12:D12)</f>
        <v>-82176755.260000005</v>
      </c>
      <c r="F12" s="978">
        <f>B12+E12</f>
        <v>176396840.74000001</v>
      </c>
      <c r="G12" s="1059"/>
    </row>
    <row r="13" spans="1:8" ht="20.45" customHeight="1">
      <c r="A13" s="1061" t="s">
        <v>951</v>
      </c>
      <c r="B13" s="978">
        <v>175532102</v>
      </c>
      <c r="C13" s="978">
        <v>200000000</v>
      </c>
      <c r="D13" s="978">
        <v>-148181948</v>
      </c>
      <c r="E13" s="978">
        <f>SUM(C13:D13)</f>
        <v>51818052</v>
      </c>
      <c r="F13" s="978">
        <f>B13+E13</f>
        <v>227350154</v>
      </c>
      <c r="G13" s="1059"/>
    </row>
    <row r="14" spans="1:8" ht="7.15" customHeight="1" thickBot="1">
      <c r="A14" s="1062"/>
      <c r="B14" s="982"/>
      <c r="C14" s="982"/>
      <c r="D14" s="982"/>
      <c r="E14" s="982"/>
      <c r="F14" s="982"/>
      <c r="G14" s="1059"/>
    </row>
    <row r="15" spans="1:8">
      <c r="A15" s="1238"/>
      <c r="B15" s="1238"/>
      <c r="C15" s="1238"/>
      <c r="D15" s="1238"/>
      <c r="E15" s="1238"/>
      <c r="F15" s="1238"/>
      <c r="G15" s="1059"/>
    </row>
  </sheetData>
  <mergeCells count="7">
    <mergeCell ref="A15:F15"/>
    <mergeCell ref="A4:F4"/>
    <mergeCell ref="A5:F5"/>
    <mergeCell ref="A7:A8"/>
    <mergeCell ref="B7:B8"/>
    <mergeCell ref="C7:E7"/>
    <mergeCell ref="F7:F8"/>
  </mergeCells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28"/>
  <sheetViews>
    <sheetView showGridLines="0" zoomScale="80" zoomScaleNormal="80" workbookViewId="0">
      <selection sqref="A1:J1"/>
    </sheetView>
  </sheetViews>
  <sheetFormatPr baseColWidth="10" defaultRowHeight="15"/>
  <cols>
    <col min="4" max="4" width="16.28515625" customWidth="1"/>
    <col min="6" max="6" width="8.42578125" customWidth="1"/>
    <col min="8" max="8" width="9.42578125" customWidth="1"/>
    <col min="10" max="10" width="10.85546875" customWidth="1"/>
  </cols>
  <sheetData>
    <row r="1" spans="1:11" ht="15" customHeight="1">
      <c r="A1" s="1240" t="s">
        <v>420</v>
      </c>
      <c r="B1" s="1241"/>
      <c r="C1" s="1241"/>
      <c r="D1" s="1241"/>
      <c r="E1" s="1241"/>
      <c r="F1" s="1241"/>
      <c r="G1" s="1241"/>
      <c r="H1" s="1241"/>
      <c r="I1" s="1241"/>
      <c r="J1" s="1242"/>
    </row>
    <row r="2" spans="1:11">
      <c r="A2" s="1243" t="s">
        <v>973</v>
      </c>
      <c r="B2" s="1244"/>
      <c r="C2" s="1244"/>
      <c r="D2" s="1244"/>
      <c r="E2" s="1244"/>
      <c r="F2" s="1244"/>
      <c r="G2" s="1244"/>
      <c r="H2" s="1244"/>
      <c r="I2" s="1244"/>
      <c r="J2" s="1245"/>
    </row>
    <row r="3" spans="1:11">
      <c r="A3" s="1246" t="s">
        <v>974</v>
      </c>
      <c r="B3" s="1247"/>
      <c r="C3" s="1247"/>
      <c r="D3" s="1247"/>
      <c r="E3" s="1247"/>
      <c r="F3" s="1247"/>
      <c r="G3" s="1247"/>
      <c r="H3" s="1247"/>
      <c r="I3" s="1247"/>
      <c r="J3" s="1248"/>
    </row>
    <row r="4" spans="1:11">
      <c r="C4" s="1249" t="s">
        <v>975</v>
      </c>
      <c r="D4" s="1250"/>
      <c r="E4" s="1250"/>
      <c r="F4" s="1250"/>
      <c r="G4" s="1250"/>
    </row>
    <row r="5" spans="1:11">
      <c r="A5" s="1251" t="s">
        <v>424</v>
      </c>
      <c r="B5" s="1252"/>
      <c r="C5" s="1252"/>
      <c r="D5" s="1253"/>
      <c r="E5" s="1251" t="s">
        <v>449</v>
      </c>
      <c r="F5" s="1253"/>
      <c r="G5" s="1251" t="s">
        <v>429</v>
      </c>
      <c r="H5" s="1253"/>
      <c r="I5" s="1251" t="s">
        <v>976</v>
      </c>
      <c r="J5" s="1253"/>
    </row>
    <row r="7" spans="1:11">
      <c r="A7" s="1254" t="s">
        <v>977</v>
      </c>
      <c r="B7" s="1255"/>
      <c r="C7" s="1255"/>
      <c r="D7" s="1256"/>
      <c r="E7" s="1257">
        <v>57182209034</v>
      </c>
      <c r="F7" s="1258"/>
      <c r="G7" s="1257">
        <v>66802467499</v>
      </c>
      <c r="H7" s="1258"/>
      <c r="I7" s="1257">
        <v>66802467499</v>
      </c>
      <c r="J7" s="1258"/>
      <c r="K7" s="356"/>
    </row>
    <row r="8" spans="1:11">
      <c r="A8" s="1254" t="s">
        <v>978</v>
      </c>
      <c r="B8" s="1255"/>
      <c r="C8" s="1255"/>
      <c r="D8" s="1256"/>
      <c r="E8" s="1257">
        <v>57182209034</v>
      </c>
      <c r="F8" s="1258"/>
      <c r="G8" s="1257">
        <v>66802467499</v>
      </c>
      <c r="H8" s="1258"/>
      <c r="I8" s="1257">
        <v>66802467499</v>
      </c>
      <c r="J8" s="1258"/>
      <c r="K8" s="356"/>
    </row>
    <row r="9" spans="1:11">
      <c r="A9" s="1254" t="s">
        <v>979</v>
      </c>
      <c r="B9" s="1255"/>
      <c r="C9" s="1255"/>
      <c r="D9" s="1256"/>
      <c r="E9" s="1259"/>
      <c r="F9" s="1260"/>
      <c r="G9" s="1259"/>
      <c r="H9" s="1260"/>
      <c r="I9" s="1259"/>
      <c r="J9" s="1260"/>
      <c r="K9" s="356"/>
    </row>
    <row r="10" spans="1:11">
      <c r="A10" s="1261"/>
      <c r="B10" s="1250"/>
      <c r="C10" s="1250"/>
      <c r="D10" s="1262"/>
      <c r="E10" s="1259"/>
      <c r="F10" s="1260"/>
      <c r="G10" s="1259"/>
      <c r="H10" s="1260"/>
      <c r="I10" s="1259"/>
      <c r="J10" s="1260"/>
      <c r="K10" s="356"/>
    </row>
    <row r="11" spans="1:11">
      <c r="A11" s="1254" t="s">
        <v>980</v>
      </c>
      <c r="B11" s="1255"/>
      <c r="C11" s="1255"/>
      <c r="D11" s="1256"/>
      <c r="E11" s="1257">
        <v>56465199155</v>
      </c>
      <c r="F11" s="1258"/>
      <c r="G11" s="1257">
        <v>66057871164</v>
      </c>
      <c r="H11" s="1258"/>
      <c r="I11" s="1257">
        <v>66057871164</v>
      </c>
      <c r="J11" s="1258"/>
      <c r="K11" s="356"/>
    </row>
    <row r="12" spans="1:11">
      <c r="A12" s="1254" t="s">
        <v>981</v>
      </c>
      <c r="B12" s="1255"/>
      <c r="C12" s="1255"/>
      <c r="D12" s="1256"/>
      <c r="E12" s="1257">
        <v>31409194406</v>
      </c>
      <c r="F12" s="1258"/>
      <c r="G12" s="1257">
        <v>28852664028</v>
      </c>
      <c r="H12" s="1258"/>
      <c r="I12" s="1257">
        <v>28852664028</v>
      </c>
      <c r="J12" s="1258"/>
      <c r="K12" s="356"/>
    </row>
    <row r="13" spans="1:11">
      <c r="A13" s="1254" t="s">
        <v>982</v>
      </c>
      <c r="B13" s="1255"/>
      <c r="C13" s="1255"/>
      <c r="D13" s="1256"/>
      <c r="E13" s="1257">
        <v>25056004749</v>
      </c>
      <c r="F13" s="1258"/>
      <c r="G13" s="1257">
        <v>37205207136</v>
      </c>
      <c r="H13" s="1258"/>
      <c r="I13" s="1257">
        <v>37205207136</v>
      </c>
      <c r="J13" s="1258"/>
      <c r="K13" s="356"/>
    </row>
    <row r="14" spans="1:11">
      <c r="A14" s="1254" t="s">
        <v>983</v>
      </c>
      <c r="B14" s="1255"/>
      <c r="C14" s="1255"/>
      <c r="D14" s="1256"/>
      <c r="E14" s="1257">
        <v>717009879</v>
      </c>
      <c r="F14" s="1258"/>
      <c r="G14" s="1257">
        <v>744596335</v>
      </c>
      <c r="H14" s="1258"/>
      <c r="I14" s="1257">
        <v>744596335</v>
      </c>
      <c r="J14" s="1258"/>
      <c r="K14" s="356"/>
    </row>
    <row r="15" spans="1:11">
      <c r="E15" s="1063"/>
      <c r="F15" s="1063"/>
      <c r="G15" s="1051"/>
      <c r="H15" s="1051"/>
      <c r="K15" s="356"/>
    </row>
    <row r="16" spans="1:11">
      <c r="A16" s="1251" t="s">
        <v>424</v>
      </c>
      <c r="B16" s="1252"/>
      <c r="C16" s="1252"/>
      <c r="D16" s="1253"/>
      <c r="E16" s="1263" t="s">
        <v>449</v>
      </c>
      <c r="F16" s="1264"/>
      <c r="G16" s="1263" t="s">
        <v>429</v>
      </c>
      <c r="H16" s="1264"/>
      <c r="I16" s="1251" t="s">
        <v>976</v>
      </c>
      <c r="J16" s="1253"/>
      <c r="K16" s="356"/>
    </row>
    <row r="17" spans="1:11">
      <c r="A17" s="1254" t="s">
        <v>984</v>
      </c>
      <c r="B17" s="1255"/>
      <c r="C17" s="1255"/>
      <c r="D17" s="1256"/>
      <c r="E17" s="1257">
        <v>717009879</v>
      </c>
      <c r="F17" s="1258"/>
      <c r="G17" s="1257">
        <v>744596335</v>
      </c>
      <c r="H17" s="1258"/>
      <c r="I17" s="1257">
        <v>-27586456</v>
      </c>
      <c r="J17" s="1258"/>
      <c r="K17" s="356"/>
    </row>
    <row r="18" spans="1:11">
      <c r="A18" s="1254" t="s">
        <v>985</v>
      </c>
      <c r="B18" s="1255"/>
      <c r="C18" s="1255"/>
      <c r="D18" s="1256"/>
      <c r="E18" s="1257">
        <v>717009879</v>
      </c>
      <c r="F18" s="1258"/>
      <c r="G18" s="1257">
        <v>433140049</v>
      </c>
      <c r="H18" s="1258"/>
      <c r="I18" s="1257">
        <v>283869830</v>
      </c>
      <c r="J18" s="1258"/>
      <c r="K18" s="356"/>
    </row>
    <row r="19" spans="1:11">
      <c r="A19" s="1254" t="s">
        <v>986</v>
      </c>
      <c r="B19" s="1255"/>
      <c r="C19" s="1255"/>
      <c r="D19" s="1256"/>
      <c r="E19" s="1265"/>
      <c r="F19" s="1266"/>
      <c r="G19" s="1257">
        <v>311456286</v>
      </c>
      <c r="H19" s="1258"/>
      <c r="I19" s="1257">
        <v>-311456286</v>
      </c>
      <c r="J19" s="1258"/>
      <c r="K19" s="356"/>
    </row>
    <row r="20" spans="1:11">
      <c r="K20" s="356"/>
    </row>
    <row r="21" spans="1:11">
      <c r="A21" s="1251" t="s">
        <v>424</v>
      </c>
      <c r="B21" s="1252"/>
      <c r="C21" s="1252"/>
      <c r="D21" s="1253"/>
      <c r="E21" s="1251" t="s">
        <v>449</v>
      </c>
      <c r="F21" s="1253"/>
      <c r="G21" s="1251" t="s">
        <v>429</v>
      </c>
      <c r="H21" s="1253"/>
      <c r="I21" s="1251" t="s">
        <v>976</v>
      </c>
      <c r="J21" s="1253"/>
      <c r="K21" s="356"/>
    </row>
    <row r="22" spans="1:11">
      <c r="A22" s="1254" t="s">
        <v>987</v>
      </c>
      <c r="B22" s="1255"/>
      <c r="C22" s="1255"/>
      <c r="D22" s="1256"/>
      <c r="E22" s="1267">
        <v>312443649</v>
      </c>
      <c r="F22" s="1268"/>
      <c r="G22" s="1269">
        <v>311844077</v>
      </c>
      <c r="H22" s="1270"/>
      <c r="I22" s="1269">
        <v>599572</v>
      </c>
      <c r="J22" s="1270"/>
      <c r="K22" s="356"/>
    </row>
    <row r="23" spans="1:11">
      <c r="A23" s="1254" t="s">
        <v>988</v>
      </c>
      <c r="B23" s="1255"/>
      <c r="C23" s="1255"/>
      <c r="D23" s="1256"/>
      <c r="E23" s="1257">
        <v>-312443649</v>
      </c>
      <c r="F23" s="1258"/>
      <c r="G23" s="1257">
        <v>-311844077</v>
      </c>
      <c r="H23" s="1258"/>
      <c r="I23" s="1269">
        <v>-599272</v>
      </c>
      <c r="J23" s="1270"/>
      <c r="K23" s="356"/>
    </row>
    <row r="24" spans="1:11">
      <c r="A24" s="1254" t="s">
        <v>989</v>
      </c>
      <c r="B24" s="1255"/>
      <c r="C24" s="1255"/>
      <c r="D24" s="1256"/>
      <c r="E24" s="1265"/>
      <c r="F24" s="1266"/>
      <c r="G24" s="1265"/>
      <c r="H24" s="1266"/>
      <c r="I24" s="1273"/>
      <c r="J24" s="1262"/>
    </row>
    <row r="26" spans="1:11" ht="29.25" customHeight="1">
      <c r="A26" s="1271" t="s">
        <v>990</v>
      </c>
      <c r="B26" s="1271"/>
      <c r="C26" s="1271"/>
      <c r="D26" s="1271"/>
      <c r="E26" s="1271"/>
      <c r="F26" s="1271"/>
      <c r="G26" s="1271"/>
      <c r="H26" s="1271"/>
      <c r="I26" s="1271"/>
      <c r="J26" s="1271"/>
    </row>
    <row r="27" spans="1:11">
      <c r="A27" s="1272" t="s">
        <v>991</v>
      </c>
      <c r="B27" s="1272"/>
      <c r="C27" s="1272"/>
      <c r="D27" s="1272"/>
      <c r="E27" s="1272"/>
      <c r="F27" s="1272"/>
      <c r="G27" s="1272"/>
      <c r="H27" s="1272"/>
      <c r="I27" s="1272"/>
      <c r="J27" s="1272"/>
    </row>
    <row r="28" spans="1:11">
      <c r="A28" s="1272" t="s">
        <v>992</v>
      </c>
      <c r="B28" s="1272"/>
      <c r="C28" s="1272"/>
      <c r="D28" s="1272"/>
      <c r="E28" s="1272"/>
      <c r="F28" s="1272"/>
      <c r="G28" s="1272"/>
      <c r="H28" s="1272"/>
      <c r="I28" s="1272"/>
      <c r="J28" s="1272"/>
    </row>
  </sheetData>
  <mergeCells count="75">
    <mergeCell ref="A26:J26"/>
    <mergeCell ref="A27:J27"/>
    <mergeCell ref="A28:J28"/>
    <mergeCell ref="A23:D23"/>
    <mergeCell ref="E23:F23"/>
    <mergeCell ref="G23:H23"/>
    <mergeCell ref="I23:J23"/>
    <mergeCell ref="A24:D24"/>
    <mergeCell ref="E24:F24"/>
    <mergeCell ref="G24:H24"/>
    <mergeCell ref="I24:J24"/>
    <mergeCell ref="A21:D21"/>
    <mergeCell ref="E21:F21"/>
    <mergeCell ref="G21:H21"/>
    <mergeCell ref="I21:J21"/>
    <mergeCell ref="A22:D22"/>
    <mergeCell ref="E22:F22"/>
    <mergeCell ref="G22:H22"/>
    <mergeCell ref="I22:J22"/>
    <mergeCell ref="A18:D18"/>
    <mergeCell ref="E18:F18"/>
    <mergeCell ref="G18:H18"/>
    <mergeCell ref="I18:J18"/>
    <mergeCell ref="A19:D19"/>
    <mergeCell ref="E19:F19"/>
    <mergeCell ref="G19:H19"/>
    <mergeCell ref="I19:J19"/>
    <mergeCell ref="A16:D16"/>
    <mergeCell ref="E16:F16"/>
    <mergeCell ref="G16:H16"/>
    <mergeCell ref="I16:J16"/>
    <mergeCell ref="A17:D17"/>
    <mergeCell ref="E17:F17"/>
    <mergeCell ref="G17:H17"/>
    <mergeCell ref="I17:J17"/>
    <mergeCell ref="A13:D13"/>
    <mergeCell ref="E13:F13"/>
    <mergeCell ref="G13:H13"/>
    <mergeCell ref="I13:J13"/>
    <mergeCell ref="A14:D14"/>
    <mergeCell ref="E14:F14"/>
    <mergeCell ref="G14:H14"/>
    <mergeCell ref="I14:J14"/>
    <mergeCell ref="A11:D11"/>
    <mergeCell ref="E11:F11"/>
    <mergeCell ref="G11:H11"/>
    <mergeCell ref="I11:J11"/>
    <mergeCell ref="A12:D12"/>
    <mergeCell ref="E12:F12"/>
    <mergeCell ref="G12:H12"/>
    <mergeCell ref="I12:J12"/>
    <mergeCell ref="A9:D9"/>
    <mergeCell ref="E9:F9"/>
    <mergeCell ref="G9:H9"/>
    <mergeCell ref="I9:J9"/>
    <mergeCell ref="A10:D10"/>
    <mergeCell ref="E10:F10"/>
    <mergeCell ref="G10:H10"/>
    <mergeCell ref="I10:J10"/>
    <mergeCell ref="A7:D7"/>
    <mergeCell ref="E7:F7"/>
    <mergeCell ref="G7:H7"/>
    <mergeCell ref="I7:J7"/>
    <mergeCell ref="A8:D8"/>
    <mergeCell ref="E8:F8"/>
    <mergeCell ref="G8:H8"/>
    <mergeCell ref="I8:J8"/>
    <mergeCell ref="A1:J1"/>
    <mergeCell ref="A2:J2"/>
    <mergeCell ref="A3:J3"/>
    <mergeCell ref="C4:G4"/>
    <mergeCell ref="A5:D5"/>
    <mergeCell ref="E5:F5"/>
    <mergeCell ref="G5:H5"/>
    <mergeCell ref="I5:J5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48"/>
  <sheetViews>
    <sheetView showGridLines="0" zoomScale="90" zoomScaleNormal="90" workbookViewId="0">
      <selection sqref="A1:J1"/>
    </sheetView>
  </sheetViews>
  <sheetFormatPr baseColWidth="10" defaultRowHeight="12.75"/>
  <cols>
    <col min="1" max="1" width="3.5703125" style="1" customWidth="1"/>
    <col min="2" max="2" width="23.5703125" style="1" customWidth="1"/>
    <col min="3" max="3" width="17" style="1" customWidth="1"/>
    <col min="4" max="4" width="14" style="1" customWidth="1"/>
    <col min="5" max="5" width="13" style="1" customWidth="1"/>
    <col min="6" max="6" width="4.140625" style="1" customWidth="1"/>
    <col min="7" max="7" width="2.5703125" style="1" customWidth="1"/>
    <col min="8" max="8" width="43" style="1" customWidth="1"/>
    <col min="9" max="9" width="13.7109375" style="1" customWidth="1"/>
    <col min="10" max="10" width="13.42578125" style="1" customWidth="1"/>
    <col min="11" max="16384" width="11.42578125" style="1"/>
  </cols>
  <sheetData>
    <row r="1" spans="1:10">
      <c r="A1" s="1277" t="s">
        <v>993</v>
      </c>
      <c r="B1" s="1278"/>
      <c r="C1" s="1278"/>
      <c r="D1" s="1278"/>
      <c r="E1" s="1278"/>
      <c r="F1" s="1278"/>
      <c r="G1" s="1278"/>
      <c r="H1" s="1278"/>
      <c r="I1" s="1278"/>
      <c r="J1" s="1279"/>
    </row>
    <row r="2" spans="1:10">
      <c r="A2" s="1280" t="s">
        <v>1</v>
      </c>
      <c r="B2" s="1281"/>
      <c r="C2" s="1281"/>
      <c r="D2" s="1281"/>
      <c r="E2" s="1281"/>
      <c r="F2" s="1281"/>
      <c r="G2" s="1281"/>
      <c r="H2" s="1281"/>
      <c r="I2" s="1281"/>
      <c r="J2" s="1282"/>
    </row>
    <row r="3" spans="1:10" ht="13.5" thickBot="1">
      <c r="A3" s="1283" t="s">
        <v>36</v>
      </c>
      <c r="B3" s="1284"/>
      <c r="C3" s="1284"/>
      <c r="D3" s="1284"/>
      <c r="E3" s="1284"/>
      <c r="F3" s="1284"/>
      <c r="G3" s="1284"/>
      <c r="H3" s="1284"/>
      <c r="I3" s="1284"/>
      <c r="J3" s="1285"/>
    </row>
    <row r="4" spans="1:10" ht="13.5" thickBot="1">
      <c r="A4" s="1286" t="s">
        <v>994</v>
      </c>
      <c r="B4" s="1287"/>
      <c r="C4" s="1287"/>
      <c r="D4" s="1287"/>
      <c r="E4" s="1287"/>
      <c r="F4" s="1064"/>
      <c r="G4" s="1287" t="s">
        <v>995</v>
      </c>
      <c r="H4" s="1287"/>
      <c r="I4" s="1287"/>
      <c r="J4" s="1288"/>
    </row>
    <row r="5" spans="1:10" ht="13.5" thickBot="1">
      <c r="A5" s="1274" t="s">
        <v>996</v>
      </c>
      <c r="B5" s="1275"/>
      <c r="C5" s="1275"/>
      <c r="D5" s="1275"/>
      <c r="E5" s="1275"/>
      <c r="F5" s="1275"/>
      <c r="G5" s="1275"/>
      <c r="H5" s="1275"/>
      <c r="I5" s="1275"/>
      <c r="J5" s="1276"/>
    </row>
    <row r="6" spans="1:10">
      <c r="A6" s="1065" t="s">
        <v>997</v>
      </c>
      <c r="B6" s="69"/>
      <c r="C6" s="69"/>
      <c r="D6" s="1066"/>
      <c r="E6" s="1066">
        <f>SUM(D7:D10)</f>
        <v>8640956340</v>
      </c>
      <c r="F6" s="69"/>
      <c r="G6" s="69" t="s">
        <v>809</v>
      </c>
      <c r="H6" s="69"/>
      <c r="I6" s="1066"/>
      <c r="J6" s="1067">
        <f>SUM(I7:I10)</f>
        <v>4464068926</v>
      </c>
    </row>
    <row r="7" spans="1:10">
      <c r="A7" s="1065"/>
      <c r="B7" s="69" t="s">
        <v>754</v>
      </c>
      <c r="C7" s="69"/>
      <c r="D7" s="1066">
        <v>4913094157</v>
      </c>
      <c r="E7" s="1066"/>
      <c r="F7" s="1066"/>
      <c r="G7" s="69"/>
      <c r="H7" s="69" t="s">
        <v>53</v>
      </c>
      <c r="I7" s="1066">
        <v>1236888612</v>
      </c>
      <c r="J7" s="1067"/>
    </row>
    <row r="8" spans="1:10">
      <c r="A8" s="1065"/>
      <c r="B8" s="69" t="s">
        <v>755</v>
      </c>
      <c r="C8" s="69"/>
      <c r="D8" s="1066">
        <v>578927090</v>
      </c>
      <c r="E8" s="1066"/>
      <c r="F8" s="1066"/>
      <c r="G8" s="69"/>
      <c r="H8" s="69" t="s">
        <v>73</v>
      </c>
      <c r="I8" s="1066">
        <v>1330153460</v>
      </c>
      <c r="J8" s="1067"/>
    </row>
    <row r="9" spans="1:10">
      <c r="A9" s="1065"/>
      <c r="B9" s="69" t="s">
        <v>756</v>
      </c>
      <c r="C9" s="69"/>
      <c r="D9" s="1066">
        <v>3148935093</v>
      </c>
      <c r="E9" s="1066"/>
      <c r="F9" s="1066"/>
      <c r="G9" s="69"/>
      <c r="H9" s="69" t="s">
        <v>129</v>
      </c>
      <c r="I9" s="1066">
        <v>1890899759</v>
      </c>
      <c r="J9" s="1067"/>
    </row>
    <row r="10" spans="1:10">
      <c r="A10" s="1065"/>
      <c r="B10" s="69"/>
      <c r="C10" s="69"/>
      <c r="D10" s="1068"/>
      <c r="E10" s="1066"/>
      <c r="F10" s="1066"/>
      <c r="G10" s="69"/>
      <c r="H10" s="69" t="s">
        <v>998</v>
      </c>
      <c r="I10" s="1068">
        <v>6127095</v>
      </c>
      <c r="J10" s="1067"/>
    </row>
    <row r="11" spans="1:10">
      <c r="A11" s="1065"/>
      <c r="B11" s="69"/>
      <c r="C11" s="69"/>
      <c r="D11" s="1066"/>
      <c r="E11" s="1066"/>
      <c r="F11" s="1066"/>
      <c r="G11" s="69"/>
      <c r="J11" s="1067"/>
    </row>
    <row r="12" spans="1:10">
      <c r="A12" s="1065" t="s">
        <v>999</v>
      </c>
      <c r="B12" s="69"/>
      <c r="C12" s="69"/>
      <c r="D12" s="1066"/>
      <c r="E12" s="1066">
        <f>D13</f>
        <v>433140049</v>
      </c>
      <c r="F12" s="1066"/>
      <c r="G12" s="69"/>
      <c r="H12" s="69"/>
      <c r="I12" s="1066"/>
      <c r="J12" s="1067"/>
    </row>
    <row r="13" spans="1:10">
      <c r="A13" s="1065"/>
      <c r="B13" s="69" t="s">
        <v>1000</v>
      </c>
      <c r="C13" s="69"/>
      <c r="D13" s="1068">
        <v>433140049</v>
      </c>
      <c r="E13" s="1066"/>
      <c r="F13" s="1066"/>
      <c r="G13" s="69"/>
      <c r="H13" s="69"/>
      <c r="I13" s="1066"/>
      <c r="J13" s="1067"/>
    </row>
    <row r="14" spans="1:10">
      <c r="A14" s="1065"/>
      <c r="B14" s="69"/>
      <c r="C14" s="69"/>
      <c r="D14" s="1066"/>
      <c r="E14" s="1066"/>
      <c r="F14" s="1066"/>
      <c r="G14" s="69"/>
      <c r="H14" s="69"/>
      <c r="I14" s="1066"/>
      <c r="J14" s="1067"/>
    </row>
    <row r="15" spans="1:10">
      <c r="A15" s="1065" t="s">
        <v>1001</v>
      </c>
      <c r="B15" s="69"/>
      <c r="C15" s="69"/>
      <c r="D15" s="1066"/>
      <c r="E15" s="1066">
        <f>SUM(D16:D18)</f>
        <v>51921217067</v>
      </c>
      <c r="F15" s="1066"/>
      <c r="G15" s="69"/>
      <c r="H15" s="69"/>
      <c r="I15" s="1066"/>
      <c r="J15" s="1067"/>
    </row>
    <row r="16" spans="1:10">
      <c r="A16" s="1065"/>
      <c r="B16" s="69" t="s">
        <v>1002</v>
      </c>
      <c r="C16" s="69"/>
      <c r="D16" s="1066">
        <v>4303669660</v>
      </c>
      <c r="E16" s="1066"/>
      <c r="F16" s="1066"/>
      <c r="G16" s="69" t="s">
        <v>1003</v>
      </c>
      <c r="H16" s="69"/>
      <c r="I16" s="1066"/>
      <c r="J16" s="1067">
        <f>SUM(I17:I21)</f>
        <v>62300208085</v>
      </c>
    </row>
    <row r="17" spans="1:12">
      <c r="A17" s="1065"/>
      <c r="B17" s="69" t="s">
        <v>1004</v>
      </c>
      <c r="C17" s="69"/>
      <c r="D17" s="1066">
        <v>10412340268</v>
      </c>
      <c r="E17" s="1066"/>
      <c r="F17" s="1066"/>
      <c r="G17" s="69"/>
      <c r="H17" s="69" t="s">
        <v>171</v>
      </c>
      <c r="I17" s="1066">
        <v>15146145728</v>
      </c>
      <c r="J17" s="1067"/>
    </row>
    <row r="18" spans="1:12">
      <c r="A18" s="1065"/>
      <c r="B18" s="69" t="s">
        <v>1005</v>
      </c>
      <c r="C18" s="69"/>
      <c r="D18" s="1068">
        <v>37205207139</v>
      </c>
      <c r="E18" s="1066"/>
      <c r="F18" s="1066"/>
      <c r="G18" s="69"/>
      <c r="H18" s="69" t="s">
        <v>1006</v>
      </c>
      <c r="I18" s="1066">
        <v>34594756256</v>
      </c>
      <c r="J18" s="1067"/>
    </row>
    <row r="19" spans="1:12">
      <c r="A19" s="1065"/>
      <c r="B19" s="69"/>
      <c r="C19" s="69"/>
      <c r="D19" s="1066"/>
      <c r="E19" s="1068"/>
      <c r="F19" s="1066"/>
      <c r="G19" s="69"/>
      <c r="H19" s="69" t="s">
        <v>169</v>
      </c>
      <c r="I19" s="1066">
        <v>9907423870</v>
      </c>
      <c r="J19" s="1067"/>
    </row>
    <row r="20" spans="1:12">
      <c r="A20" s="1065"/>
      <c r="B20" s="69" t="s">
        <v>1007</v>
      </c>
      <c r="C20" s="69"/>
      <c r="D20" s="1066"/>
      <c r="E20" s="1066">
        <f>E15+E12+E6</f>
        <v>60995313456</v>
      </c>
      <c r="F20" s="1066"/>
      <c r="G20" s="69"/>
      <c r="H20" s="69" t="s">
        <v>413</v>
      </c>
      <c r="I20" s="1069">
        <v>442134979</v>
      </c>
      <c r="J20" s="1067"/>
    </row>
    <row r="21" spans="1:12">
      <c r="A21" s="1065"/>
      <c r="B21" s="69" t="s">
        <v>1008</v>
      </c>
      <c r="C21" s="69"/>
      <c r="D21" s="1066"/>
      <c r="E21" s="1068">
        <v>5768963555</v>
      </c>
      <c r="F21" s="1066"/>
      <c r="G21" s="69"/>
      <c r="H21" s="1292" t="s">
        <v>1009</v>
      </c>
      <c r="I21" s="1066">
        <v>2209747252</v>
      </c>
      <c r="J21" s="1067"/>
      <c r="L21" s="69"/>
    </row>
    <row r="22" spans="1:12">
      <c r="A22" s="1065"/>
      <c r="B22" s="69"/>
      <c r="C22" s="69"/>
      <c r="D22" s="1066"/>
      <c r="E22" s="1066"/>
      <c r="F22" s="1066"/>
      <c r="G22" s="69"/>
      <c r="H22" s="1293"/>
      <c r="I22" s="1066"/>
      <c r="J22" s="1067"/>
    </row>
    <row r="23" spans="1:12">
      <c r="A23" s="1065"/>
      <c r="B23" s="69"/>
      <c r="C23" s="69"/>
      <c r="D23" s="1066"/>
      <c r="E23" s="1066"/>
      <c r="F23" s="1066"/>
      <c r="G23" s="69"/>
      <c r="H23" s="1070"/>
      <c r="I23" s="1066"/>
      <c r="J23" s="1067"/>
    </row>
    <row r="24" spans="1:12">
      <c r="A24" s="1065"/>
      <c r="B24" s="69"/>
      <c r="C24" s="69"/>
      <c r="D24" s="1066"/>
      <c r="E24" s="1066"/>
      <c r="F24" s="1066"/>
      <c r="G24" s="69"/>
      <c r="H24" s="69"/>
      <c r="I24" s="1066"/>
      <c r="J24" s="1067"/>
    </row>
    <row r="25" spans="1:12" ht="13.5" thickBot="1">
      <c r="A25" s="1065"/>
      <c r="B25" s="69" t="s">
        <v>1010</v>
      </c>
      <c r="C25" s="69"/>
      <c r="D25" s="1066"/>
      <c r="E25" s="1071">
        <f>SUM(E20:E21)</f>
        <v>66764277011</v>
      </c>
      <c r="F25" s="1066"/>
      <c r="G25" s="69"/>
      <c r="H25" s="69" t="s">
        <v>1011</v>
      </c>
      <c r="I25" s="1066"/>
      <c r="J25" s="1072">
        <f>SUM(J6:J16)</f>
        <v>66764277011</v>
      </c>
      <c r="K25" s="51"/>
      <c r="L25" s="51"/>
    </row>
    <row r="26" spans="1:12" ht="6.95" customHeight="1" thickTop="1" thickBot="1">
      <c r="A26" s="1065"/>
      <c r="B26" s="69"/>
      <c r="C26" s="69"/>
      <c r="D26" s="1066"/>
      <c r="E26" s="1066"/>
      <c r="F26" s="1066"/>
      <c r="G26" s="69"/>
      <c r="H26" s="69"/>
      <c r="I26" s="1066"/>
      <c r="J26" s="1067"/>
    </row>
    <row r="27" spans="1:12" ht="13.5" thickBot="1">
      <c r="A27" s="1294" t="s">
        <v>1012</v>
      </c>
      <c r="B27" s="1295"/>
      <c r="C27" s="1295"/>
      <c r="D27" s="1295"/>
      <c r="E27" s="1295"/>
      <c r="F27" s="1295"/>
      <c r="G27" s="1295"/>
      <c r="H27" s="1295"/>
      <c r="I27" s="1295"/>
      <c r="J27" s="1296"/>
    </row>
    <row r="28" spans="1:12">
      <c r="A28" s="1065" t="s">
        <v>649</v>
      </c>
      <c r="B28" s="69"/>
      <c r="C28" s="69"/>
      <c r="D28" s="1066"/>
      <c r="E28" s="1066">
        <f>SUM(D29:D30)</f>
        <v>4750713631</v>
      </c>
      <c r="F28" s="1066"/>
      <c r="G28" s="69" t="s">
        <v>809</v>
      </c>
      <c r="H28" s="69"/>
      <c r="I28" s="1066"/>
      <c r="J28" s="1067">
        <f>I29</f>
        <v>38190488</v>
      </c>
    </row>
    <row r="29" spans="1:12">
      <c r="A29" s="1065"/>
      <c r="B29" s="69" t="s">
        <v>1013</v>
      </c>
      <c r="C29" s="69"/>
      <c r="D29" s="1066">
        <v>595379929</v>
      </c>
      <c r="E29" s="1066"/>
      <c r="F29" s="1066"/>
      <c r="G29" s="69"/>
      <c r="H29" s="69" t="s">
        <v>124</v>
      </c>
      <c r="I29" s="1068">
        <v>38190488</v>
      </c>
      <c r="J29" s="1067"/>
    </row>
    <row r="30" spans="1:12">
      <c r="A30" s="1065"/>
      <c r="B30" s="69" t="s">
        <v>1014</v>
      </c>
      <c r="C30" s="69"/>
      <c r="D30" s="1068">
        <v>4155333702</v>
      </c>
      <c r="E30" s="1066"/>
      <c r="F30" s="1066"/>
      <c r="G30" s="69"/>
      <c r="H30" s="69" t="s">
        <v>1015</v>
      </c>
      <c r="I30" s="1066"/>
      <c r="J30" s="1067">
        <f>I29</f>
        <v>38190488</v>
      </c>
    </row>
    <row r="31" spans="1:12">
      <c r="A31" s="1065"/>
      <c r="B31" s="69"/>
      <c r="C31" s="69"/>
      <c r="D31" s="1066"/>
      <c r="E31" s="1066"/>
      <c r="F31" s="1066"/>
      <c r="G31" s="69"/>
      <c r="H31" s="69" t="s">
        <v>1016</v>
      </c>
      <c r="I31" s="1066"/>
      <c r="J31" s="1067">
        <v>4712523143</v>
      </c>
    </row>
    <row r="32" spans="1:12" ht="13.5" thickBot="1">
      <c r="A32" s="1065"/>
      <c r="B32" s="69" t="s">
        <v>1017</v>
      </c>
      <c r="C32" s="69"/>
      <c r="D32" s="1066"/>
      <c r="E32" s="1071">
        <f>SUM(D29:D30)</f>
        <v>4750713631</v>
      </c>
      <c r="F32" s="1066"/>
      <c r="G32" s="69"/>
      <c r="H32" s="69" t="s">
        <v>1018</v>
      </c>
      <c r="I32" s="1066"/>
      <c r="J32" s="1072">
        <f>J31+J30</f>
        <v>4750713631</v>
      </c>
      <c r="K32" s="51"/>
      <c r="L32" s="51"/>
    </row>
    <row r="33" spans="1:11" ht="6.95" customHeight="1" thickTop="1" thickBot="1">
      <c r="A33" s="1065"/>
      <c r="B33" s="69"/>
      <c r="C33" s="69"/>
      <c r="D33" s="1066"/>
      <c r="E33" s="1066"/>
      <c r="F33" s="1066"/>
      <c r="G33" s="69"/>
      <c r="H33" s="69"/>
      <c r="I33" s="1066"/>
      <c r="J33" s="1067"/>
    </row>
    <row r="34" spans="1:11" ht="13.5" thickBot="1">
      <c r="A34" s="1294" t="s">
        <v>890</v>
      </c>
      <c r="B34" s="1295"/>
      <c r="C34" s="1295"/>
      <c r="D34" s="1295"/>
      <c r="E34" s="1295"/>
      <c r="F34" s="1295"/>
      <c r="G34" s="1295"/>
      <c r="H34" s="1295"/>
      <c r="I34" s="1295"/>
      <c r="J34" s="1296"/>
    </row>
    <row r="35" spans="1:11">
      <c r="A35" s="1065" t="s">
        <v>1019</v>
      </c>
      <c r="B35" s="69"/>
      <c r="C35" s="69"/>
      <c r="D35" s="1066"/>
      <c r="E35" s="1066">
        <f>D36</f>
        <v>311844077</v>
      </c>
      <c r="F35" s="1066"/>
      <c r="G35" s="69" t="s">
        <v>1020</v>
      </c>
      <c r="H35" s="69"/>
      <c r="I35" s="1066"/>
      <c r="J35" s="1067">
        <f>I37</f>
        <v>1748504</v>
      </c>
    </row>
    <row r="36" spans="1:11">
      <c r="A36" s="1065"/>
      <c r="B36" s="69" t="s">
        <v>1021</v>
      </c>
      <c r="C36" s="69"/>
      <c r="D36" s="1068">
        <v>311844077</v>
      </c>
      <c r="E36" s="1068"/>
      <c r="F36" s="1066"/>
      <c r="G36" s="69"/>
      <c r="H36" s="69"/>
      <c r="I36" s="1066"/>
      <c r="J36" s="1067"/>
    </row>
    <row r="37" spans="1:11">
      <c r="A37" s="1065"/>
      <c r="B37" s="69" t="s">
        <v>1022</v>
      </c>
      <c r="C37" s="69"/>
      <c r="D37" s="1066"/>
      <c r="E37" s="1066">
        <f>E35</f>
        <v>311844077</v>
      </c>
      <c r="F37" s="1066"/>
      <c r="G37" s="69"/>
      <c r="H37" s="69" t="s">
        <v>1023</v>
      </c>
      <c r="I37" s="1068">
        <v>1748504</v>
      </c>
      <c r="J37" s="1067"/>
    </row>
    <row r="38" spans="1:11">
      <c r="A38" s="1065"/>
      <c r="B38" s="69" t="s">
        <v>1024</v>
      </c>
      <c r="C38" s="69"/>
      <c r="D38" s="1066"/>
      <c r="E38" s="1066"/>
      <c r="F38" s="1066"/>
      <c r="G38" s="69"/>
      <c r="H38" s="69"/>
      <c r="I38" s="1066"/>
      <c r="J38" s="1067"/>
    </row>
    <row r="39" spans="1:11" ht="13.5" thickBot="1">
      <c r="A39" s="1065"/>
      <c r="B39" s="69" t="s">
        <v>1025</v>
      </c>
      <c r="C39" s="69"/>
      <c r="D39" s="1066"/>
      <c r="E39" s="1073">
        <f>E37+E38</f>
        <v>311844077</v>
      </c>
      <c r="F39" s="69"/>
      <c r="G39" s="69"/>
      <c r="H39" s="69" t="s">
        <v>1026</v>
      </c>
      <c r="I39" s="1066"/>
      <c r="J39" s="1072">
        <f>J35</f>
        <v>1748504</v>
      </c>
      <c r="K39" s="51"/>
    </row>
    <row r="40" spans="1:11" ht="6.95" customHeight="1" thickTop="1" thickBot="1">
      <c r="A40" s="1065"/>
      <c r="B40" s="69"/>
      <c r="C40" s="69"/>
      <c r="D40" s="1066"/>
      <c r="E40" s="1066"/>
      <c r="F40" s="69"/>
      <c r="G40" s="69"/>
      <c r="H40" s="69"/>
      <c r="I40" s="1066"/>
      <c r="J40" s="1067"/>
    </row>
    <row r="41" spans="1:11" ht="13.5" thickBot="1">
      <c r="A41" s="1294" t="s">
        <v>1027</v>
      </c>
      <c r="B41" s="1295"/>
      <c r="C41" s="1295"/>
      <c r="D41" s="1295"/>
      <c r="E41" s="1295"/>
      <c r="F41" s="1295"/>
      <c r="G41" s="1295"/>
      <c r="H41" s="1295"/>
      <c r="I41" s="1295"/>
      <c r="J41" s="1296"/>
    </row>
    <row r="42" spans="1:11" ht="15" customHeight="1">
      <c r="A42" s="1065"/>
      <c r="B42" s="1066"/>
      <c r="C42" s="1066" t="s">
        <v>1008</v>
      </c>
      <c r="D42" s="1066"/>
      <c r="E42" s="1297">
        <v>5768963555</v>
      </c>
      <c r="F42" s="1297"/>
      <c r="G42" s="1074"/>
      <c r="H42" s="1074"/>
      <c r="I42" s="1066"/>
      <c r="J42" s="1067"/>
    </row>
    <row r="43" spans="1:11" ht="15" customHeight="1">
      <c r="A43" s="1065"/>
      <c r="B43" s="1066"/>
      <c r="C43" s="1066" t="s">
        <v>1016</v>
      </c>
      <c r="D43" s="1066"/>
      <c r="E43" s="1289">
        <v>4712523143</v>
      </c>
      <c r="F43" s="1289"/>
      <c r="G43" s="1074"/>
      <c r="H43" s="1074"/>
      <c r="I43" s="69"/>
      <c r="J43" s="1075"/>
    </row>
    <row r="44" spans="1:11" ht="15" customHeight="1">
      <c r="A44" s="1065"/>
      <c r="B44" s="1066"/>
      <c r="C44" s="1066" t="s">
        <v>1028</v>
      </c>
      <c r="D44" s="1066"/>
      <c r="E44" s="1289">
        <f>E42-E43</f>
        <v>1056440412</v>
      </c>
      <c r="F44" s="1289"/>
      <c r="G44" s="1074"/>
      <c r="H44" s="1074"/>
      <c r="I44" s="69"/>
      <c r="J44" s="1075"/>
    </row>
    <row r="45" spans="1:11" ht="15" customHeight="1">
      <c r="A45" s="1065"/>
      <c r="B45" s="1066"/>
      <c r="C45" s="1066" t="s">
        <v>1024</v>
      </c>
      <c r="D45" s="1066"/>
      <c r="E45" s="1290"/>
      <c r="F45" s="1290"/>
      <c r="G45" s="1074"/>
      <c r="H45" s="1074"/>
      <c r="I45" s="69"/>
      <c r="J45" s="1075"/>
    </row>
    <row r="46" spans="1:11" ht="15.75" customHeight="1" thickBot="1">
      <c r="A46" s="1076"/>
      <c r="B46" s="1077"/>
      <c r="C46" s="1077" t="s">
        <v>1029</v>
      </c>
      <c r="D46" s="1077"/>
      <c r="E46" s="1291">
        <f>E44+E45</f>
        <v>1056440412</v>
      </c>
      <c r="F46" s="1291"/>
      <c r="G46" s="1078"/>
      <c r="H46" s="1078"/>
      <c r="I46" s="1079"/>
      <c r="J46" s="1080"/>
    </row>
    <row r="47" spans="1:11">
      <c r="A47" s="14"/>
      <c r="B47" s="14"/>
      <c r="C47" s="14"/>
      <c r="D47" s="72"/>
      <c r="E47" s="72"/>
      <c r="F47" s="14"/>
      <c r="G47" s="14"/>
      <c r="H47" s="14"/>
      <c r="I47" s="14"/>
      <c r="J47" s="14"/>
    </row>
    <row r="48" spans="1:11">
      <c r="A48" s="14"/>
      <c r="B48" s="14"/>
      <c r="C48" s="14"/>
      <c r="D48" s="72"/>
      <c r="E48" s="72"/>
      <c r="F48" s="14"/>
      <c r="G48" s="14"/>
      <c r="H48" s="14"/>
      <c r="I48" s="14"/>
      <c r="J48" s="14"/>
    </row>
  </sheetData>
  <mergeCells count="15">
    <mergeCell ref="E44:F44"/>
    <mergeCell ref="E45:F45"/>
    <mergeCell ref="E46:F46"/>
    <mergeCell ref="H21:H22"/>
    <mergeCell ref="A27:J27"/>
    <mergeCell ref="A34:J34"/>
    <mergeCell ref="A41:J41"/>
    <mergeCell ref="E42:F42"/>
    <mergeCell ref="E43:F43"/>
    <mergeCell ref="A5:J5"/>
    <mergeCell ref="A1:J1"/>
    <mergeCell ref="A2:J2"/>
    <mergeCell ref="A3:J3"/>
    <mergeCell ref="A4:E4"/>
    <mergeCell ref="G4:J4"/>
  </mergeCells>
  <printOptions horizontalCentered="1"/>
  <pageMargins left="0.19685039370078741" right="0.19685039370078741" top="0.19685039370078741" bottom="3.937007874015748E-2" header="0" footer="0"/>
  <pageSetup scale="98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I60"/>
  <sheetViews>
    <sheetView showGridLines="0" tabSelected="1" topLeftCell="A46" zoomScaleNormal="100" workbookViewId="0">
      <selection activeCell="A3" sqref="A3"/>
    </sheetView>
  </sheetViews>
  <sheetFormatPr baseColWidth="10" defaultRowHeight="15"/>
  <cols>
    <col min="1" max="1" width="45.85546875" customWidth="1"/>
    <col min="2" max="2" width="15.140625" bestFit="1" customWidth="1"/>
    <col min="3" max="3" width="12.5703125" bestFit="1" customWidth="1"/>
    <col min="4" max="7" width="15.140625" bestFit="1" customWidth="1"/>
    <col min="9" max="9" width="12.5703125" bestFit="1" customWidth="1"/>
    <col min="257" max="257" width="60.85546875" customWidth="1"/>
    <col min="258" max="263" width="19.7109375" customWidth="1"/>
    <col min="513" max="513" width="60.85546875" customWidth="1"/>
    <col min="514" max="519" width="19.7109375" customWidth="1"/>
    <col min="769" max="769" width="60.85546875" customWidth="1"/>
    <col min="770" max="775" width="19.7109375" customWidth="1"/>
    <col min="1025" max="1025" width="60.85546875" customWidth="1"/>
    <col min="1026" max="1031" width="19.7109375" customWidth="1"/>
    <col min="1281" max="1281" width="60.85546875" customWidth="1"/>
    <col min="1282" max="1287" width="19.7109375" customWidth="1"/>
    <col min="1537" max="1537" width="60.85546875" customWidth="1"/>
    <col min="1538" max="1543" width="19.7109375" customWidth="1"/>
    <col min="1793" max="1793" width="60.85546875" customWidth="1"/>
    <col min="1794" max="1799" width="19.7109375" customWidth="1"/>
    <col min="2049" max="2049" width="60.85546875" customWidth="1"/>
    <col min="2050" max="2055" width="19.7109375" customWidth="1"/>
    <col min="2305" max="2305" width="60.85546875" customWidth="1"/>
    <col min="2306" max="2311" width="19.7109375" customWidth="1"/>
    <col min="2561" max="2561" width="60.85546875" customWidth="1"/>
    <col min="2562" max="2567" width="19.7109375" customWidth="1"/>
    <col min="2817" max="2817" width="60.85546875" customWidth="1"/>
    <col min="2818" max="2823" width="19.7109375" customWidth="1"/>
    <col min="3073" max="3073" width="60.85546875" customWidth="1"/>
    <col min="3074" max="3079" width="19.7109375" customWidth="1"/>
    <col min="3329" max="3329" width="60.85546875" customWidth="1"/>
    <col min="3330" max="3335" width="19.7109375" customWidth="1"/>
    <col min="3585" max="3585" width="60.85546875" customWidth="1"/>
    <col min="3586" max="3591" width="19.7109375" customWidth="1"/>
    <col min="3841" max="3841" width="60.85546875" customWidth="1"/>
    <col min="3842" max="3847" width="19.7109375" customWidth="1"/>
    <col min="4097" max="4097" width="60.85546875" customWidth="1"/>
    <col min="4098" max="4103" width="19.7109375" customWidth="1"/>
    <col min="4353" max="4353" width="60.85546875" customWidth="1"/>
    <col min="4354" max="4359" width="19.7109375" customWidth="1"/>
    <col min="4609" max="4609" width="60.85546875" customWidth="1"/>
    <col min="4610" max="4615" width="19.7109375" customWidth="1"/>
    <col min="4865" max="4865" width="60.85546875" customWidth="1"/>
    <col min="4866" max="4871" width="19.7109375" customWidth="1"/>
    <col min="5121" max="5121" width="60.85546875" customWidth="1"/>
    <col min="5122" max="5127" width="19.7109375" customWidth="1"/>
    <col min="5377" max="5377" width="60.85546875" customWidth="1"/>
    <col min="5378" max="5383" width="19.7109375" customWidth="1"/>
    <col min="5633" max="5633" width="60.85546875" customWidth="1"/>
    <col min="5634" max="5639" width="19.7109375" customWidth="1"/>
    <col min="5889" max="5889" width="60.85546875" customWidth="1"/>
    <col min="5890" max="5895" width="19.7109375" customWidth="1"/>
    <col min="6145" max="6145" width="60.85546875" customWidth="1"/>
    <col min="6146" max="6151" width="19.7109375" customWidth="1"/>
    <col min="6401" max="6401" width="60.85546875" customWidth="1"/>
    <col min="6402" max="6407" width="19.7109375" customWidth="1"/>
    <col min="6657" max="6657" width="60.85546875" customWidth="1"/>
    <col min="6658" max="6663" width="19.7109375" customWidth="1"/>
    <col min="6913" max="6913" width="60.85546875" customWidth="1"/>
    <col min="6914" max="6919" width="19.7109375" customWidth="1"/>
    <col min="7169" max="7169" width="60.85546875" customWidth="1"/>
    <col min="7170" max="7175" width="19.7109375" customWidth="1"/>
    <col min="7425" max="7425" width="60.85546875" customWidth="1"/>
    <col min="7426" max="7431" width="19.7109375" customWidth="1"/>
    <col min="7681" max="7681" width="60.85546875" customWidth="1"/>
    <col min="7682" max="7687" width="19.7109375" customWidth="1"/>
    <col min="7937" max="7937" width="60.85546875" customWidth="1"/>
    <col min="7938" max="7943" width="19.7109375" customWidth="1"/>
    <col min="8193" max="8193" width="60.85546875" customWidth="1"/>
    <col min="8194" max="8199" width="19.7109375" customWidth="1"/>
    <col min="8449" max="8449" width="60.85546875" customWidth="1"/>
    <col min="8450" max="8455" width="19.7109375" customWidth="1"/>
    <col min="8705" max="8705" width="60.85546875" customWidth="1"/>
    <col min="8706" max="8711" width="19.7109375" customWidth="1"/>
    <col min="8961" max="8961" width="60.85546875" customWidth="1"/>
    <col min="8962" max="8967" width="19.7109375" customWidth="1"/>
    <col min="9217" max="9217" width="60.85546875" customWidth="1"/>
    <col min="9218" max="9223" width="19.7109375" customWidth="1"/>
    <col min="9473" max="9473" width="60.85546875" customWidth="1"/>
    <col min="9474" max="9479" width="19.7109375" customWidth="1"/>
    <col min="9729" max="9729" width="60.85546875" customWidth="1"/>
    <col min="9730" max="9735" width="19.7109375" customWidth="1"/>
    <col min="9985" max="9985" width="60.85546875" customWidth="1"/>
    <col min="9986" max="9991" width="19.7109375" customWidth="1"/>
    <col min="10241" max="10241" width="60.85546875" customWidth="1"/>
    <col min="10242" max="10247" width="19.7109375" customWidth="1"/>
    <col min="10497" max="10497" width="60.85546875" customWidth="1"/>
    <col min="10498" max="10503" width="19.7109375" customWidth="1"/>
    <col min="10753" max="10753" width="60.85546875" customWidth="1"/>
    <col min="10754" max="10759" width="19.7109375" customWidth="1"/>
    <col min="11009" max="11009" width="60.85546875" customWidth="1"/>
    <col min="11010" max="11015" width="19.7109375" customWidth="1"/>
    <col min="11265" max="11265" width="60.85546875" customWidth="1"/>
    <col min="11266" max="11271" width="19.7109375" customWidth="1"/>
    <col min="11521" max="11521" width="60.85546875" customWidth="1"/>
    <col min="11522" max="11527" width="19.7109375" customWidth="1"/>
    <col min="11777" max="11777" width="60.85546875" customWidth="1"/>
    <col min="11778" max="11783" width="19.7109375" customWidth="1"/>
    <col min="12033" max="12033" width="60.85546875" customWidth="1"/>
    <col min="12034" max="12039" width="19.7109375" customWidth="1"/>
    <col min="12289" max="12289" width="60.85546875" customWidth="1"/>
    <col min="12290" max="12295" width="19.7109375" customWidth="1"/>
    <col min="12545" max="12545" width="60.85546875" customWidth="1"/>
    <col min="12546" max="12551" width="19.7109375" customWidth="1"/>
    <col min="12801" max="12801" width="60.85546875" customWidth="1"/>
    <col min="12802" max="12807" width="19.7109375" customWidth="1"/>
    <col min="13057" max="13057" width="60.85546875" customWidth="1"/>
    <col min="13058" max="13063" width="19.7109375" customWidth="1"/>
    <col min="13313" max="13313" width="60.85546875" customWidth="1"/>
    <col min="13314" max="13319" width="19.7109375" customWidth="1"/>
    <col min="13569" max="13569" width="60.85546875" customWidth="1"/>
    <col min="13570" max="13575" width="19.7109375" customWidth="1"/>
    <col min="13825" max="13825" width="60.85546875" customWidth="1"/>
    <col min="13826" max="13831" width="19.7109375" customWidth="1"/>
    <col min="14081" max="14081" width="60.85546875" customWidth="1"/>
    <col min="14082" max="14087" width="19.7109375" customWidth="1"/>
    <col min="14337" max="14337" width="60.85546875" customWidth="1"/>
    <col min="14338" max="14343" width="19.7109375" customWidth="1"/>
    <col min="14593" max="14593" width="60.85546875" customWidth="1"/>
    <col min="14594" max="14599" width="19.7109375" customWidth="1"/>
    <col min="14849" max="14849" width="60.85546875" customWidth="1"/>
    <col min="14850" max="14855" width="19.7109375" customWidth="1"/>
    <col min="15105" max="15105" width="60.85546875" customWidth="1"/>
    <col min="15106" max="15111" width="19.7109375" customWidth="1"/>
    <col min="15361" max="15361" width="60.85546875" customWidth="1"/>
    <col min="15362" max="15367" width="19.7109375" customWidth="1"/>
    <col min="15617" max="15617" width="60.85546875" customWidth="1"/>
    <col min="15618" max="15623" width="19.7109375" customWidth="1"/>
    <col min="15873" max="15873" width="60.85546875" customWidth="1"/>
    <col min="15874" max="15879" width="19.7109375" customWidth="1"/>
    <col min="16129" max="16129" width="60.85546875" customWidth="1"/>
    <col min="16130" max="16135" width="19.7109375" customWidth="1"/>
  </cols>
  <sheetData>
    <row r="1" spans="1:8" ht="15.75">
      <c r="A1" s="832" t="s">
        <v>1030</v>
      </c>
    </row>
    <row r="2" spans="1:8" ht="15.75">
      <c r="A2" s="832" t="s">
        <v>1031</v>
      </c>
    </row>
    <row r="4" spans="1:8" s="1298" customFormat="1" ht="17.25" customHeight="1"/>
    <row r="5" spans="1:8" s="1298" customFormat="1" ht="18.75" customHeight="1">
      <c r="A5" s="1299" t="s">
        <v>420</v>
      </c>
      <c r="B5" s="1299"/>
      <c r="C5" s="1299"/>
      <c r="D5" s="1299"/>
      <c r="E5" s="1299"/>
      <c r="F5" s="1299"/>
      <c r="G5" s="1299"/>
      <c r="H5" s="1300"/>
    </row>
    <row r="6" spans="1:8" s="1298" customFormat="1" ht="13.5" customHeight="1">
      <c r="A6" s="1301" t="s">
        <v>1032</v>
      </c>
      <c r="B6" s="1301"/>
      <c r="C6" s="1301"/>
      <c r="D6" s="1301"/>
      <c r="E6" s="1301"/>
      <c r="F6" s="1301"/>
      <c r="G6" s="1301"/>
      <c r="H6" s="1302"/>
    </row>
    <row r="7" spans="1:8" s="1298" customFormat="1" ht="15" customHeight="1">
      <c r="A7" s="1303" t="s">
        <v>1</v>
      </c>
      <c r="B7" s="1303"/>
      <c r="C7" s="1303"/>
      <c r="D7" s="1303"/>
      <c r="E7" s="1303"/>
      <c r="F7" s="1303"/>
      <c r="G7" s="1303"/>
      <c r="H7" s="1302"/>
    </row>
    <row r="8" spans="1:8" s="1298" customFormat="1" ht="24.75" customHeight="1">
      <c r="A8" s="1304"/>
      <c r="B8" s="1304"/>
      <c r="C8" s="1304"/>
      <c r="D8" s="1304"/>
      <c r="E8" s="1304"/>
      <c r="F8" s="1304"/>
      <c r="G8" s="1304"/>
      <c r="H8" s="1302"/>
    </row>
    <row r="9" spans="1:8" s="1298" customFormat="1" ht="18" customHeight="1">
      <c r="A9" s="1305" t="s">
        <v>1033</v>
      </c>
      <c r="B9" s="1305"/>
      <c r="C9" s="1305"/>
      <c r="D9" s="1305"/>
      <c r="E9" s="1305"/>
      <c r="F9" s="1305"/>
      <c r="G9" s="1305"/>
      <c r="H9" s="1306"/>
    </row>
    <row r="10" spans="1:8" ht="14.25" customHeight="1">
      <c r="A10" s="1307" t="s">
        <v>1034</v>
      </c>
      <c r="B10" s="1308" t="s">
        <v>1035</v>
      </c>
      <c r="C10" s="1309"/>
      <c r="D10" s="1309"/>
      <c r="E10" s="1309"/>
      <c r="F10" s="1309"/>
      <c r="G10" s="1310"/>
    </row>
    <row r="11" spans="1:8" ht="30.75" customHeight="1">
      <c r="A11" s="1311"/>
      <c r="B11" s="1312" t="s">
        <v>1036</v>
      </c>
      <c r="C11" s="1312" t="s">
        <v>1037</v>
      </c>
      <c r="D11" s="1312" t="s">
        <v>1038</v>
      </c>
      <c r="E11" s="1312" t="s">
        <v>429</v>
      </c>
      <c r="F11" s="1312" t="s">
        <v>1039</v>
      </c>
      <c r="G11" s="1312" t="s">
        <v>1040</v>
      </c>
    </row>
    <row r="12" spans="1:8">
      <c r="A12" s="1313"/>
      <c r="B12" s="1314" t="s">
        <v>1041</v>
      </c>
      <c r="C12" s="1314" t="s">
        <v>1042</v>
      </c>
      <c r="D12" s="1314" t="s">
        <v>1043</v>
      </c>
      <c r="E12" s="1314" t="s">
        <v>1044</v>
      </c>
      <c r="F12" s="1314" t="s">
        <v>1045</v>
      </c>
      <c r="G12" s="1314" t="s">
        <v>1046</v>
      </c>
    </row>
    <row r="13" spans="1:8" ht="9.75" customHeight="1">
      <c r="A13" s="1315"/>
      <c r="B13" s="1315"/>
      <c r="C13" s="1315"/>
      <c r="D13" s="1315"/>
      <c r="E13" s="1315"/>
      <c r="F13" s="1315"/>
      <c r="G13" s="1315"/>
    </row>
    <row r="14" spans="1:8">
      <c r="A14" s="1316" t="s">
        <v>16</v>
      </c>
      <c r="B14" s="1317">
        <v>879001445</v>
      </c>
      <c r="C14" s="1317">
        <v>0</v>
      </c>
      <c r="D14" s="1317">
        <f>B14+C14</f>
        <v>879001445</v>
      </c>
      <c r="E14" s="1317">
        <v>1236888612</v>
      </c>
      <c r="F14" s="1317">
        <v>1236888612</v>
      </c>
      <c r="G14" s="1318">
        <f>F14-B14</f>
        <v>357887167</v>
      </c>
    </row>
    <row r="15" spans="1:8">
      <c r="A15" s="1316" t="s">
        <v>1047</v>
      </c>
      <c r="B15" s="1317">
        <v>0</v>
      </c>
      <c r="C15" s="1317">
        <v>0</v>
      </c>
      <c r="D15" s="1317">
        <f>B15+C15</f>
        <v>0</v>
      </c>
      <c r="E15" s="1317">
        <v>0</v>
      </c>
      <c r="F15" s="1317">
        <v>0</v>
      </c>
      <c r="G15" s="1318">
        <f>F15-B15</f>
        <v>0</v>
      </c>
    </row>
    <row r="16" spans="1:8">
      <c r="A16" s="1316" t="s">
        <v>17</v>
      </c>
      <c r="B16" s="1317">
        <v>0</v>
      </c>
      <c r="C16" s="1317">
        <v>0</v>
      </c>
      <c r="D16" s="1317">
        <f t="shared" ref="D16:D29" si="0">B16+C16</f>
        <v>0</v>
      </c>
      <c r="E16" s="1317">
        <v>0</v>
      </c>
      <c r="F16" s="1317">
        <v>0</v>
      </c>
      <c r="G16" s="1318">
        <f t="shared" ref="G16:G25" si="1">F16-B16</f>
        <v>0</v>
      </c>
    </row>
    <row r="17" spans="1:9">
      <c r="A17" s="1316" t="s">
        <v>19</v>
      </c>
      <c r="B17" s="1319">
        <v>1290479296</v>
      </c>
      <c r="C17" s="1317">
        <v>0</v>
      </c>
      <c r="D17" s="1317">
        <f t="shared" si="0"/>
        <v>1290479296</v>
      </c>
      <c r="E17" s="1317">
        <v>1330153460</v>
      </c>
      <c r="F17" s="1319">
        <v>1330153460</v>
      </c>
      <c r="G17" s="1318">
        <f t="shared" si="1"/>
        <v>39674164</v>
      </c>
    </row>
    <row r="18" spans="1:9">
      <c r="A18" s="1316" t="s">
        <v>69</v>
      </c>
      <c r="B18" s="1319">
        <f>SUM(B19:B20)</f>
        <v>36109818</v>
      </c>
      <c r="C18" s="1317">
        <v>0</v>
      </c>
      <c r="D18" s="1317">
        <f t="shared" si="0"/>
        <v>36109818</v>
      </c>
      <c r="E18" s="1319">
        <f>SUM(E19:E20)</f>
        <v>38190488</v>
      </c>
      <c r="F18" s="1319">
        <f>SUM(F19:F20)</f>
        <v>38190488</v>
      </c>
      <c r="G18" s="1318">
        <f>F18-B18</f>
        <v>2080670</v>
      </c>
    </row>
    <row r="19" spans="1:9">
      <c r="A19" s="1320" t="s">
        <v>1048</v>
      </c>
      <c r="B19" s="1319">
        <v>36109818</v>
      </c>
      <c r="C19" s="1317">
        <v>0</v>
      </c>
      <c r="D19" s="1317">
        <f t="shared" si="0"/>
        <v>36109818</v>
      </c>
      <c r="E19" s="1317">
        <v>38190488</v>
      </c>
      <c r="F19" s="1319">
        <v>38190488</v>
      </c>
      <c r="G19" s="1318">
        <f t="shared" si="1"/>
        <v>2080670</v>
      </c>
    </row>
    <row r="20" spans="1:9">
      <c r="A20" s="1320" t="s">
        <v>1049</v>
      </c>
      <c r="B20" s="1319">
        <v>0</v>
      </c>
      <c r="C20" s="1317">
        <v>0</v>
      </c>
      <c r="D20" s="1317">
        <f t="shared" si="0"/>
        <v>0</v>
      </c>
      <c r="E20" s="1317">
        <v>0</v>
      </c>
      <c r="F20" s="1319">
        <v>0</v>
      </c>
      <c r="G20" s="1318">
        <f t="shared" si="1"/>
        <v>0</v>
      </c>
    </row>
    <row r="21" spans="1:9">
      <c r="A21" s="1316" t="s">
        <v>70</v>
      </c>
      <c r="B21" s="1319">
        <f>SUM(B22:B23)</f>
        <v>771978578</v>
      </c>
      <c r="C21" s="1317">
        <v>0</v>
      </c>
      <c r="D21" s="1317">
        <f t="shared" si="0"/>
        <v>771978578</v>
      </c>
      <c r="E21" s="1319">
        <f>SUM(E22:E23)</f>
        <v>1890899759</v>
      </c>
      <c r="F21" s="1319">
        <f>SUM(F22:F23)</f>
        <v>1890899759</v>
      </c>
      <c r="G21" s="1318">
        <f t="shared" si="1"/>
        <v>1118921181</v>
      </c>
    </row>
    <row r="22" spans="1:9">
      <c r="A22" s="1320" t="s">
        <v>1048</v>
      </c>
      <c r="B22" s="1319">
        <v>771978578</v>
      </c>
      <c r="C22" s="1317">
        <v>0</v>
      </c>
      <c r="D22" s="1317">
        <f t="shared" si="0"/>
        <v>771978578</v>
      </c>
      <c r="E22" s="1317">
        <v>1890899759</v>
      </c>
      <c r="F22" s="1317">
        <v>1890899759</v>
      </c>
      <c r="G22" s="1318">
        <f t="shared" si="1"/>
        <v>1118921181</v>
      </c>
    </row>
    <row r="23" spans="1:9">
      <c r="A23" s="1320" t="s">
        <v>1049</v>
      </c>
      <c r="B23" s="1319">
        <v>0</v>
      </c>
      <c r="C23" s="1317">
        <v>0</v>
      </c>
      <c r="D23" s="1317">
        <f t="shared" si="0"/>
        <v>0</v>
      </c>
      <c r="E23" s="1317">
        <v>0</v>
      </c>
      <c r="F23" s="1319">
        <v>0</v>
      </c>
      <c r="G23" s="1318">
        <f t="shared" si="1"/>
        <v>0</v>
      </c>
    </row>
    <row r="24" spans="1:9" s="1321" customFormat="1">
      <c r="A24" s="1316" t="s">
        <v>1050</v>
      </c>
      <c r="B24" s="1319">
        <v>0</v>
      </c>
      <c r="C24" s="1317">
        <v>0</v>
      </c>
      <c r="D24" s="1317">
        <f t="shared" si="0"/>
        <v>0</v>
      </c>
      <c r="E24" s="1317">
        <v>0</v>
      </c>
      <c r="F24" s="1319">
        <v>0</v>
      </c>
      <c r="G24" s="1318">
        <f t="shared" si="1"/>
        <v>0</v>
      </c>
    </row>
    <row r="25" spans="1:9" s="1321" customFormat="1" ht="38.25">
      <c r="A25" s="1316" t="s">
        <v>1051</v>
      </c>
      <c r="B25" s="1319">
        <v>17686086</v>
      </c>
      <c r="C25" s="1317">
        <v>0</v>
      </c>
      <c r="D25" s="1317">
        <f t="shared" si="0"/>
        <v>17686086</v>
      </c>
      <c r="E25" s="1317">
        <v>6127095</v>
      </c>
      <c r="F25" s="1319">
        <v>6127095</v>
      </c>
      <c r="G25" s="1318">
        <f t="shared" si="1"/>
        <v>-11558991</v>
      </c>
    </row>
    <row r="26" spans="1:9">
      <c r="A26" s="1316" t="s">
        <v>26</v>
      </c>
      <c r="B26" s="1319">
        <v>51999340300</v>
      </c>
      <c r="C26" s="1317">
        <v>0</v>
      </c>
      <c r="D26" s="1317">
        <f t="shared" si="0"/>
        <v>51999340300</v>
      </c>
      <c r="E26" s="1317">
        <v>59648325854</v>
      </c>
      <c r="F26" s="1317">
        <v>59648325854</v>
      </c>
      <c r="G26" s="1318">
        <f>F26-B26</f>
        <v>7648985554</v>
      </c>
    </row>
    <row r="27" spans="1:9">
      <c r="A27" s="1316" t="s">
        <v>31</v>
      </c>
      <c r="B27" s="1319">
        <v>1987333513</v>
      </c>
      <c r="C27" s="1317">
        <v>0</v>
      </c>
      <c r="D27" s="1317">
        <f t="shared" si="0"/>
        <v>1987333513</v>
      </c>
      <c r="E27" s="1317">
        <v>2209747252</v>
      </c>
      <c r="F27" s="1319">
        <v>2209747252</v>
      </c>
      <c r="G27" s="1318">
        <f>F27-B27</f>
        <v>222413739</v>
      </c>
    </row>
    <row r="28" spans="1:9">
      <c r="A28" s="1316" t="s">
        <v>419</v>
      </c>
      <c r="B28" s="1319">
        <v>200279998</v>
      </c>
      <c r="C28" s="1317">
        <v>0</v>
      </c>
      <c r="D28" s="1317">
        <f t="shared" si="0"/>
        <v>200279998</v>
      </c>
      <c r="E28" s="1317">
        <v>442134979</v>
      </c>
      <c r="F28" s="1317">
        <v>442134979</v>
      </c>
      <c r="G28" s="1318">
        <f>F28-B28</f>
        <v>241854981</v>
      </c>
    </row>
    <row r="29" spans="1:9">
      <c r="A29" s="1316" t="s">
        <v>1052</v>
      </c>
      <c r="B29" s="1319"/>
      <c r="C29" s="1317"/>
      <c r="D29" s="1317">
        <f t="shared" si="0"/>
        <v>0</v>
      </c>
      <c r="E29" s="1317"/>
      <c r="F29" s="1319"/>
      <c r="G29" s="1318">
        <f>F29-B29</f>
        <v>0</v>
      </c>
    </row>
    <row r="30" spans="1:9">
      <c r="A30" s="1322" t="s">
        <v>14</v>
      </c>
      <c r="B30" s="1323">
        <f>B14+B15+B16+B17+B18+B21+B24+B25+B26+B27+B28+B29</f>
        <v>57182209034</v>
      </c>
      <c r="C30" s="1323">
        <f t="shared" ref="C30:E30" si="2">C14+C15+C16+C17+C18+C21+C24+C25+C26+C27+C28+C29</f>
        <v>0</v>
      </c>
      <c r="D30" s="1323">
        <f t="shared" si="2"/>
        <v>57182209034</v>
      </c>
      <c r="E30" s="1323">
        <f t="shared" si="2"/>
        <v>66802467499</v>
      </c>
      <c r="F30" s="1323">
        <f>F14+F15+F16+F17+F18+F21+F24+F25+F26+F27+F28+F29</f>
        <v>66802467499</v>
      </c>
      <c r="G30" s="1324">
        <f>G14+G15+G16+G17+G18+G21+G24+G25+G26+G27+G28+G29</f>
        <v>9620258465</v>
      </c>
    </row>
    <row r="31" spans="1:9" ht="22.5" customHeight="1">
      <c r="E31" s="1325" t="s">
        <v>1053</v>
      </c>
      <c r="F31" s="1326"/>
      <c r="G31" s="1327"/>
      <c r="I31" s="1328"/>
    </row>
    <row r="32" spans="1:9" ht="12.75" customHeight="1"/>
    <row r="33" spans="1:7" ht="21" customHeight="1">
      <c r="A33" s="1307" t="s">
        <v>1054</v>
      </c>
      <c r="B33" s="1329" t="s">
        <v>1035</v>
      </c>
      <c r="C33" s="1330"/>
      <c r="D33" s="1330"/>
      <c r="E33" s="1330"/>
      <c r="F33" s="1330"/>
      <c r="G33" s="1331"/>
    </row>
    <row r="34" spans="1:7" ht="34.5" customHeight="1">
      <c r="A34" s="1311"/>
      <c r="B34" s="1312" t="s">
        <v>1036</v>
      </c>
      <c r="C34" s="1312" t="s">
        <v>1037</v>
      </c>
      <c r="D34" s="1312" t="s">
        <v>1038</v>
      </c>
      <c r="E34" s="1312" t="s">
        <v>429</v>
      </c>
      <c r="F34" s="1312" t="s">
        <v>1039</v>
      </c>
      <c r="G34" s="1312" t="s">
        <v>1040</v>
      </c>
    </row>
    <row r="35" spans="1:7">
      <c r="A35" s="1313"/>
      <c r="B35" s="1314" t="s">
        <v>1041</v>
      </c>
      <c r="C35" s="1314" t="s">
        <v>1042</v>
      </c>
      <c r="D35" s="1314" t="s">
        <v>1043</v>
      </c>
      <c r="E35" s="1314" t="s">
        <v>1044</v>
      </c>
      <c r="F35" s="1314" t="s">
        <v>1045</v>
      </c>
      <c r="G35" s="1314" t="s">
        <v>1046</v>
      </c>
    </row>
    <row r="36" spans="1:7" ht="9.75" customHeight="1">
      <c r="A36" s="1315"/>
      <c r="B36" s="1315"/>
      <c r="C36" s="1315"/>
      <c r="D36" s="1315"/>
      <c r="E36" s="1315"/>
      <c r="F36" s="1315"/>
      <c r="G36" s="1315"/>
    </row>
    <row r="37" spans="1:7">
      <c r="A37" s="1332" t="s">
        <v>1055</v>
      </c>
      <c r="B37" s="1333">
        <f>B38+B39+B40+B41+B44+B47+B48+B49+B50</f>
        <v>57182209034</v>
      </c>
      <c r="C37" s="1333">
        <f t="shared" ref="C37:G37" si="3">C38+C39+C40+C41+C44+C47+C48+C49+C50</f>
        <v>0</v>
      </c>
      <c r="D37" s="1333">
        <f t="shared" si="3"/>
        <v>57182209034</v>
      </c>
      <c r="E37" s="1333">
        <f t="shared" si="3"/>
        <v>66802467499</v>
      </c>
      <c r="F37" s="1333">
        <f t="shared" si="3"/>
        <v>66802467499</v>
      </c>
      <c r="G37" s="1333">
        <f t="shared" si="3"/>
        <v>9620258465</v>
      </c>
    </row>
    <row r="38" spans="1:7">
      <c r="A38" s="1320" t="s">
        <v>16</v>
      </c>
      <c r="B38" s="1319">
        <f>B14</f>
        <v>879001445</v>
      </c>
      <c r="C38" s="1317">
        <v>0</v>
      </c>
      <c r="D38" s="1317">
        <f>B38+C38</f>
        <v>879001445</v>
      </c>
      <c r="E38" s="1317">
        <f>E14</f>
        <v>1236888612</v>
      </c>
      <c r="F38" s="1319">
        <f>F14</f>
        <v>1236888612</v>
      </c>
      <c r="G38" s="1318">
        <f>F38-B38</f>
        <v>357887167</v>
      </c>
    </row>
    <row r="39" spans="1:7">
      <c r="A39" s="1320" t="s">
        <v>17</v>
      </c>
      <c r="B39" s="1319">
        <v>0</v>
      </c>
      <c r="C39" s="1317">
        <v>0</v>
      </c>
      <c r="D39" s="1317">
        <f t="shared" ref="D39:D40" si="4">B39+C39</f>
        <v>0</v>
      </c>
      <c r="E39" s="1317">
        <v>0</v>
      </c>
      <c r="F39" s="1319">
        <f>F16</f>
        <v>0</v>
      </c>
      <c r="G39" s="1318">
        <f t="shared" ref="G39:G56" si="5">F39-B39</f>
        <v>0</v>
      </c>
    </row>
    <row r="40" spans="1:7">
      <c r="A40" s="1320" t="s">
        <v>19</v>
      </c>
      <c r="B40" s="1319">
        <f>B17</f>
        <v>1290479296</v>
      </c>
      <c r="C40" s="1317">
        <v>0</v>
      </c>
      <c r="D40" s="1317">
        <f t="shared" si="4"/>
        <v>1290479296</v>
      </c>
      <c r="E40" s="1319">
        <f>E17</f>
        <v>1330153460</v>
      </c>
      <c r="F40" s="1319">
        <f>F17</f>
        <v>1330153460</v>
      </c>
      <c r="G40" s="1318">
        <f t="shared" si="5"/>
        <v>39674164</v>
      </c>
    </row>
    <row r="41" spans="1:7">
      <c r="A41" s="1320" t="s">
        <v>69</v>
      </c>
      <c r="B41" s="1319">
        <f>SUM(B42:B43)</f>
        <v>36109818</v>
      </c>
      <c r="C41" s="1319">
        <f t="shared" ref="C41:G41" si="6">SUM(C42:C43)</f>
        <v>0</v>
      </c>
      <c r="D41" s="1319">
        <f t="shared" si="6"/>
        <v>36109818</v>
      </c>
      <c r="E41" s="1319">
        <f t="shared" si="6"/>
        <v>38190488</v>
      </c>
      <c r="F41" s="1319">
        <f t="shared" si="6"/>
        <v>38190488</v>
      </c>
      <c r="G41" s="1319">
        <f t="shared" si="6"/>
        <v>2080670</v>
      </c>
    </row>
    <row r="42" spans="1:7">
      <c r="A42" s="1334" t="s">
        <v>1048</v>
      </c>
      <c r="B42" s="1319">
        <f>B19</f>
        <v>36109818</v>
      </c>
      <c r="C42" s="1317">
        <v>0</v>
      </c>
      <c r="D42" s="1317">
        <f>B42+C42</f>
        <v>36109818</v>
      </c>
      <c r="E42" s="1319">
        <f>E19</f>
        <v>38190488</v>
      </c>
      <c r="F42" s="1319">
        <f>F19</f>
        <v>38190488</v>
      </c>
      <c r="G42" s="1318">
        <f t="shared" si="5"/>
        <v>2080670</v>
      </c>
    </row>
    <row r="43" spans="1:7">
      <c r="A43" s="1334" t="s">
        <v>1049</v>
      </c>
      <c r="B43" s="1319">
        <v>0</v>
      </c>
      <c r="C43" s="1317">
        <v>0</v>
      </c>
      <c r="D43" s="1317">
        <f>B43+C43</f>
        <v>0</v>
      </c>
      <c r="E43" s="1319">
        <f>E20</f>
        <v>0</v>
      </c>
      <c r="F43" s="1319">
        <f>F20</f>
        <v>0</v>
      </c>
      <c r="G43" s="1318">
        <f t="shared" si="5"/>
        <v>0</v>
      </c>
    </row>
    <row r="44" spans="1:7">
      <c r="A44" s="1320" t="s">
        <v>70</v>
      </c>
      <c r="B44" s="1319">
        <f>SUM(B45:B46)</f>
        <v>771978578</v>
      </c>
      <c r="C44" s="1319">
        <f t="shared" ref="C44:G44" si="7">SUM(C45:C46)</f>
        <v>0</v>
      </c>
      <c r="D44" s="1319">
        <f t="shared" si="7"/>
        <v>771978578</v>
      </c>
      <c r="E44" s="1319">
        <f t="shared" si="7"/>
        <v>1890899759</v>
      </c>
      <c r="F44" s="1319">
        <f t="shared" si="7"/>
        <v>1890899759</v>
      </c>
      <c r="G44" s="1319">
        <f t="shared" si="7"/>
        <v>1118921181</v>
      </c>
    </row>
    <row r="45" spans="1:7">
      <c r="A45" s="1334" t="s">
        <v>1048</v>
      </c>
      <c r="B45" s="1319">
        <f>B22</f>
        <v>771978578</v>
      </c>
      <c r="C45" s="1317">
        <v>0</v>
      </c>
      <c r="D45" s="1317">
        <f>B45+C45</f>
        <v>771978578</v>
      </c>
      <c r="E45" s="1319">
        <f>E22</f>
        <v>1890899759</v>
      </c>
      <c r="F45" s="1319">
        <f>F22</f>
        <v>1890899759</v>
      </c>
      <c r="G45" s="1318">
        <f t="shared" si="5"/>
        <v>1118921181</v>
      </c>
    </row>
    <row r="46" spans="1:7">
      <c r="A46" s="1334" t="s">
        <v>1049</v>
      </c>
      <c r="B46" s="1319">
        <v>0</v>
      </c>
      <c r="C46" s="1317">
        <v>0</v>
      </c>
      <c r="D46" s="1317">
        <f t="shared" ref="D46:D50" si="8">B46+C46</f>
        <v>0</v>
      </c>
      <c r="E46" s="1319">
        <v>0</v>
      </c>
      <c r="F46" s="1319">
        <v>0</v>
      </c>
      <c r="G46" s="1318">
        <f t="shared" si="5"/>
        <v>0</v>
      </c>
    </row>
    <row r="47" spans="1:7" ht="38.25">
      <c r="A47" s="1320" t="s">
        <v>1051</v>
      </c>
      <c r="B47" s="1319">
        <f>B25</f>
        <v>17686086</v>
      </c>
      <c r="C47" s="1317">
        <v>0</v>
      </c>
      <c r="D47" s="1317">
        <f t="shared" si="8"/>
        <v>17686086</v>
      </c>
      <c r="E47" s="1319">
        <f t="shared" ref="E47:F50" si="9">E25</f>
        <v>6127095</v>
      </c>
      <c r="F47" s="1319">
        <f t="shared" si="9"/>
        <v>6127095</v>
      </c>
      <c r="G47" s="1318">
        <f t="shared" si="5"/>
        <v>-11558991</v>
      </c>
    </row>
    <row r="48" spans="1:7">
      <c r="A48" s="1320" t="s">
        <v>26</v>
      </c>
      <c r="B48" s="1335">
        <f>B26</f>
        <v>51999340300</v>
      </c>
      <c r="C48" s="1317">
        <v>0</v>
      </c>
      <c r="D48" s="1317">
        <f>B48+C48</f>
        <v>51999340300</v>
      </c>
      <c r="E48" s="1319">
        <f t="shared" si="9"/>
        <v>59648325854</v>
      </c>
      <c r="F48" s="1319">
        <f t="shared" si="9"/>
        <v>59648325854</v>
      </c>
      <c r="G48" s="1318">
        <f t="shared" si="5"/>
        <v>7648985554</v>
      </c>
    </row>
    <row r="49" spans="1:7" ht="25.5">
      <c r="A49" s="1320" t="s">
        <v>31</v>
      </c>
      <c r="B49" s="1319">
        <f>B27</f>
        <v>1987333513</v>
      </c>
      <c r="C49" s="1317">
        <v>0</v>
      </c>
      <c r="D49" s="1317">
        <f t="shared" si="8"/>
        <v>1987333513</v>
      </c>
      <c r="E49" s="1319">
        <f t="shared" si="9"/>
        <v>2209747252</v>
      </c>
      <c r="F49" s="1319">
        <f t="shared" si="9"/>
        <v>2209747252</v>
      </c>
      <c r="G49" s="1318">
        <f t="shared" si="5"/>
        <v>222413739</v>
      </c>
    </row>
    <row r="50" spans="1:7">
      <c r="A50" s="1320" t="s">
        <v>419</v>
      </c>
      <c r="B50" s="1319">
        <f>B28</f>
        <v>200279998</v>
      </c>
      <c r="C50" s="1317">
        <v>0</v>
      </c>
      <c r="D50" s="1317">
        <f t="shared" si="8"/>
        <v>200279998</v>
      </c>
      <c r="E50" s="1319">
        <f t="shared" si="9"/>
        <v>442134979</v>
      </c>
      <c r="F50" s="1319">
        <f t="shared" si="9"/>
        <v>442134979</v>
      </c>
      <c r="G50" s="1318">
        <f t="shared" si="5"/>
        <v>241854981</v>
      </c>
    </row>
    <row r="51" spans="1:7">
      <c r="A51" s="1332" t="s">
        <v>1056</v>
      </c>
      <c r="B51" s="1317">
        <f>SUM(B52:B54)</f>
        <v>0</v>
      </c>
      <c r="C51" s="1317">
        <f t="shared" ref="C51:G51" si="10">SUM(C52:C54)</f>
        <v>0</v>
      </c>
      <c r="D51" s="1317">
        <f t="shared" si="10"/>
        <v>0</v>
      </c>
      <c r="E51" s="1317">
        <v>0</v>
      </c>
      <c r="F51" s="1317">
        <f t="shared" si="10"/>
        <v>0</v>
      </c>
      <c r="G51" s="1317">
        <f t="shared" si="10"/>
        <v>0</v>
      </c>
    </row>
    <row r="52" spans="1:7">
      <c r="A52" s="1320" t="s">
        <v>1047</v>
      </c>
      <c r="B52" s="1317">
        <v>0</v>
      </c>
      <c r="C52" s="1317">
        <v>0</v>
      </c>
      <c r="D52" s="1317">
        <f>B52+C52</f>
        <v>0</v>
      </c>
      <c r="E52" s="1317">
        <v>0</v>
      </c>
      <c r="F52" s="1317">
        <v>0</v>
      </c>
      <c r="G52" s="1318">
        <f t="shared" si="5"/>
        <v>0</v>
      </c>
    </row>
    <row r="53" spans="1:7">
      <c r="A53" s="1320" t="s">
        <v>1057</v>
      </c>
      <c r="B53" s="1319">
        <v>0</v>
      </c>
      <c r="C53" s="1317">
        <v>0</v>
      </c>
      <c r="D53" s="1317">
        <f t="shared" ref="D53:D54" si="11">B53+C53</f>
        <v>0</v>
      </c>
      <c r="E53" s="1317">
        <v>0</v>
      </c>
      <c r="F53" s="1319">
        <v>0</v>
      </c>
      <c r="G53" s="1318">
        <f t="shared" si="5"/>
        <v>0</v>
      </c>
    </row>
    <row r="54" spans="1:7" ht="25.5">
      <c r="A54" s="1320" t="s">
        <v>31</v>
      </c>
      <c r="B54" s="1319">
        <v>0</v>
      </c>
      <c r="C54" s="1317">
        <v>0</v>
      </c>
      <c r="D54" s="1317">
        <f t="shared" si="11"/>
        <v>0</v>
      </c>
      <c r="E54" s="1317">
        <v>0</v>
      </c>
      <c r="F54" s="1319">
        <v>0</v>
      </c>
      <c r="G54" s="1318">
        <f t="shared" si="5"/>
        <v>0</v>
      </c>
    </row>
    <row r="55" spans="1:7">
      <c r="A55" s="1332" t="s">
        <v>1058</v>
      </c>
      <c r="B55" s="1319">
        <f>B56</f>
        <v>0</v>
      </c>
      <c r="C55" s="1319">
        <f t="shared" ref="C55:G55" si="12">C56</f>
        <v>0</v>
      </c>
      <c r="D55" s="1319">
        <f t="shared" si="12"/>
        <v>0</v>
      </c>
      <c r="E55" s="1319">
        <v>0</v>
      </c>
      <c r="F55" s="1319">
        <f t="shared" si="12"/>
        <v>0</v>
      </c>
      <c r="G55" s="1319">
        <f t="shared" si="12"/>
        <v>0</v>
      </c>
    </row>
    <row r="56" spans="1:7">
      <c r="A56" s="1320" t="s">
        <v>1058</v>
      </c>
      <c r="B56" s="1319">
        <v>0</v>
      </c>
      <c r="C56" s="1317">
        <v>0</v>
      </c>
      <c r="D56" s="1317">
        <f>B56+C56</f>
        <v>0</v>
      </c>
      <c r="E56" s="1317">
        <v>0</v>
      </c>
      <c r="F56" s="1319">
        <v>0</v>
      </c>
      <c r="G56" s="1318">
        <f t="shared" si="5"/>
        <v>0</v>
      </c>
    </row>
    <row r="57" spans="1:7" ht="17.25" customHeight="1">
      <c r="A57" s="1322" t="s">
        <v>14</v>
      </c>
      <c r="B57" s="1323">
        <f>B55+B51+B37</f>
        <v>57182209034</v>
      </c>
      <c r="C57" s="1323">
        <f t="shared" ref="C57:G57" si="13">C55+C51+C37</f>
        <v>0</v>
      </c>
      <c r="D57" s="1323">
        <f t="shared" si="13"/>
        <v>57182209034</v>
      </c>
      <c r="E57" s="1323">
        <f t="shared" si="13"/>
        <v>66802467499</v>
      </c>
      <c r="F57" s="1323">
        <f t="shared" si="13"/>
        <v>66802467499</v>
      </c>
      <c r="G57" s="1324">
        <f t="shared" si="13"/>
        <v>9620258465</v>
      </c>
    </row>
    <row r="58" spans="1:7" ht="26.25" customHeight="1">
      <c r="E58" s="1336" t="s">
        <v>1053</v>
      </c>
      <c r="F58" s="1337"/>
      <c r="G58" s="1327"/>
    </row>
    <row r="59" spans="1:7">
      <c r="E59" s="1338"/>
      <c r="F59" s="1338"/>
      <c r="G59" s="1339"/>
    </row>
    <row r="60" spans="1:7">
      <c r="A60" s="1340"/>
    </row>
  </sheetData>
  <mergeCells count="12">
    <mergeCell ref="G30:G31"/>
    <mergeCell ref="E31:F31"/>
    <mergeCell ref="A33:A35"/>
    <mergeCell ref="B33:G33"/>
    <mergeCell ref="G57:G58"/>
    <mergeCell ref="E58:F58"/>
    <mergeCell ref="A5:G5"/>
    <mergeCell ref="A6:G6"/>
    <mergeCell ref="A7:G7"/>
    <mergeCell ref="A9:G9"/>
    <mergeCell ref="A10:A12"/>
    <mergeCell ref="B10:G10"/>
  </mergeCells>
  <printOptions horizontalCentered="1"/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101"/>
  <sheetViews>
    <sheetView showGridLines="0" zoomScale="90" zoomScaleNormal="90" workbookViewId="0">
      <selection sqref="A1:E1"/>
    </sheetView>
  </sheetViews>
  <sheetFormatPr baseColWidth="10" defaultRowHeight="12.75"/>
  <cols>
    <col min="1" max="1" width="2.7109375" style="152" customWidth="1"/>
    <col min="2" max="2" width="66.7109375" style="152" customWidth="1"/>
    <col min="3" max="3" width="3.140625" style="152" customWidth="1"/>
    <col min="4" max="4" width="17.85546875" style="152" customWidth="1"/>
    <col min="5" max="5" width="2.7109375" style="152" customWidth="1"/>
    <col min="6" max="7" width="11.42578125" style="151"/>
    <col min="8" max="16384" width="11.42578125" style="152"/>
  </cols>
  <sheetData>
    <row r="1" spans="1:8" ht="15.75">
      <c r="A1" s="1111"/>
      <c r="B1" s="1112"/>
      <c r="C1" s="1112"/>
      <c r="D1" s="1112"/>
      <c r="E1" s="1113"/>
    </row>
    <row r="2" spans="1:8" ht="15.75" customHeight="1">
      <c r="A2" s="1104" t="s">
        <v>68</v>
      </c>
      <c r="B2" s="1105"/>
      <c r="C2" s="1105"/>
      <c r="D2" s="1105"/>
      <c r="E2" s="1106"/>
    </row>
    <row r="3" spans="1:8" ht="17.25" customHeight="1">
      <c r="A3" s="1104" t="str">
        <f>'[4]1'!A3:D3</f>
        <v>DEL 1 DE ENERO AL 31 DE DICIEMBRE DE 2015</v>
      </c>
      <c r="B3" s="1105"/>
      <c r="C3" s="1105"/>
      <c r="D3" s="1105"/>
      <c r="E3" s="1106"/>
    </row>
    <row r="4" spans="1:8" ht="15" customHeight="1">
      <c r="A4" s="1114" t="s">
        <v>2</v>
      </c>
      <c r="B4" s="1115"/>
      <c r="C4" s="1115"/>
      <c r="D4" s="1115"/>
      <c r="E4" s="1116"/>
    </row>
    <row r="5" spans="1:8" ht="13.5" thickBot="1">
      <c r="A5" s="1117"/>
      <c r="B5" s="1118"/>
      <c r="C5" s="1118"/>
      <c r="D5" s="1118"/>
      <c r="E5" s="1119"/>
    </row>
    <row r="6" spans="1:8" ht="18.75" customHeight="1">
      <c r="A6" s="1120"/>
      <c r="B6" s="1121"/>
      <c r="C6" s="1121"/>
      <c r="D6" s="1121"/>
      <c r="E6" s="153"/>
    </row>
    <row r="7" spans="1:8" ht="18" customHeight="1">
      <c r="A7" s="1104" t="s">
        <v>73</v>
      </c>
      <c r="B7" s="1105"/>
      <c r="C7" s="1105"/>
      <c r="D7" s="1105"/>
      <c r="E7" s="1106"/>
    </row>
    <row r="8" spans="1:8">
      <c r="A8" s="154"/>
      <c r="B8" s="155"/>
      <c r="C8" s="156"/>
      <c r="D8" s="156"/>
      <c r="E8" s="157"/>
    </row>
    <row r="9" spans="1:8">
      <c r="A9" s="154"/>
      <c r="B9" s="158"/>
      <c r="C9" s="159"/>
      <c r="D9" s="160" t="s">
        <v>11</v>
      </c>
      <c r="E9" s="157"/>
    </row>
    <row r="10" spans="1:8" ht="30.75" customHeight="1">
      <c r="A10" s="1107" t="s">
        <v>74</v>
      </c>
      <c r="B10" s="1108"/>
      <c r="C10" s="159"/>
      <c r="D10" s="160"/>
      <c r="E10" s="157"/>
      <c r="H10" s="161"/>
    </row>
    <row r="11" spans="1:8">
      <c r="A11" s="154"/>
      <c r="B11" s="162"/>
      <c r="C11" s="159"/>
      <c r="D11" s="160"/>
      <c r="E11" s="157"/>
    </row>
    <row r="12" spans="1:8">
      <c r="A12" s="154"/>
      <c r="B12" s="163" t="s">
        <v>75</v>
      </c>
      <c r="C12" s="156"/>
      <c r="D12" s="164">
        <v>3223567</v>
      </c>
      <c r="E12" s="157"/>
    </row>
    <row r="13" spans="1:8">
      <c r="A13" s="154"/>
      <c r="B13" s="163" t="s">
        <v>76</v>
      </c>
      <c r="C13" s="159"/>
      <c r="D13" s="164">
        <v>1223806</v>
      </c>
      <c r="E13" s="157"/>
    </row>
    <row r="14" spans="1:8">
      <c r="A14" s="154"/>
      <c r="B14" s="163" t="s">
        <v>77</v>
      </c>
      <c r="C14" s="159"/>
      <c r="D14" s="164">
        <v>1928</v>
      </c>
      <c r="E14" s="157"/>
    </row>
    <row r="15" spans="1:8" ht="14.25" customHeight="1">
      <c r="A15" s="154"/>
      <c r="B15" s="163" t="s">
        <v>78</v>
      </c>
      <c r="C15" s="159"/>
      <c r="D15" s="164">
        <v>1944516</v>
      </c>
      <c r="E15" s="157"/>
    </row>
    <row r="16" spans="1:8">
      <c r="A16" s="154"/>
      <c r="B16" s="163" t="s">
        <v>79</v>
      </c>
      <c r="C16" s="159"/>
      <c r="D16" s="164">
        <v>116321</v>
      </c>
      <c r="E16" s="157"/>
    </row>
    <row r="17" spans="1:7" ht="15.75" customHeight="1">
      <c r="A17" s="165" t="s">
        <v>80</v>
      </c>
      <c r="B17" s="156"/>
      <c r="C17" s="159"/>
      <c r="D17" s="164"/>
      <c r="E17" s="157"/>
      <c r="G17" s="166"/>
    </row>
    <row r="18" spans="1:7" ht="4.5" customHeight="1">
      <c r="A18" s="165"/>
      <c r="B18" s="156"/>
      <c r="C18" s="159"/>
      <c r="D18" s="164"/>
      <c r="E18" s="157"/>
      <c r="G18" s="166"/>
    </row>
    <row r="19" spans="1:7" ht="15.75" customHeight="1">
      <c r="A19" s="167" t="s">
        <v>81</v>
      </c>
      <c r="B19" s="156"/>
      <c r="C19" s="159"/>
      <c r="D19" s="164"/>
      <c r="E19" s="157"/>
      <c r="G19" s="166"/>
    </row>
    <row r="20" spans="1:7" ht="15.75" customHeight="1">
      <c r="A20" s="154"/>
      <c r="B20" s="162" t="s">
        <v>82</v>
      </c>
      <c r="C20" s="159"/>
      <c r="D20" s="164">
        <v>67924</v>
      </c>
      <c r="E20" s="157"/>
      <c r="G20" s="166"/>
    </row>
    <row r="21" spans="1:7" ht="15.75" customHeight="1">
      <c r="A21" s="154"/>
      <c r="B21" s="162" t="s">
        <v>83</v>
      </c>
      <c r="C21" s="159"/>
      <c r="D21" s="164">
        <v>2634</v>
      </c>
      <c r="E21" s="157"/>
      <c r="G21" s="166"/>
    </row>
    <row r="22" spans="1:7" ht="15.75" customHeight="1">
      <c r="A22" s="167" t="s">
        <v>84</v>
      </c>
      <c r="B22" s="162"/>
      <c r="C22" s="159"/>
      <c r="D22" s="164"/>
      <c r="E22" s="157"/>
      <c r="G22" s="166"/>
    </row>
    <row r="23" spans="1:7" ht="15.75" customHeight="1">
      <c r="A23" s="154"/>
      <c r="B23" s="162" t="s">
        <v>85</v>
      </c>
      <c r="C23" s="159"/>
      <c r="D23" s="164">
        <v>2499661</v>
      </c>
      <c r="E23" s="157"/>
      <c r="G23" s="166"/>
    </row>
    <row r="24" spans="1:7" ht="15.75" customHeight="1">
      <c r="A24" s="154"/>
      <c r="B24" s="162" t="s">
        <v>86</v>
      </c>
      <c r="C24" s="159"/>
      <c r="D24" s="164">
        <v>78360361</v>
      </c>
      <c r="E24" s="157"/>
      <c r="G24" s="166"/>
    </row>
    <row r="25" spans="1:7" ht="15.75" customHeight="1">
      <c r="A25" s="154"/>
      <c r="B25" s="163" t="s">
        <v>87</v>
      </c>
      <c r="C25" s="159"/>
      <c r="D25" s="164">
        <v>96261609</v>
      </c>
      <c r="E25" s="157"/>
      <c r="G25" s="166"/>
    </row>
    <row r="26" spans="1:7" ht="15.75" customHeight="1">
      <c r="A26" s="154"/>
      <c r="B26" s="163" t="s">
        <v>88</v>
      </c>
      <c r="C26" s="159"/>
      <c r="D26" s="164">
        <v>1614724</v>
      </c>
      <c r="E26" s="157"/>
      <c r="G26" s="166"/>
    </row>
    <row r="27" spans="1:7">
      <c r="A27" s="154"/>
      <c r="B27" s="163" t="s">
        <v>89</v>
      </c>
      <c r="C27" s="159"/>
      <c r="D27" s="164">
        <v>436779</v>
      </c>
      <c r="E27" s="157"/>
      <c r="G27" s="166"/>
    </row>
    <row r="28" spans="1:7">
      <c r="A28" s="154"/>
      <c r="B28" s="163" t="s">
        <v>90</v>
      </c>
      <c r="C28" s="159"/>
      <c r="D28" s="164">
        <v>5670000</v>
      </c>
      <c r="E28" s="157"/>
      <c r="G28" s="166"/>
    </row>
    <row r="29" spans="1:7">
      <c r="A29" s="167" t="s">
        <v>91</v>
      </c>
      <c r="B29" s="162"/>
      <c r="C29" s="159"/>
      <c r="D29" s="164"/>
      <c r="E29" s="157"/>
      <c r="G29" s="166"/>
    </row>
    <row r="30" spans="1:7">
      <c r="A30" s="167"/>
      <c r="B30" s="162" t="s">
        <v>92</v>
      </c>
      <c r="C30" s="159"/>
      <c r="D30" s="164">
        <v>3144905</v>
      </c>
      <c r="E30" s="157"/>
      <c r="G30" s="166"/>
    </row>
    <row r="31" spans="1:7" ht="15.75" customHeight="1">
      <c r="A31" s="167"/>
      <c r="B31" s="162" t="s">
        <v>93</v>
      </c>
      <c r="C31" s="159"/>
      <c r="D31" s="164">
        <v>8249829</v>
      </c>
      <c r="E31" s="157"/>
      <c r="G31" s="166"/>
    </row>
    <row r="32" spans="1:7" ht="15.75" customHeight="1">
      <c r="A32" s="167" t="s">
        <v>94</v>
      </c>
      <c r="B32" s="162"/>
      <c r="C32" s="159"/>
      <c r="D32" s="164"/>
      <c r="E32" s="157"/>
      <c r="G32" s="166"/>
    </row>
    <row r="33" spans="1:7" ht="15.75" customHeight="1">
      <c r="A33" s="167"/>
      <c r="B33" s="163" t="s">
        <v>95</v>
      </c>
      <c r="C33" s="159"/>
      <c r="D33" s="164">
        <v>289419699</v>
      </c>
      <c r="E33" s="157"/>
      <c r="F33" s="168"/>
      <c r="G33" s="166"/>
    </row>
    <row r="34" spans="1:7" ht="15.75" customHeight="1">
      <c r="A34" s="167" t="s">
        <v>96</v>
      </c>
      <c r="B34" s="162"/>
      <c r="C34" s="159"/>
      <c r="D34" s="164"/>
      <c r="E34" s="157"/>
      <c r="G34" s="166"/>
    </row>
    <row r="35" spans="1:7" ht="17.25" customHeight="1">
      <c r="A35" s="154"/>
      <c r="B35" s="163" t="s">
        <v>97</v>
      </c>
      <c r="C35" s="159"/>
      <c r="D35" s="164">
        <v>313463783</v>
      </c>
      <c r="E35" s="157"/>
      <c r="G35" s="166"/>
    </row>
    <row r="36" spans="1:7" ht="15.75" customHeight="1">
      <c r="A36" s="167" t="s">
        <v>98</v>
      </c>
      <c r="B36" s="162"/>
      <c r="C36" s="159"/>
      <c r="D36" s="164"/>
      <c r="E36" s="157"/>
      <c r="G36" s="166"/>
    </row>
    <row r="37" spans="1:7" ht="15.75" customHeight="1">
      <c r="A37" s="167"/>
      <c r="B37" s="163" t="s">
        <v>99</v>
      </c>
      <c r="C37" s="159"/>
      <c r="D37" s="164">
        <v>1151</v>
      </c>
      <c r="E37" s="157"/>
      <c r="G37" s="169"/>
    </row>
    <row r="38" spans="1:7" ht="15.75" customHeight="1">
      <c r="A38" s="167"/>
      <c r="B38" s="163" t="s">
        <v>100</v>
      </c>
      <c r="C38" s="159"/>
      <c r="D38" s="164">
        <v>1133491</v>
      </c>
      <c r="E38" s="157"/>
      <c r="G38" s="166"/>
    </row>
    <row r="39" spans="1:7" ht="17.25" customHeight="1">
      <c r="A39" s="167" t="s">
        <v>101</v>
      </c>
      <c r="B39" s="162"/>
      <c r="C39" s="159"/>
      <c r="D39" s="164"/>
      <c r="E39" s="157"/>
      <c r="G39" s="166"/>
    </row>
    <row r="40" spans="1:7" ht="18" customHeight="1">
      <c r="A40" s="167"/>
      <c r="B40" s="163" t="s">
        <v>102</v>
      </c>
      <c r="C40" s="159"/>
      <c r="D40" s="164">
        <v>98438630</v>
      </c>
      <c r="E40" s="157"/>
      <c r="G40" s="166"/>
    </row>
    <row r="41" spans="1:7" ht="15.75" customHeight="1">
      <c r="A41" s="167" t="s">
        <v>103</v>
      </c>
      <c r="B41" s="162"/>
      <c r="C41" s="159"/>
      <c r="D41" s="164"/>
      <c r="E41" s="157"/>
      <c r="G41" s="166"/>
    </row>
    <row r="42" spans="1:7" ht="18" customHeight="1">
      <c r="A42" s="170"/>
      <c r="B42" s="171" t="s">
        <v>104</v>
      </c>
      <c r="C42" s="172"/>
      <c r="D42" s="173">
        <v>20038117</v>
      </c>
      <c r="E42" s="174"/>
      <c r="G42" s="169"/>
    </row>
    <row r="43" spans="1:7" ht="15.75" customHeight="1">
      <c r="A43" s="167" t="s">
        <v>105</v>
      </c>
      <c r="B43" s="162"/>
      <c r="C43" s="159"/>
      <c r="D43" s="164"/>
      <c r="E43" s="157"/>
      <c r="G43" s="166"/>
    </row>
    <row r="44" spans="1:7" ht="15.75" customHeight="1">
      <c r="A44" s="167"/>
      <c r="B44" s="163" t="s">
        <v>106</v>
      </c>
      <c r="C44" s="175"/>
      <c r="D44" s="176">
        <v>3673180</v>
      </c>
      <c r="E44" s="157"/>
      <c r="G44" s="166"/>
    </row>
    <row r="45" spans="1:7" ht="15.75" customHeight="1">
      <c r="A45" s="167"/>
      <c r="B45" s="163" t="s">
        <v>107</v>
      </c>
      <c r="C45" s="175"/>
      <c r="D45" s="176">
        <v>74447</v>
      </c>
      <c r="E45" s="157"/>
      <c r="G45" s="169"/>
    </row>
    <row r="46" spans="1:7" ht="15.75" customHeight="1">
      <c r="A46" s="167"/>
      <c r="B46" s="163" t="s">
        <v>108</v>
      </c>
      <c r="C46" s="175"/>
      <c r="D46" s="176">
        <v>268355</v>
      </c>
      <c r="E46" s="157"/>
      <c r="G46" s="166"/>
    </row>
    <row r="47" spans="1:7" ht="15.75" customHeight="1">
      <c r="A47" s="167" t="s">
        <v>109</v>
      </c>
      <c r="B47" s="162"/>
      <c r="C47" s="159"/>
      <c r="D47" s="164"/>
      <c r="E47" s="157"/>
      <c r="G47" s="166"/>
    </row>
    <row r="48" spans="1:7" ht="15.75" customHeight="1">
      <c r="A48" s="167"/>
      <c r="B48" s="162" t="s">
        <v>110</v>
      </c>
      <c r="C48" s="159"/>
      <c r="D48" s="164">
        <v>1176601</v>
      </c>
      <c r="E48" s="157"/>
      <c r="G48" s="166"/>
    </row>
    <row r="49" spans="1:7" ht="15.75" customHeight="1">
      <c r="A49" s="167"/>
      <c r="B49" s="163" t="s">
        <v>111</v>
      </c>
      <c r="C49" s="159"/>
      <c r="D49" s="164">
        <v>64351777</v>
      </c>
      <c r="E49" s="157"/>
      <c r="G49" s="166"/>
    </row>
    <row r="50" spans="1:7" ht="15.75" customHeight="1">
      <c r="A50" s="167" t="s">
        <v>76</v>
      </c>
      <c r="B50" s="162"/>
      <c r="C50" s="159"/>
      <c r="D50" s="164"/>
      <c r="E50" s="157"/>
      <c r="G50" s="166"/>
    </row>
    <row r="51" spans="1:7" ht="15.75" customHeight="1">
      <c r="A51" s="167"/>
      <c r="B51" s="162" t="s">
        <v>112</v>
      </c>
      <c r="C51" s="159"/>
      <c r="D51" s="164">
        <v>130815355</v>
      </c>
      <c r="E51" s="157"/>
      <c r="G51" s="166"/>
    </row>
    <row r="52" spans="1:7" ht="15.75" customHeight="1">
      <c r="A52" s="167"/>
      <c r="B52" s="162" t="s">
        <v>113</v>
      </c>
      <c r="C52" s="159"/>
      <c r="D52" s="164">
        <v>32453</v>
      </c>
      <c r="E52" s="157"/>
      <c r="G52" s="166"/>
    </row>
    <row r="53" spans="1:7" ht="15.75" customHeight="1">
      <c r="A53" s="167" t="s">
        <v>114</v>
      </c>
      <c r="B53" s="162"/>
      <c r="C53" s="159"/>
      <c r="D53" s="164"/>
      <c r="E53" s="157"/>
      <c r="G53" s="166"/>
    </row>
    <row r="54" spans="1:7" s="181" customFormat="1" ht="28.5" customHeight="1">
      <c r="A54" s="177"/>
      <c r="B54" s="178" t="s">
        <v>115</v>
      </c>
      <c r="C54" s="175"/>
      <c r="D54" s="176">
        <v>3917165</v>
      </c>
      <c r="E54" s="179"/>
      <c r="F54" s="180"/>
      <c r="G54" s="169"/>
    </row>
    <row r="55" spans="1:7" s="181" customFormat="1" ht="20.25" customHeight="1">
      <c r="A55" s="182" t="s">
        <v>116</v>
      </c>
      <c r="B55" s="163"/>
      <c r="C55" s="175"/>
      <c r="D55" s="176">
        <v>118943997</v>
      </c>
      <c r="E55" s="179"/>
      <c r="F55" s="183"/>
      <c r="G55" s="166"/>
    </row>
    <row r="56" spans="1:7" s="181" customFormat="1" ht="9.75" customHeight="1">
      <c r="A56" s="182"/>
      <c r="B56" s="163"/>
      <c r="C56" s="175"/>
      <c r="D56" s="176"/>
      <c r="E56" s="179"/>
      <c r="F56" s="183"/>
      <c r="G56" s="166"/>
    </row>
    <row r="57" spans="1:7" s="181" customFormat="1" ht="24.75" customHeight="1">
      <c r="A57" s="1109" t="s">
        <v>117</v>
      </c>
      <c r="B57" s="1110"/>
      <c r="C57" s="175"/>
      <c r="D57" s="176"/>
      <c r="E57" s="179"/>
      <c r="F57" s="183"/>
      <c r="G57" s="166"/>
    </row>
    <row r="58" spans="1:7" s="181" customFormat="1" ht="15.75" customHeight="1">
      <c r="A58" s="182"/>
      <c r="B58" s="163" t="s">
        <v>118</v>
      </c>
      <c r="C58" s="175"/>
      <c r="D58" s="176">
        <v>22513555</v>
      </c>
      <c r="E58" s="179"/>
      <c r="F58" s="183"/>
      <c r="G58" s="166"/>
    </row>
    <row r="59" spans="1:7" s="181" customFormat="1" ht="15.75" customHeight="1">
      <c r="A59" s="177"/>
      <c r="B59" s="163" t="s">
        <v>119</v>
      </c>
      <c r="C59" s="175"/>
      <c r="D59" s="176">
        <v>41805411</v>
      </c>
      <c r="E59" s="179"/>
      <c r="F59" s="183"/>
      <c r="G59" s="166"/>
    </row>
    <row r="60" spans="1:7" s="181" customFormat="1" ht="15.75" customHeight="1">
      <c r="A60" s="177"/>
      <c r="B60" s="163"/>
      <c r="C60" s="175"/>
      <c r="D60" s="176"/>
      <c r="E60" s="179"/>
      <c r="F60" s="183"/>
      <c r="G60" s="166"/>
    </row>
    <row r="61" spans="1:7" ht="15.75" customHeight="1">
      <c r="A61" s="1107" t="s">
        <v>120</v>
      </c>
      <c r="B61" s="1108"/>
      <c r="C61" s="159"/>
      <c r="D61" s="164"/>
      <c r="E61" s="157"/>
      <c r="G61" s="166"/>
    </row>
    <row r="62" spans="1:7" ht="15.75" customHeight="1">
      <c r="A62" s="167"/>
      <c r="B62" s="162" t="s">
        <v>121</v>
      </c>
      <c r="C62" s="159"/>
      <c r="D62" s="164">
        <v>13365355</v>
      </c>
      <c r="E62" s="157"/>
      <c r="G62" s="166"/>
    </row>
    <row r="63" spans="1:7" ht="15.75" customHeight="1">
      <c r="A63" s="167"/>
      <c r="B63" s="162"/>
      <c r="C63" s="159"/>
      <c r="D63" s="164"/>
      <c r="E63" s="157"/>
      <c r="G63" s="166"/>
    </row>
    <row r="64" spans="1:7" ht="15.75" customHeight="1">
      <c r="A64" s="165" t="s">
        <v>122</v>
      </c>
      <c r="B64" s="162"/>
      <c r="C64" s="159"/>
      <c r="D64" s="184">
        <v>0</v>
      </c>
      <c r="E64" s="157"/>
      <c r="G64" s="166"/>
    </row>
    <row r="65" spans="1:9">
      <c r="A65" s="154"/>
      <c r="B65" s="185"/>
      <c r="C65" s="156"/>
      <c r="D65" s="156"/>
      <c r="E65" s="157"/>
    </row>
    <row r="66" spans="1:9" ht="15.75" customHeight="1">
      <c r="A66" s="165" t="s">
        <v>123</v>
      </c>
      <c r="B66" s="162"/>
      <c r="C66" s="159"/>
      <c r="D66" s="184">
        <v>3902374</v>
      </c>
      <c r="E66" s="157"/>
      <c r="G66" s="166"/>
    </row>
    <row r="67" spans="1:9" ht="15.75" customHeight="1">
      <c r="A67" s="154"/>
      <c r="B67" s="186"/>
      <c r="C67" s="156"/>
      <c r="D67" s="184"/>
      <c r="E67" s="157"/>
    </row>
    <row r="68" spans="1:9" s="192" customFormat="1">
      <c r="A68" s="187"/>
      <c r="B68" s="188" t="s">
        <v>14</v>
      </c>
      <c r="C68" s="189"/>
      <c r="D68" s="190">
        <f>SUM(D12:D67)</f>
        <v>1330153460</v>
      </c>
      <c r="E68" s="191"/>
      <c r="F68" s="151"/>
      <c r="G68" s="151"/>
    </row>
    <row r="69" spans="1:9" ht="6" customHeight="1" thickBot="1">
      <c r="A69" s="154"/>
      <c r="B69" s="193"/>
      <c r="C69" s="193"/>
      <c r="D69" s="194"/>
      <c r="E69" s="157"/>
    </row>
    <row r="70" spans="1:9" ht="13.5" thickTop="1">
      <c r="A70" s="154"/>
      <c r="B70" s="186"/>
      <c r="C70" s="156"/>
      <c r="D70" s="184"/>
      <c r="E70" s="157"/>
      <c r="I70" s="195"/>
    </row>
    <row r="71" spans="1:9" ht="6" customHeight="1">
      <c r="A71" s="154"/>
      <c r="B71" s="186"/>
      <c r="C71" s="156"/>
      <c r="D71" s="184"/>
      <c r="E71" s="157"/>
    </row>
    <row r="72" spans="1:9" ht="6" customHeight="1">
      <c r="A72" s="154"/>
      <c r="B72" s="189"/>
      <c r="C72" s="156"/>
      <c r="D72" s="184"/>
      <c r="E72" s="157"/>
    </row>
    <row r="73" spans="1:9" ht="13.15" customHeight="1" thickBot="1">
      <c r="A73" s="196"/>
      <c r="B73" s="197"/>
      <c r="C73" s="198"/>
      <c r="D73" s="198"/>
      <c r="E73" s="199"/>
    </row>
    <row r="74" spans="1:9">
      <c r="B74" s="200"/>
    </row>
    <row r="75" spans="1:9">
      <c r="B75" s="200"/>
    </row>
    <row r="76" spans="1:9" ht="15">
      <c r="B76" s="200"/>
      <c r="D76" s="13"/>
    </row>
    <row r="77" spans="1:9">
      <c r="B77" s="200"/>
      <c r="D77" s="195"/>
    </row>
    <row r="78" spans="1:9">
      <c r="B78" s="200"/>
      <c r="D78" s="201"/>
    </row>
    <row r="79" spans="1:9">
      <c r="B79" s="200"/>
    </row>
    <row r="80" spans="1:9">
      <c r="B80" s="200"/>
    </row>
    <row r="81" spans="2:2">
      <c r="B81" s="200"/>
    </row>
    <row r="82" spans="2:2">
      <c r="B82" s="200"/>
    </row>
    <row r="83" spans="2:2">
      <c r="B83" s="200"/>
    </row>
    <row r="84" spans="2:2">
      <c r="B84" s="200"/>
    </row>
    <row r="85" spans="2:2">
      <c r="B85" s="200"/>
    </row>
    <row r="86" spans="2:2">
      <c r="B86" s="200"/>
    </row>
    <row r="87" spans="2:2">
      <c r="B87" s="200"/>
    </row>
    <row r="88" spans="2:2">
      <c r="B88" s="200"/>
    </row>
    <row r="89" spans="2:2">
      <c r="B89" s="200"/>
    </row>
    <row r="90" spans="2:2">
      <c r="B90" s="200"/>
    </row>
    <row r="91" spans="2:2">
      <c r="B91" s="200"/>
    </row>
    <row r="92" spans="2:2">
      <c r="B92" s="200"/>
    </row>
    <row r="93" spans="2:2">
      <c r="B93" s="200"/>
    </row>
    <row r="94" spans="2:2">
      <c r="B94" s="200"/>
    </row>
    <row r="95" spans="2:2">
      <c r="B95" s="200"/>
    </row>
    <row r="96" spans="2:2">
      <c r="B96" s="200"/>
    </row>
    <row r="97" spans="2:2">
      <c r="B97" s="200"/>
    </row>
    <row r="98" spans="2:2">
      <c r="B98" s="200"/>
    </row>
    <row r="99" spans="2:2">
      <c r="B99" s="200"/>
    </row>
    <row r="100" spans="2:2">
      <c r="B100" s="200"/>
    </row>
    <row r="101" spans="2:2">
      <c r="B101" s="151"/>
    </row>
  </sheetData>
  <mergeCells count="10">
    <mergeCell ref="A7:E7"/>
    <mergeCell ref="A10:B10"/>
    <mergeCell ref="A57:B57"/>
    <mergeCell ref="A61:B61"/>
    <mergeCell ref="A1:E1"/>
    <mergeCell ref="A2:E2"/>
    <mergeCell ref="A3:E3"/>
    <mergeCell ref="A4:E4"/>
    <mergeCell ref="A5:E5"/>
    <mergeCell ref="A6:D6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>
    <oddHeader xml:space="preserve">&amp;RANEXO  2  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E39"/>
  <sheetViews>
    <sheetView showGridLines="0" topLeftCell="A4" workbookViewId="0">
      <selection activeCell="B28" sqref="B28"/>
    </sheetView>
  </sheetViews>
  <sheetFormatPr baseColWidth="10" defaultRowHeight="12.75"/>
  <cols>
    <col min="1" max="1" width="2.7109375" style="152" customWidth="1"/>
    <col min="2" max="2" width="64" style="152" customWidth="1"/>
    <col min="3" max="3" width="23" style="152" customWidth="1"/>
    <col min="4" max="4" width="2.7109375" style="152" customWidth="1"/>
    <col min="5" max="16384" width="11.42578125" style="152"/>
  </cols>
  <sheetData>
    <row r="1" spans="1:5" ht="15.75">
      <c r="A1" s="1111"/>
      <c r="B1" s="1112"/>
      <c r="C1" s="1112"/>
      <c r="D1" s="1113"/>
    </row>
    <row r="2" spans="1:5">
      <c r="A2" s="1104" t="s">
        <v>68</v>
      </c>
      <c r="B2" s="1105"/>
      <c r="C2" s="1105"/>
      <c r="D2" s="1106"/>
    </row>
    <row r="3" spans="1:5">
      <c r="A3" s="1104" t="s">
        <v>1</v>
      </c>
      <c r="B3" s="1105"/>
      <c r="C3" s="1105"/>
      <c r="D3" s="1106"/>
    </row>
    <row r="4" spans="1:5" ht="13.5" thickBot="1">
      <c r="A4" s="1114" t="s">
        <v>2</v>
      </c>
      <c r="B4" s="1115"/>
      <c r="C4" s="1115"/>
      <c r="D4" s="1116"/>
    </row>
    <row r="5" spans="1:5">
      <c r="A5" s="1120"/>
      <c r="B5" s="1121"/>
      <c r="C5" s="1121"/>
      <c r="D5" s="1124"/>
    </row>
    <row r="6" spans="1:5">
      <c r="A6" s="1104"/>
      <c r="B6" s="1105"/>
      <c r="C6" s="1105"/>
      <c r="D6" s="157"/>
    </row>
    <row r="7" spans="1:5">
      <c r="A7" s="1104" t="s">
        <v>124</v>
      </c>
      <c r="B7" s="1105"/>
      <c r="C7" s="1105"/>
      <c r="D7" s="1106"/>
    </row>
    <row r="8" spans="1:5">
      <c r="A8" s="202"/>
      <c r="B8" s="158"/>
      <c r="C8" s="159"/>
      <c r="D8" s="157"/>
    </row>
    <row r="9" spans="1:5">
      <c r="A9" s="202"/>
      <c r="B9" s="158"/>
      <c r="C9" s="159"/>
      <c r="D9" s="157"/>
    </row>
    <row r="10" spans="1:5">
      <c r="A10" s="202"/>
      <c r="B10" s="158"/>
      <c r="C10" s="159"/>
      <c r="D10" s="157"/>
    </row>
    <row r="11" spans="1:5">
      <c r="A11" s="154"/>
      <c r="B11" s="155"/>
      <c r="C11" s="156"/>
      <c r="D11" s="157"/>
    </row>
    <row r="12" spans="1:5">
      <c r="A12" s="154"/>
      <c r="B12" s="158" t="s">
        <v>3</v>
      </c>
      <c r="C12" s="160" t="s">
        <v>11</v>
      </c>
      <c r="D12" s="157"/>
    </row>
    <row r="13" spans="1:5">
      <c r="A13" s="154"/>
      <c r="B13" s="158"/>
      <c r="C13" s="160"/>
      <c r="D13" s="157"/>
    </row>
    <row r="14" spans="1:5">
      <c r="A14" s="154"/>
      <c r="B14" s="186"/>
      <c r="C14" s="164"/>
      <c r="D14" s="157"/>
    </row>
    <row r="15" spans="1:5" ht="27" customHeight="1">
      <c r="A15" s="1122" t="s">
        <v>125</v>
      </c>
      <c r="B15" s="1123"/>
      <c r="C15" s="164"/>
      <c r="D15" s="157"/>
      <c r="E15" s="161"/>
    </row>
    <row r="16" spans="1:5">
      <c r="A16" s="154"/>
      <c r="B16" s="186" t="s">
        <v>126</v>
      </c>
      <c r="C16" s="164">
        <v>37199689</v>
      </c>
      <c r="D16" s="157"/>
      <c r="E16" s="161"/>
    </row>
    <row r="17" spans="1:5">
      <c r="A17" s="154"/>
      <c r="B17" s="186"/>
      <c r="C17" s="164"/>
      <c r="D17" s="157"/>
      <c r="E17" s="161"/>
    </row>
    <row r="18" spans="1:5">
      <c r="A18" s="154"/>
      <c r="B18" s="186"/>
      <c r="C18" s="164"/>
      <c r="D18" s="157"/>
      <c r="E18" s="161"/>
    </row>
    <row r="19" spans="1:5">
      <c r="A19" s="203" t="s">
        <v>127</v>
      </c>
      <c r="B19" s="156"/>
      <c r="C19" s="164">
        <v>943735</v>
      </c>
      <c r="D19" s="157"/>
      <c r="E19" s="161"/>
    </row>
    <row r="20" spans="1:5">
      <c r="A20" s="154"/>
      <c r="B20" s="186"/>
      <c r="C20" s="164"/>
      <c r="D20" s="157"/>
      <c r="E20" s="161"/>
    </row>
    <row r="21" spans="1:5">
      <c r="A21" s="167" t="s">
        <v>128</v>
      </c>
      <c r="B21" s="156"/>
      <c r="C21" s="184">
        <v>47064</v>
      </c>
      <c r="D21" s="157"/>
      <c r="E21" s="161"/>
    </row>
    <row r="22" spans="1:5">
      <c r="A22" s="154"/>
      <c r="B22" s="193"/>
      <c r="C22" s="156"/>
      <c r="D22" s="157"/>
      <c r="E22" s="161"/>
    </row>
    <row r="23" spans="1:5">
      <c r="A23" s="154"/>
      <c r="B23" s="204"/>
      <c r="C23" s="184"/>
      <c r="D23" s="157"/>
    </row>
    <row r="24" spans="1:5">
      <c r="A24" s="154"/>
      <c r="B24" s="204"/>
      <c r="C24" s="184"/>
      <c r="D24" s="157"/>
    </row>
    <row r="25" spans="1:5">
      <c r="A25" s="154"/>
      <c r="B25" s="205"/>
      <c r="C25" s="184"/>
      <c r="D25" s="157"/>
    </row>
    <row r="26" spans="1:5">
      <c r="A26" s="154"/>
      <c r="B26" s="204"/>
      <c r="C26" s="184"/>
      <c r="D26" s="157"/>
    </row>
    <row r="27" spans="1:5">
      <c r="A27" s="154"/>
      <c r="B27" s="204"/>
      <c r="C27" s="206"/>
      <c r="D27" s="157"/>
    </row>
    <row r="28" spans="1:5" ht="13.5" thickBot="1">
      <c r="A28" s="154"/>
      <c r="B28" s="207" t="s">
        <v>14</v>
      </c>
      <c r="C28" s="194">
        <v>38190488</v>
      </c>
      <c r="D28" s="157"/>
    </row>
    <row r="29" spans="1:5" ht="13.5" thickTop="1">
      <c r="A29" s="154"/>
      <c r="B29" s="204"/>
      <c r="C29" s="184"/>
      <c r="D29" s="157"/>
    </row>
    <row r="30" spans="1:5">
      <c r="A30" s="154"/>
      <c r="B30" s="186"/>
      <c r="C30" s="184"/>
      <c r="D30" s="157"/>
    </row>
    <row r="31" spans="1:5">
      <c r="A31" s="154"/>
      <c r="B31" s="186"/>
      <c r="C31" s="184"/>
      <c r="D31" s="157"/>
    </row>
    <row r="32" spans="1:5">
      <c r="A32" s="154"/>
      <c r="B32" s="186"/>
      <c r="C32" s="184"/>
      <c r="D32" s="157"/>
    </row>
    <row r="33" spans="1:4">
      <c r="A33" s="154"/>
      <c r="B33" s="186"/>
      <c r="C33" s="184"/>
      <c r="D33" s="157"/>
    </row>
    <row r="34" spans="1:4" ht="13.5" thickBot="1">
      <c r="A34" s="196"/>
      <c r="B34" s="197"/>
      <c r="C34" s="208"/>
      <c r="D34" s="199"/>
    </row>
    <row r="35" spans="1:4">
      <c r="A35" s="156"/>
      <c r="B35" s="186"/>
      <c r="C35" s="184"/>
      <c r="D35" s="156"/>
    </row>
    <row r="36" spans="1:4">
      <c r="A36" s="156"/>
      <c r="B36" s="186"/>
      <c r="C36" s="209"/>
      <c r="D36" s="156"/>
    </row>
    <row r="37" spans="1:4">
      <c r="B37" s="186"/>
      <c r="C37" s="184"/>
      <c r="D37" s="156"/>
    </row>
    <row r="38" spans="1:4">
      <c r="B38" s="210"/>
      <c r="C38" s="211"/>
      <c r="D38" s="156"/>
    </row>
    <row r="39" spans="1:4">
      <c r="B39" s="210"/>
      <c r="C39" s="211"/>
      <c r="D39" s="156"/>
    </row>
  </sheetData>
  <mergeCells count="8">
    <mergeCell ref="A7:D7"/>
    <mergeCell ref="A15:B15"/>
    <mergeCell ref="A1:D1"/>
    <mergeCell ref="A2:D2"/>
    <mergeCell ref="A3:D3"/>
    <mergeCell ref="A4:D4"/>
    <mergeCell ref="A5:D5"/>
    <mergeCell ref="A6:C6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>
    <oddHeader>&amp;RANEXO 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47"/>
  <sheetViews>
    <sheetView showGridLines="0" workbookViewId="0">
      <selection activeCell="B16" sqref="B16"/>
    </sheetView>
  </sheetViews>
  <sheetFormatPr baseColWidth="10" defaultRowHeight="12.75"/>
  <cols>
    <col min="1" max="1" width="2.7109375" style="152" customWidth="1"/>
    <col min="2" max="2" width="66.28515625" style="152" customWidth="1"/>
    <col min="3" max="3" width="12.28515625" style="152" customWidth="1"/>
    <col min="4" max="4" width="16.28515625" style="152" customWidth="1"/>
    <col min="5" max="5" width="2.7109375" style="152" customWidth="1"/>
    <col min="6" max="6" width="14.85546875" style="152" bestFit="1" customWidth="1"/>
    <col min="7" max="7" width="27.7109375" style="152" bestFit="1" customWidth="1"/>
    <col min="8" max="8" width="11.42578125" style="152"/>
    <col min="9" max="9" width="14.85546875" style="152" bestFit="1" customWidth="1"/>
    <col min="10" max="16384" width="11.42578125" style="152"/>
  </cols>
  <sheetData>
    <row r="1" spans="1:7" ht="15.75">
      <c r="A1" s="1111"/>
      <c r="B1" s="1112"/>
      <c r="C1" s="1112"/>
      <c r="D1" s="1112"/>
      <c r="E1" s="1113"/>
    </row>
    <row r="2" spans="1:7">
      <c r="A2" s="1104" t="s">
        <v>68</v>
      </c>
      <c r="B2" s="1105"/>
      <c r="C2" s="1105"/>
      <c r="D2" s="1105"/>
      <c r="E2" s="1106"/>
    </row>
    <row r="3" spans="1:7">
      <c r="A3" s="1104" t="s">
        <v>1</v>
      </c>
      <c r="B3" s="1105"/>
      <c r="C3" s="1105"/>
      <c r="D3" s="1105"/>
      <c r="E3" s="1106"/>
    </row>
    <row r="4" spans="1:7">
      <c r="A4" s="1114" t="s">
        <v>50</v>
      </c>
      <c r="B4" s="1115"/>
      <c r="C4" s="1115"/>
      <c r="D4" s="1115"/>
      <c r="E4" s="1116"/>
    </row>
    <row r="5" spans="1:7" ht="13.5" thickBot="1">
      <c r="A5" s="1117"/>
      <c r="B5" s="1118"/>
      <c r="C5" s="1118"/>
      <c r="D5" s="1118"/>
      <c r="E5" s="1119"/>
    </row>
    <row r="6" spans="1:7">
      <c r="A6" s="1120"/>
      <c r="B6" s="1121"/>
      <c r="C6" s="1121"/>
      <c r="D6" s="1121"/>
      <c r="E6" s="153"/>
    </row>
    <row r="7" spans="1:7">
      <c r="A7" s="1104" t="s">
        <v>129</v>
      </c>
      <c r="B7" s="1105"/>
      <c r="C7" s="1105"/>
      <c r="D7" s="1105"/>
      <c r="E7" s="1106"/>
    </row>
    <row r="8" spans="1:7">
      <c r="A8" s="202"/>
      <c r="B8" s="158"/>
      <c r="C8" s="159"/>
      <c r="D8" s="159"/>
      <c r="E8" s="157"/>
    </row>
    <row r="9" spans="1:7">
      <c r="A9" s="202"/>
      <c r="B9" s="158"/>
      <c r="C9" s="159"/>
      <c r="D9" s="159"/>
      <c r="E9" s="157"/>
    </row>
    <row r="10" spans="1:7">
      <c r="A10" s="202"/>
      <c r="B10" s="158" t="s">
        <v>3</v>
      </c>
      <c r="C10" s="159"/>
      <c r="D10" s="160" t="s">
        <v>11</v>
      </c>
      <c r="E10" s="157"/>
    </row>
    <row r="11" spans="1:7">
      <c r="A11" s="154"/>
      <c r="B11" s="155"/>
      <c r="C11" s="156"/>
      <c r="D11" s="156"/>
      <c r="E11" s="157"/>
    </row>
    <row r="12" spans="1:7">
      <c r="A12" s="154"/>
      <c r="B12" s="156"/>
      <c r="C12" s="159"/>
      <c r="D12" s="156"/>
      <c r="E12" s="157"/>
    </row>
    <row r="13" spans="1:7">
      <c r="A13" s="203" t="s">
        <v>130</v>
      </c>
      <c r="B13" s="156"/>
      <c r="C13" s="159"/>
      <c r="D13" s="160"/>
      <c r="E13" s="157"/>
    </row>
    <row r="14" spans="1:7">
      <c r="A14" s="154"/>
      <c r="B14" s="158"/>
      <c r="C14" s="159"/>
      <c r="D14" s="160"/>
      <c r="E14" s="157"/>
    </row>
    <row r="15" spans="1:7">
      <c r="A15" s="154"/>
      <c r="B15" s="186" t="s">
        <v>131</v>
      </c>
      <c r="C15" s="159"/>
      <c r="D15" s="164">
        <v>73180973</v>
      </c>
      <c r="E15" s="157"/>
      <c r="F15" s="212"/>
    </row>
    <row r="16" spans="1:7">
      <c r="A16" s="154"/>
      <c r="B16" s="186" t="s">
        <v>132</v>
      </c>
      <c r="C16" s="159"/>
      <c r="D16" s="164">
        <v>98218487</v>
      </c>
      <c r="E16" s="157"/>
      <c r="F16" s="161"/>
      <c r="G16" s="195"/>
    </row>
    <row r="17" spans="1:9">
      <c r="A17" s="154"/>
      <c r="B17" s="186" t="s">
        <v>133</v>
      </c>
      <c r="C17" s="213"/>
      <c r="D17" s="214">
        <v>21431461</v>
      </c>
      <c r="E17" s="157"/>
      <c r="F17" s="161"/>
      <c r="H17" s="215"/>
    </row>
    <row r="18" spans="1:9">
      <c r="A18" s="154"/>
      <c r="B18" s="216" t="s">
        <v>134</v>
      </c>
      <c r="D18" s="217">
        <v>20377175</v>
      </c>
      <c r="E18" s="157"/>
      <c r="F18" s="161"/>
      <c r="H18" s="215"/>
    </row>
    <row r="19" spans="1:9">
      <c r="A19" s="154"/>
      <c r="B19" s="216" t="s">
        <v>135</v>
      </c>
      <c r="D19" s="217">
        <v>1054286</v>
      </c>
      <c r="E19" s="157"/>
      <c r="F19" s="161"/>
      <c r="H19" s="215"/>
    </row>
    <row r="20" spans="1:9" ht="25.5">
      <c r="A20" s="154"/>
      <c r="B20" s="204" t="s">
        <v>136</v>
      </c>
      <c r="C20" s="156"/>
      <c r="D20" s="164">
        <v>12098932</v>
      </c>
      <c r="E20" s="157"/>
      <c r="F20" s="161"/>
      <c r="H20" s="215"/>
    </row>
    <row r="21" spans="1:9">
      <c r="A21" s="154"/>
      <c r="B21" s="186" t="s">
        <v>137</v>
      </c>
      <c r="C21" s="159"/>
      <c r="D21" s="164">
        <v>427454067</v>
      </c>
      <c r="E21" s="157"/>
      <c r="F21" s="161"/>
      <c r="H21" s="215"/>
    </row>
    <row r="22" spans="1:9">
      <c r="A22" s="154"/>
      <c r="B22" s="186" t="s">
        <v>138</v>
      </c>
      <c r="C22" s="159"/>
      <c r="D22" s="164">
        <v>24025177</v>
      </c>
      <c r="E22" s="157"/>
      <c r="F22" s="161"/>
      <c r="H22" s="215"/>
    </row>
    <row r="23" spans="1:9" ht="15">
      <c r="A23" s="154"/>
      <c r="B23" s="186" t="s">
        <v>139</v>
      </c>
      <c r="C23" s="159"/>
      <c r="D23" s="164">
        <v>325515127</v>
      </c>
      <c r="E23" s="157"/>
      <c r="F23" s="161"/>
      <c r="G23" s="13"/>
      <c r="H23" s="215"/>
    </row>
    <row r="24" spans="1:9">
      <c r="A24" s="154"/>
      <c r="B24" s="186" t="s">
        <v>140</v>
      </c>
      <c r="C24" s="159"/>
      <c r="D24" s="164">
        <v>27657948</v>
      </c>
      <c r="E24" s="157"/>
      <c r="F24" s="161"/>
      <c r="H24" s="215"/>
    </row>
    <row r="25" spans="1:9" ht="26.25">
      <c r="A25" s="154"/>
      <c r="B25" s="204" t="s">
        <v>141</v>
      </c>
      <c r="C25" s="159"/>
      <c r="D25" s="164">
        <v>10270360</v>
      </c>
      <c r="E25" s="157"/>
      <c r="F25" s="161"/>
      <c r="G25" s="13"/>
    </row>
    <row r="26" spans="1:9" ht="15">
      <c r="A26" s="218" t="s">
        <v>142</v>
      </c>
      <c r="E26" s="157"/>
      <c r="F26" s="161"/>
      <c r="G26" s="13"/>
      <c r="I26" s="13"/>
    </row>
    <row r="27" spans="1:9" ht="15">
      <c r="A27" s="218"/>
      <c r="E27" s="157"/>
      <c r="F27" s="161"/>
      <c r="I27" s="13"/>
    </row>
    <row r="28" spans="1:9" ht="15">
      <c r="A28" s="154"/>
      <c r="B28" s="186"/>
      <c r="C28" s="156"/>
      <c r="D28" s="164"/>
      <c r="E28" s="157"/>
      <c r="F28" s="161"/>
      <c r="G28" s="195"/>
      <c r="I28" s="13"/>
    </row>
    <row r="29" spans="1:9">
      <c r="A29" s="203" t="s">
        <v>143</v>
      </c>
      <c r="B29" s="156"/>
      <c r="C29" s="156"/>
      <c r="D29" s="164">
        <v>24528913</v>
      </c>
      <c r="E29" s="157"/>
      <c r="F29" s="212"/>
      <c r="G29" s="195"/>
      <c r="I29" s="219"/>
    </row>
    <row r="30" spans="1:9">
      <c r="A30" s="154"/>
      <c r="B30" s="186"/>
      <c r="C30" s="156"/>
      <c r="D30" s="164"/>
      <c r="E30" s="157"/>
      <c r="F30" s="161"/>
      <c r="G30" s="195"/>
    </row>
    <row r="31" spans="1:9">
      <c r="A31" s="203" t="s">
        <v>144</v>
      </c>
      <c r="B31" s="156"/>
      <c r="C31" s="156"/>
      <c r="D31" s="164"/>
      <c r="E31" s="157"/>
      <c r="F31" s="161"/>
    </row>
    <row r="32" spans="1:9">
      <c r="A32" s="154"/>
      <c r="B32" s="204"/>
      <c r="C32" s="156"/>
      <c r="D32" s="164"/>
      <c r="E32" s="157"/>
      <c r="F32" s="161"/>
      <c r="I32" s="201"/>
    </row>
    <row r="33" spans="1:7">
      <c r="A33" s="154"/>
      <c r="B33" s="204" t="s">
        <v>145</v>
      </c>
      <c r="C33" s="156"/>
      <c r="D33" s="220"/>
      <c r="E33" s="157"/>
      <c r="F33" s="161"/>
    </row>
    <row r="34" spans="1:7" ht="15">
      <c r="A34" s="154"/>
      <c r="B34" s="204" t="s">
        <v>146</v>
      </c>
      <c r="C34" s="156"/>
      <c r="D34" s="220"/>
      <c r="E34" s="157"/>
      <c r="F34" s="161"/>
      <c r="G34" s="13"/>
    </row>
    <row r="35" spans="1:7" ht="15">
      <c r="A35" s="154"/>
      <c r="B35" s="204" t="s">
        <v>147</v>
      </c>
      <c r="C35" s="156"/>
      <c r="D35" s="220">
        <v>846518314</v>
      </c>
      <c r="E35" s="157"/>
      <c r="F35" s="161"/>
      <c r="G35" s="13"/>
    </row>
    <row r="36" spans="1:7" ht="14.25">
      <c r="A36" s="154"/>
      <c r="B36" s="156"/>
      <c r="C36" s="156"/>
      <c r="D36" s="220"/>
      <c r="E36" s="157"/>
      <c r="G36" s="221"/>
    </row>
    <row r="37" spans="1:7" ht="15">
      <c r="A37" s="154"/>
      <c r="B37" s="204"/>
      <c r="C37" s="156"/>
      <c r="D37" s="220"/>
      <c r="E37" s="157"/>
      <c r="G37" s="13"/>
    </row>
    <row r="38" spans="1:7">
      <c r="A38" s="154"/>
      <c r="B38" s="204"/>
      <c r="C38" s="156"/>
      <c r="D38" s="220"/>
      <c r="E38" s="157"/>
      <c r="G38" s="201"/>
    </row>
    <row r="39" spans="1:7" ht="13.5" thickBot="1">
      <c r="A39" s="154"/>
      <c r="B39" s="207" t="s">
        <v>148</v>
      </c>
      <c r="C39" s="156"/>
      <c r="D39" s="222">
        <v>1890899759</v>
      </c>
      <c r="E39" s="157"/>
    </row>
    <row r="40" spans="1:7" ht="13.5" thickTop="1">
      <c r="A40" s="154"/>
      <c r="B40" s="204"/>
      <c r="C40" s="156"/>
      <c r="D40" s="184"/>
      <c r="E40" s="157"/>
    </row>
    <row r="41" spans="1:7">
      <c r="A41" s="154"/>
      <c r="B41" s="204"/>
      <c r="C41" s="156"/>
      <c r="D41" s="184"/>
      <c r="E41" s="157"/>
    </row>
    <row r="42" spans="1:7">
      <c r="A42" s="154"/>
      <c r="B42" s="204"/>
      <c r="C42" s="156"/>
      <c r="D42" s="184"/>
      <c r="E42" s="157"/>
    </row>
    <row r="43" spans="1:7">
      <c r="A43" s="154"/>
      <c r="B43" s="207"/>
      <c r="C43" s="156"/>
      <c r="D43" s="184"/>
      <c r="E43" s="157"/>
    </row>
    <row r="44" spans="1:7" ht="13.5" thickBot="1">
      <c r="A44" s="196"/>
      <c r="B44" s="198"/>
      <c r="C44" s="198"/>
      <c r="D44" s="208"/>
      <c r="E44" s="199"/>
    </row>
    <row r="45" spans="1:7">
      <c r="B45" s="186"/>
    </row>
    <row r="46" spans="1:7">
      <c r="B46" s="186"/>
    </row>
    <row r="47" spans="1:7">
      <c r="B47" s="186"/>
    </row>
  </sheetData>
  <mergeCells count="7">
    <mergeCell ref="A7:E7"/>
    <mergeCell ref="A1:E1"/>
    <mergeCell ref="A2:E2"/>
    <mergeCell ref="A3:E3"/>
    <mergeCell ref="A4:E4"/>
    <mergeCell ref="A5:E5"/>
    <mergeCell ref="A6:D6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>
    <oddHeader>&amp;RANEXO 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35"/>
  <sheetViews>
    <sheetView showGridLines="0" workbookViewId="0">
      <selection activeCell="B20" sqref="B20"/>
    </sheetView>
  </sheetViews>
  <sheetFormatPr baseColWidth="10" defaultRowHeight="12.75"/>
  <cols>
    <col min="1" max="1" width="2.7109375" style="152" customWidth="1"/>
    <col min="2" max="2" width="66.28515625" style="152" customWidth="1"/>
    <col min="3" max="3" width="5.7109375" style="152" customWidth="1"/>
    <col min="4" max="4" width="16.7109375" style="152" customWidth="1"/>
    <col min="5" max="5" width="2.7109375" style="152" customWidth="1"/>
    <col min="6" max="16384" width="11.42578125" style="152"/>
  </cols>
  <sheetData>
    <row r="1" spans="1:6" ht="15.75">
      <c r="A1" s="1111"/>
      <c r="B1" s="1112"/>
      <c r="C1" s="1112"/>
      <c r="D1" s="1112"/>
      <c r="E1" s="1113"/>
    </row>
    <row r="2" spans="1:6">
      <c r="A2" s="1104" t="s">
        <v>68</v>
      </c>
      <c r="B2" s="1105"/>
      <c r="C2" s="1105"/>
      <c r="D2" s="1105"/>
      <c r="E2" s="1106"/>
    </row>
    <row r="3" spans="1:6">
      <c r="A3" s="1104" t="s">
        <v>1</v>
      </c>
      <c r="B3" s="1105"/>
      <c r="C3" s="1105"/>
      <c r="D3" s="1105"/>
      <c r="E3" s="1106"/>
    </row>
    <row r="4" spans="1:6">
      <c r="A4" s="1114" t="s">
        <v>2</v>
      </c>
      <c r="B4" s="1115"/>
      <c r="C4" s="1115"/>
      <c r="D4" s="1115"/>
      <c r="E4" s="1116"/>
    </row>
    <row r="5" spans="1:6" ht="13.5" thickBot="1">
      <c r="A5" s="1117"/>
      <c r="B5" s="1118"/>
      <c r="C5" s="1118"/>
      <c r="D5" s="1118"/>
      <c r="E5" s="1119"/>
    </row>
    <row r="6" spans="1:6">
      <c r="A6" s="1120"/>
      <c r="B6" s="1121"/>
      <c r="C6" s="1121"/>
      <c r="D6" s="1121"/>
      <c r="E6" s="153"/>
    </row>
    <row r="7" spans="1:6" ht="28.5" customHeight="1">
      <c r="A7" s="1125" t="s">
        <v>149</v>
      </c>
      <c r="B7" s="1126"/>
      <c r="C7" s="1126"/>
      <c r="D7" s="1126"/>
      <c r="E7" s="1127"/>
    </row>
    <row r="8" spans="1:6">
      <c r="A8" s="202"/>
      <c r="B8" s="158"/>
      <c r="C8" s="159"/>
      <c r="D8" s="159"/>
      <c r="E8" s="157"/>
    </row>
    <row r="9" spans="1:6">
      <c r="A9" s="202"/>
      <c r="B9" s="158"/>
      <c r="C9" s="159"/>
      <c r="D9" s="159"/>
      <c r="E9" s="157"/>
    </row>
    <row r="10" spans="1:6">
      <c r="A10" s="202"/>
      <c r="B10" s="158" t="s">
        <v>3</v>
      </c>
      <c r="C10" s="159"/>
      <c r="D10" s="160" t="s">
        <v>11</v>
      </c>
      <c r="E10" s="157"/>
    </row>
    <row r="11" spans="1:6">
      <c r="A11" s="154"/>
      <c r="B11" s="155"/>
      <c r="C11" s="156"/>
      <c r="D11" s="156"/>
      <c r="E11" s="157"/>
    </row>
    <row r="12" spans="1:6" s="161" customFormat="1">
      <c r="A12" s="218"/>
      <c r="B12" s="162"/>
      <c r="C12" s="223"/>
      <c r="D12" s="162"/>
      <c r="E12" s="224"/>
    </row>
    <row r="13" spans="1:6" s="161" customFormat="1" ht="38.25">
      <c r="A13" s="225"/>
      <c r="B13" s="226" t="s">
        <v>150</v>
      </c>
      <c r="C13" s="186"/>
      <c r="D13" s="227">
        <v>6127095</v>
      </c>
      <c r="E13" s="228"/>
      <c r="F13" s="186"/>
    </row>
    <row r="14" spans="1:6" s="161" customFormat="1">
      <c r="A14" s="218"/>
      <c r="B14" s="186"/>
      <c r="C14" s="223"/>
      <c r="D14" s="164"/>
      <c r="E14" s="224"/>
    </row>
    <row r="15" spans="1:6" s="161" customFormat="1">
      <c r="A15" s="218"/>
      <c r="B15" s="186"/>
      <c r="C15" s="223"/>
      <c r="D15" s="164"/>
      <c r="E15" s="224"/>
    </row>
    <row r="16" spans="1:6" s="161" customFormat="1">
      <c r="A16" s="218"/>
      <c r="B16" s="186"/>
      <c r="C16" s="223"/>
      <c r="D16" s="164"/>
      <c r="E16" s="224"/>
    </row>
    <row r="17" spans="1:5" s="161" customFormat="1">
      <c r="A17" s="218"/>
      <c r="B17" s="186"/>
      <c r="C17" s="223"/>
      <c r="D17" s="164"/>
      <c r="E17" s="224"/>
    </row>
    <row r="18" spans="1:5" s="161" customFormat="1">
      <c r="A18" s="218"/>
      <c r="B18" s="186"/>
      <c r="C18" s="223"/>
      <c r="D18" s="164"/>
      <c r="E18" s="224"/>
    </row>
    <row r="19" spans="1:5" s="161" customFormat="1">
      <c r="A19" s="218"/>
      <c r="B19" s="186"/>
      <c r="C19" s="223"/>
      <c r="D19" s="164"/>
      <c r="E19" s="224"/>
    </row>
    <row r="20" spans="1:5" s="161" customFormat="1">
      <c r="A20" s="218"/>
      <c r="B20" s="186"/>
      <c r="C20" s="223"/>
      <c r="D20" s="164"/>
      <c r="E20" s="224"/>
    </row>
    <row r="21" spans="1:5" s="161" customFormat="1">
      <c r="A21" s="218"/>
      <c r="B21" s="186"/>
      <c r="C21" s="223"/>
      <c r="D21" s="164"/>
      <c r="E21" s="224"/>
    </row>
    <row r="22" spans="1:5" s="161" customFormat="1">
      <c r="A22" s="218"/>
      <c r="B22" s="186"/>
      <c r="C22" s="223"/>
      <c r="D22" s="164"/>
      <c r="E22" s="224"/>
    </row>
    <row r="23" spans="1:5" s="161" customFormat="1">
      <c r="A23" s="218"/>
      <c r="B23" s="186"/>
      <c r="C23" s="223"/>
      <c r="D23" s="164"/>
      <c r="E23" s="224"/>
    </row>
    <row r="24" spans="1:5">
      <c r="A24" s="154"/>
      <c r="B24" s="158"/>
      <c r="C24" s="159"/>
      <c r="D24" s="160"/>
      <c r="E24" s="157"/>
    </row>
    <row r="25" spans="1:5" ht="13.5" thickBot="1">
      <c r="A25" s="154"/>
      <c r="B25" s="207" t="s">
        <v>148</v>
      </c>
      <c r="C25" s="156"/>
      <c r="D25" s="222">
        <v>6127095</v>
      </c>
      <c r="E25" s="157"/>
    </row>
    <row r="26" spans="1:5" ht="13.5" thickTop="1">
      <c r="A26" s="154"/>
      <c r="B26" s="204"/>
      <c r="C26" s="156"/>
      <c r="D26" s="184"/>
      <c r="E26" s="157"/>
    </row>
    <row r="27" spans="1:5">
      <c r="A27" s="154"/>
      <c r="B27" s="204"/>
      <c r="C27" s="156"/>
      <c r="D27" s="184"/>
      <c r="E27" s="157"/>
    </row>
    <row r="28" spans="1:5">
      <c r="A28" s="154"/>
      <c r="B28" s="204"/>
      <c r="C28" s="156"/>
      <c r="D28" s="184"/>
      <c r="E28" s="157"/>
    </row>
    <row r="29" spans="1:5">
      <c r="A29" s="154"/>
      <c r="B29" s="204"/>
      <c r="C29" s="156"/>
      <c r="D29" s="184"/>
      <c r="E29" s="157"/>
    </row>
    <row r="30" spans="1:5">
      <c r="A30" s="154"/>
      <c r="B30" s="204"/>
      <c r="C30" s="156"/>
      <c r="D30" s="184"/>
      <c r="E30" s="157"/>
    </row>
    <row r="31" spans="1:5">
      <c r="A31" s="154"/>
      <c r="B31" s="207"/>
      <c r="C31" s="156"/>
      <c r="D31" s="184"/>
      <c r="E31" s="157"/>
    </row>
    <row r="32" spans="1:5" ht="13.5" thickBot="1">
      <c r="A32" s="196"/>
      <c r="B32" s="198"/>
      <c r="C32" s="198"/>
      <c r="D32" s="208"/>
      <c r="E32" s="199"/>
    </row>
    <row r="33" spans="2:2">
      <c r="B33" s="186"/>
    </row>
    <row r="34" spans="2:2">
      <c r="B34" s="186"/>
    </row>
    <row r="35" spans="2:2">
      <c r="B35" s="186"/>
    </row>
  </sheetData>
  <mergeCells count="7">
    <mergeCell ref="A7:E7"/>
    <mergeCell ref="A1:E1"/>
    <mergeCell ref="A2:E2"/>
    <mergeCell ref="A3:E3"/>
    <mergeCell ref="A4:E4"/>
    <mergeCell ref="A5:E5"/>
    <mergeCell ref="A6:D6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>
    <oddHeader>&amp;RANEXO 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G44"/>
  <sheetViews>
    <sheetView showGridLines="0" workbookViewId="0">
      <selection activeCell="I7" sqref="I7"/>
    </sheetView>
  </sheetViews>
  <sheetFormatPr baseColWidth="10" defaultRowHeight="12.75"/>
  <cols>
    <col min="1" max="1" width="34.42578125" style="2" customWidth="1"/>
    <col min="2" max="2" width="12.7109375" style="2" customWidth="1"/>
    <col min="3" max="3" width="15.140625" style="2" customWidth="1"/>
    <col min="4" max="4" width="14" style="2" customWidth="1"/>
    <col min="5" max="5" width="12.140625" style="2" customWidth="1"/>
    <col min="6" max="6" width="10" style="2" customWidth="1"/>
    <col min="7" max="7" width="9.28515625" style="2" customWidth="1"/>
    <col min="8" max="14" width="11.42578125" style="2"/>
    <col min="15" max="15" width="27" style="2" customWidth="1"/>
    <col min="16" max="22" width="11.42578125" style="2"/>
    <col min="23" max="23" width="35.5703125" style="2" customWidth="1"/>
    <col min="24" max="246" width="11.42578125" style="2"/>
    <col min="247" max="247" width="34.42578125" style="2" customWidth="1"/>
    <col min="248" max="248" width="12.7109375" style="2" customWidth="1"/>
    <col min="249" max="249" width="10.85546875" style="2" customWidth="1"/>
    <col min="250" max="250" width="10.42578125" style="2" customWidth="1"/>
    <col min="251" max="251" width="12.140625" style="2" customWidth="1"/>
    <col min="252" max="252" width="10" style="2" customWidth="1"/>
    <col min="253" max="253" width="9.28515625" style="2" customWidth="1"/>
    <col min="254" max="254" width="12.28515625" style="2" bestFit="1" customWidth="1"/>
    <col min="255" max="255" width="28.7109375" style="2" customWidth="1"/>
    <col min="256" max="257" width="11.5703125" style="2" bestFit="1" customWidth="1"/>
    <col min="258" max="262" width="11.42578125" style="2"/>
    <col min="263" max="263" width="23.5703125" style="2" customWidth="1"/>
    <col min="264" max="270" width="11.42578125" style="2"/>
    <col min="271" max="271" width="27" style="2" customWidth="1"/>
    <col min="272" max="278" width="11.42578125" style="2"/>
    <col min="279" max="279" width="35.5703125" style="2" customWidth="1"/>
    <col min="280" max="502" width="11.42578125" style="2"/>
    <col min="503" max="503" width="34.42578125" style="2" customWidth="1"/>
    <col min="504" max="504" width="12.7109375" style="2" customWidth="1"/>
    <col min="505" max="505" width="10.85546875" style="2" customWidth="1"/>
    <col min="506" max="506" width="10.42578125" style="2" customWidth="1"/>
    <col min="507" max="507" width="12.140625" style="2" customWidth="1"/>
    <col min="508" max="508" width="10" style="2" customWidth="1"/>
    <col min="509" max="509" width="9.28515625" style="2" customWidth="1"/>
    <col min="510" max="510" width="12.28515625" style="2" bestFit="1" customWidth="1"/>
    <col min="511" max="511" width="28.7109375" style="2" customWidth="1"/>
    <col min="512" max="513" width="11.5703125" style="2" bestFit="1" customWidth="1"/>
    <col min="514" max="518" width="11.42578125" style="2"/>
    <col min="519" max="519" width="23.5703125" style="2" customWidth="1"/>
    <col min="520" max="526" width="11.42578125" style="2"/>
    <col min="527" max="527" width="27" style="2" customWidth="1"/>
    <col min="528" max="534" width="11.42578125" style="2"/>
    <col min="535" max="535" width="35.5703125" style="2" customWidth="1"/>
    <col min="536" max="758" width="11.42578125" style="2"/>
    <col min="759" max="759" width="34.42578125" style="2" customWidth="1"/>
    <col min="760" max="760" width="12.7109375" style="2" customWidth="1"/>
    <col min="761" max="761" width="10.85546875" style="2" customWidth="1"/>
    <col min="762" max="762" width="10.42578125" style="2" customWidth="1"/>
    <col min="763" max="763" width="12.140625" style="2" customWidth="1"/>
    <col min="764" max="764" width="10" style="2" customWidth="1"/>
    <col min="765" max="765" width="9.28515625" style="2" customWidth="1"/>
    <col min="766" max="766" width="12.28515625" style="2" bestFit="1" customWidth="1"/>
    <col min="767" max="767" width="28.7109375" style="2" customWidth="1"/>
    <col min="768" max="769" width="11.5703125" style="2" bestFit="1" customWidth="1"/>
    <col min="770" max="774" width="11.42578125" style="2"/>
    <col min="775" max="775" width="23.5703125" style="2" customWidth="1"/>
    <col min="776" max="782" width="11.42578125" style="2"/>
    <col min="783" max="783" width="27" style="2" customWidth="1"/>
    <col min="784" max="790" width="11.42578125" style="2"/>
    <col min="791" max="791" width="35.5703125" style="2" customWidth="1"/>
    <col min="792" max="1014" width="11.42578125" style="2"/>
    <col min="1015" max="1015" width="34.42578125" style="2" customWidth="1"/>
    <col min="1016" max="1016" width="12.7109375" style="2" customWidth="1"/>
    <col min="1017" max="1017" width="10.85546875" style="2" customWidth="1"/>
    <col min="1018" max="1018" width="10.42578125" style="2" customWidth="1"/>
    <col min="1019" max="1019" width="12.140625" style="2" customWidth="1"/>
    <col min="1020" max="1020" width="10" style="2" customWidth="1"/>
    <col min="1021" max="1021" width="9.28515625" style="2" customWidth="1"/>
    <col min="1022" max="1022" width="12.28515625" style="2" bestFit="1" customWidth="1"/>
    <col min="1023" max="1023" width="28.7109375" style="2" customWidth="1"/>
    <col min="1024" max="1025" width="11.5703125" style="2" bestFit="1" customWidth="1"/>
    <col min="1026" max="1030" width="11.42578125" style="2"/>
    <col min="1031" max="1031" width="23.5703125" style="2" customWidth="1"/>
    <col min="1032" max="1038" width="11.42578125" style="2"/>
    <col min="1039" max="1039" width="27" style="2" customWidth="1"/>
    <col min="1040" max="1046" width="11.42578125" style="2"/>
    <col min="1047" max="1047" width="35.5703125" style="2" customWidth="1"/>
    <col min="1048" max="1270" width="11.42578125" style="2"/>
    <col min="1271" max="1271" width="34.42578125" style="2" customWidth="1"/>
    <col min="1272" max="1272" width="12.7109375" style="2" customWidth="1"/>
    <col min="1273" max="1273" width="10.85546875" style="2" customWidth="1"/>
    <col min="1274" max="1274" width="10.42578125" style="2" customWidth="1"/>
    <col min="1275" max="1275" width="12.140625" style="2" customWidth="1"/>
    <col min="1276" max="1276" width="10" style="2" customWidth="1"/>
    <col min="1277" max="1277" width="9.28515625" style="2" customWidth="1"/>
    <col min="1278" max="1278" width="12.28515625" style="2" bestFit="1" customWidth="1"/>
    <col min="1279" max="1279" width="28.7109375" style="2" customWidth="1"/>
    <col min="1280" max="1281" width="11.5703125" style="2" bestFit="1" customWidth="1"/>
    <col min="1282" max="1286" width="11.42578125" style="2"/>
    <col min="1287" max="1287" width="23.5703125" style="2" customWidth="1"/>
    <col min="1288" max="1294" width="11.42578125" style="2"/>
    <col min="1295" max="1295" width="27" style="2" customWidth="1"/>
    <col min="1296" max="1302" width="11.42578125" style="2"/>
    <col min="1303" max="1303" width="35.5703125" style="2" customWidth="1"/>
    <col min="1304" max="1526" width="11.42578125" style="2"/>
    <col min="1527" max="1527" width="34.42578125" style="2" customWidth="1"/>
    <col min="1528" max="1528" width="12.7109375" style="2" customWidth="1"/>
    <col min="1529" max="1529" width="10.85546875" style="2" customWidth="1"/>
    <col min="1530" max="1530" width="10.42578125" style="2" customWidth="1"/>
    <col min="1531" max="1531" width="12.140625" style="2" customWidth="1"/>
    <col min="1532" max="1532" width="10" style="2" customWidth="1"/>
    <col min="1533" max="1533" width="9.28515625" style="2" customWidth="1"/>
    <col min="1534" max="1534" width="12.28515625" style="2" bestFit="1" customWidth="1"/>
    <col min="1535" max="1535" width="28.7109375" style="2" customWidth="1"/>
    <col min="1536" max="1537" width="11.5703125" style="2" bestFit="1" customWidth="1"/>
    <col min="1538" max="1542" width="11.42578125" style="2"/>
    <col min="1543" max="1543" width="23.5703125" style="2" customWidth="1"/>
    <col min="1544" max="1550" width="11.42578125" style="2"/>
    <col min="1551" max="1551" width="27" style="2" customWidth="1"/>
    <col min="1552" max="1558" width="11.42578125" style="2"/>
    <col min="1559" max="1559" width="35.5703125" style="2" customWidth="1"/>
    <col min="1560" max="1782" width="11.42578125" style="2"/>
    <col min="1783" max="1783" width="34.42578125" style="2" customWidth="1"/>
    <col min="1784" max="1784" width="12.7109375" style="2" customWidth="1"/>
    <col min="1785" max="1785" width="10.85546875" style="2" customWidth="1"/>
    <col min="1786" max="1786" width="10.42578125" style="2" customWidth="1"/>
    <col min="1787" max="1787" width="12.140625" style="2" customWidth="1"/>
    <col min="1788" max="1788" width="10" style="2" customWidth="1"/>
    <col min="1789" max="1789" width="9.28515625" style="2" customWidth="1"/>
    <col min="1790" max="1790" width="12.28515625" style="2" bestFit="1" customWidth="1"/>
    <col min="1791" max="1791" width="28.7109375" style="2" customWidth="1"/>
    <col min="1792" max="1793" width="11.5703125" style="2" bestFit="1" customWidth="1"/>
    <col min="1794" max="1798" width="11.42578125" style="2"/>
    <col min="1799" max="1799" width="23.5703125" style="2" customWidth="1"/>
    <col min="1800" max="1806" width="11.42578125" style="2"/>
    <col min="1807" max="1807" width="27" style="2" customWidth="1"/>
    <col min="1808" max="1814" width="11.42578125" style="2"/>
    <col min="1815" max="1815" width="35.5703125" style="2" customWidth="1"/>
    <col min="1816" max="2038" width="11.42578125" style="2"/>
    <col min="2039" max="2039" width="34.42578125" style="2" customWidth="1"/>
    <col min="2040" max="2040" width="12.7109375" style="2" customWidth="1"/>
    <col min="2041" max="2041" width="10.85546875" style="2" customWidth="1"/>
    <col min="2042" max="2042" width="10.42578125" style="2" customWidth="1"/>
    <col min="2043" max="2043" width="12.140625" style="2" customWidth="1"/>
    <col min="2044" max="2044" width="10" style="2" customWidth="1"/>
    <col min="2045" max="2045" width="9.28515625" style="2" customWidth="1"/>
    <col min="2046" max="2046" width="12.28515625" style="2" bestFit="1" customWidth="1"/>
    <col min="2047" max="2047" width="28.7109375" style="2" customWidth="1"/>
    <col min="2048" max="2049" width="11.5703125" style="2" bestFit="1" customWidth="1"/>
    <col min="2050" max="2054" width="11.42578125" style="2"/>
    <col min="2055" max="2055" width="23.5703125" style="2" customWidth="1"/>
    <col min="2056" max="2062" width="11.42578125" style="2"/>
    <col min="2063" max="2063" width="27" style="2" customWidth="1"/>
    <col min="2064" max="2070" width="11.42578125" style="2"/>
    <col min="2071" max="2071" width="35.5703125" style="2" customWidth="1"/>
    <col min="2072" max="2294" width="11.42578125" style="2"/>
    <col min="2295" max="2295" width="34.42578125" style="2" customWidth="1"/>
    <col min="2296" max="2296" width="12.7109375" style="2" customWidth="1"/>
    <col min="2297" max="2297" width="10.85546875" style="2" customWidth="1"/>
    <col min="2298" max="2298" width="10.42578125" style="2" customWidth="1"/>
    <col min="2299" max="2299" width="12.140625" style="2" customWidth="1"/>
    <col min="2300" max="2300" width="10" style="2" customWidth="1"/>
    <col min="2301" max="2301" width="9.28515625" style="2" customWidth="1"/>
    <col min="2302" max="2302" width="12.28515625" style="2" bestFit="1" customWidth="1"/>
    <col min="2303" max="2303" width="28.7109375" style="2" customWidth="1"/>
    <col min="2304" max="2305" width="11.5703125" style="2" bestFit="1" customWidth="1"/>
    <col min="2306" max="2310" width="11.42578125" style="2"/>
    <col min="2311" max="2311" width="23.5703125" style="2" customWidth="1"/>
    <col min="2312" max="2318" width="11.42578125" style="2"/>
    <col min="2319" max="2319" width="27" style="2" customWidth="1"/>
    <col min="2320" max="2326" width="11.42578125" style="2"/>
    <col min="2327" max="2327" width="35.5703125" style="2" customWidth="1"/>
    <col min="2328" max="2550" width="11.42578125" style="2"/>
    <col min="2551" max="2551" width="34.42578125" style="2" customWidth="1"/>
    <col min="2552" max="2552" width="12.7109375" style="2" customWidth="1"/>
    <col min="2553" max="2553" width="10.85546875" style="2" customWidth="1"/>
    <col min="2554" max="2554" width="10.42578125" style="2" customWidth="1"/>
    <col min="2555" max="2555" width="12.140625" style="2" customWidth="1"/>
    <col min="2556" max="2556" width="10" style="2" customWidth="1"/>
    <col min="2557" max="2557" width="9.28515625" style="2" customWidth="1"/>
    <col min="2558" max="2558" width="12.28515625" style="2" bestFit="1" customWidth="1"/>
    <col min="2559" max="2559" width="28.7109375" style="2" customWidth="1"/>
    <col min="2560" max="2561" width="11.5703125" style="2" bestFit="1" customWidth="1"/>
    <col min="2562" max="2566" width="11.42578125" style="2"/>
    <col min="2567" max="2567" width="23.5703125" style="2" customWidth="1"/>
    <col min="2568" max="2574" width="11.42578125" style="2"/>
    <col min="2575" max="2575" width="27" style="2" customWidth="1"/>
    <col min="2576" max="2582" width="11.42578125" style="2"/>
    <col min="2583" max="2583" width="35.5703125" style="2" customWidth="1"/>
    <col min="2584" max="2806" width="11.42578125" style="2"/>
    <col min="2807" max="2807" width="34.42578125" style="2" customWidth="1"/>
    <col min="2808" max="2808" width="12.7109375" style="2" customWidth="1"/>
    <col min="2809" max="2809" width="10.85546875" style="2" customWidth="1"/>
    <col min="2810" max="2810" width="10.42578125" style="2" customWidth="1"/>
    <col min="2811" max="2811" width="12.140625" style="2" customWidth="1"/>
    <col min="2812" max="2812" width="10" style="2" customWidth="1"/>
    <col min="2813" max="2813" width="9.28515625" style="2" customWidth="1"/>
    <col min="2814" max="2814" width="12.28515625" style="2" bestFit="1" customWidth="1"/>
    <col min="2815" max="2815" width="28.7109375" style="2" customWidth="1"/>
    <col min="2816" max="2817" width="11.5703125" style="2" bestFit="1" customWidth="1"/>
    <col min="2818" max="2822" width="11.42578125" style="2"/>
    <col min="2823" max="2823" width="23.5703125" style="2" customWidth="1"/>
    <col min="2824" max="2830" width="11.42578125" style="2"/>
    <col min="2831" max="2831" width="27" style="2" customWidth="1"/>
    <col min="2832" max="2838" width="11.42578125" style="2"/>
    <col min="2839" max="2839" width="35.5703125" style="2" customWidth="1"/>
    <col min="2840" max="3062" width="11.42578125" style="2"/>
    <col min="3063" max="3063" width="34.42578125" style="2" customWidth="1"/>
    <col min="3064" max="3064" width="12.7109375" style="2" customWidth="1"/>
    <col min="3065" max="3065" width="10.85546875" style="2" customWidth="1"/>
    <col min="3066" max="3066" width="10.42578125" style="2" customWidth="1"/>
    <col min="3067" max="3067" width="12.140625" style="2" customWidth="1"/>
    <col min="3068" max="3068" width="10" style="2" customWidth="1"/>
    <col min="3069" max="3069" width="9.28515625" style="2" customWidth="1"/>
    <col min="3070" max="3070" width="12.28515625" style="2" bestFit="1" customWidth="1"/>
    <col min="3071" max="3071" width="28.7109375" style="2" customWidth="1"/>
    <col min="3072" max="3073" width="11.5703125" style="2" bestFit="1" customWidth="1"/>
    <col min="3074" max="3078" width="11.42578125" style="2"/>
    <col min="3079" max="3079" width="23.5703125" style="2" customWidth="1"/>
    <col min="3080" max="3086" width="11.42578125" style="2"/>
    <col min="3087" max="3087" width="27" style="2" customWidth="1"/>
    <col min="3088" max="3094" width="11.42578125" style="2"/>
    <col min="3095" max="3095" width="35.5703125" style="2" customWidth="1"/>
    <col min="3096" max="3318" width="11.42578125" style="2"/>
    <col min="3319" max="3319" width="34.42578125" style="2" customWidth="1"/>
    <col min="3320" max="3320" width="12.7109375" style="2" customWidth="1"/>
    <col min="3321" max="3321" width="10.85546875" style="2" customWidth="1"/>
    <col min="3322" max="3322" width="10.42578125" style="2" customWidth="1"/>
    <col min="3323" max="3323" width="12.140625" style="2" customWidth="1"/>
    <col min="3324" max="3324" width="10" style="2" customWidth="1"/>
    <col min="3325" max="3325" width="9.28515625" style="2" customWidth="1"/>
    <col min="3326" max="3326" width="12.28515625" style="2" bestFit="1" customWidth="1"/>
    <col min="3327" max="3327" width="28.7109375" style="2" customWidth="1"/>
    <col min="3328" max="3329" width="11.5703125" style="2" bestFit="1" customWidth="1"/>
    <col min="3330" max="3334" width="11.42578125" style="2"/>
    <col min="3335" max="3335" width="23.5703125" style="2" customWidth="1"/>
    <col min="3336" max="3342" width="11.42578125" style="2"/>
    <col min="3343" max="3343" width="27" style="2" customWidth="1"/>
    <col min="3344" max="3350" width="11.42578125" style="2"/>
    <col min="3351" max="3351" width="35.5703125" style="2" customWidth="1"/>
    <col min="3352" max="3574" width="11.42578125" style="2"/>
    <col min="3575" max="3575" width="34.42578125" style="2" customWidth="1"/>
    <col min="3576" max="3576" width="12.7109375" style="2" customWidth="1"/>
    <col min="3577" max="3577" width="10.85546875" style="2" customWidth="1"/>
    <col min="3578" max="3578" width="10.42578125" style="2" customWidth="1"/>
    <col min="3579" max="3579" width="12.140625" style="2" customWidth="1"/>
    <col min="3580" max="3580" width="10" style="2" customWidth="1"/>
    <col min="3581" max="3581" width="9.28515625" style="2" customWidth="1"/>
    <col min="3582" max="3582" width="12.28515625" style="2" bestFit="1" customWidth="1"/>
    <col min="3583" max="3583" width="28.7109375" style="2" customWidth="1"/>
    <col min="3584" max="3585" width="11.5703125" style="2" bestFit="1" customWidth="1"/>
    <col min="3586" max="3590" width="11.42578125" style="2"/>
    <col min="3591" max="3591" width="23.5703125" style="2" customWidth="1"/>
    <col min="3592" max="3598" width="11.42578125" style="2"/>
    <col min="3599" max="3599" width="27" style="2" customWidth="1"/>
    <col min="3600" max="3606" width="11.42578125" style="2"/>
    <col min="3607" max="3607" width="35.5703125" style="2" customWidth="1"/>
    <col min="3608" max="3830" width="11.42578125" style="2"/>
    <col min="3831" max="3831" width="34.42578125" style="2" customWidth="1"/>
    <col min="3832" max="3832" width="12.7109375" style="2" customWidth="1"/>
    <col min="3833" max="3833" width="10.85546875" style="2" customWidth="1"/>
    <col min="3834" max="3834" width="10.42578125" style="2" customWidth="1"/>
    <col min="3835" max="3835" width="12.140625" style="2" customWidth="1"/>
    <col min="3836" max="3836" width="10" style="2" customWidth="1"/>
    <col min="3837" max="3837" width="9.28515625" style="2" customWidth="1"/>
    <col min="3838" max="3838" width="12.28515625" style="2" bestFit="1" customWidth="1"/>
    <col min="3839" max="3839" width="28.7109375" style="2" customWidth="1"/>
    <col min="3840" max="3841" width="11.5703125" style="2" bestFit="1" customWidth="1"/>
    <col min="3842" max="3846" width="11.42578125" style="2"/>
    <col min="3847" max="3847" width="23.5703125" style="2" customWidth="1"/>
    <col min="3848" max="3854" width="11.42578125" style="2"/>
    <col min="3855" max="3855" width="27" style="2" customWidth="1"/>
    <col min="3856" max="3862" width="11.42578125" style="2"/>
    <col min="3863" max="3863" width="35.5703125" style="2" customWidth="1"/>
    <col min="3864" max="4086" width="11.42578125" style="2"/>
    <col min="4087" max="4087" width="34.42578125" style="2" customWidth="1"/>
    <col min="4088" max="4088" width="12.7109375" style="2" customWidth="1"/>
    <col min="4089" max="4089" width="10.85546875" style="2" customWidth="1"/>
    <col min="4090" max="4090" width="10.42578125" style="2" customWidth="1"/>
    <col min="4091" max="4091" width="12.140625" style="2" customWidth="1"/>
    <col min="4092" max="4092" width="10" style="2" customWidth="1"/>
    <col min="4093" max="4093" width="9.28515625" style="2" customWidth="1"/>
    <col min="4094" max="4094" width="12.28515625" style="2" bestFit="1" customWidth="1"/>
    <col min="4095" max="4095" width="28.7109375" style="2" customWidth="1"/>
    <col min="4096" max="4097" width="11.5703125" style="2" bestFit="1" customWidth="1"/>
    <col min="4098" max="4102" width="11.42578125" style="2"/>
    <col min="4103" max="4103" width="23.5703125" style="2" customWidth="1"/>
    <col min="4104" max="4110" width="11.42578125" style="2"/>
    <col min="4111" max="4111" width="27" style="2" customWidth="1"/>
    <col min="4112" max="4118" width="11.42578125" style="2"/>
    <col min="4119" max="4119" width="35.5703125" style="2" customWidth="1"/>
    <col min="4120" max="4342" width="11.42578125" style="2"/>
    <col min="4343" max="4343" width="34.42578125" style="2" customWidth="1"/>
    <col min="4344" max="4344" width="12.7109375" style="2" customWidth="1"/>
    <col min="4345" max="4345" width="10.85546875" style="2" customWidth="1"/>
    <col min="4346" max="4346" width="10.42578125" style="2" customWidth="1"/>
    <col min="4347" max="4347" width="12.140625" style="2" customWidth="1"/>
    <col min="4348" max="4348" width="10" style="2" customWidth="1"/>
    <col min="4349" max="4349" width="9.28515625" style="2" customWidth="1"/>
    <col min="4350" max="4350" width="12.28515625" style="2" bestFit="1" customWidth="1"/>
    <col min="4351" max="4351" width="28.7109375" style="2" customWidth="1"/>
    <col min="4352" max="4353" width="11.5703125" style="2" bestFit="1" customWidth="1"/>
    <col min="4354" max="4358" width="11.42578125" style="2"/>
    <col min="4359" max="4359" width="23.5703125" style="2" customWidth="1"/>
    <col min="4360" max="4366" width="11.42578125" style="2"/>
    <col min="4367" max="4367" width="27" style="2" customWidth="1"/>
    <col min="4368" max="4374" width="11.42578125" style="2"/>
    <col min="4375" max="4375" width="35.5703125" style="2" customWidth="1"/>
    <col min="4376" max="4598" width="11.42578125" style="2"/>
    <col min="4599" max="4599" width="34.42578125" style="2" customWidth="1"/>
    <col min="4600" max="4600" width="12.7109375" style="2" customWidth="1"/>
    <col min="4601" max="4601" width="10.85546875" style="2" customWidth="1"/>
    <col min="4602" max="4602" width="10.42578125" style="2" customWidth="1"/>
    <col min="4603" max="4603" width="12.140625" style="2" customWidth="1"/>
    <col min="4604" max="4604" width="10" style="2" customWidth="1"/>
    <col min="4605" max="4605" width="9.28515625" style="2" customWidth="1"/>
    <col min="4606" max="4606" width="12.28515625" style="2" bestFit="1" customWidth="1"/>
    <col min="4607" max="4607" width="28.7109375" style="2" customWidth="1"/>
    <col min="4608" max="4609" width="11.5703125" style="2" bestFit="1" customWidth="1"/>
    <col min="4610" max="4614" width="11.42578125" style="2"/>
    <col min="4615" max="4615" width="23.5703125" style="2" customWidth="1"/>
    <col min="4616" max="4622" width="11.42578125" style="2"/>
    <col min="4623" max="4623" width="27" style="2" customWidth="1"/>
    <col min="4624" max="4630" width="11.42578125" style="2"/>
    <col min="4631" max="4631" width="35.5703125" style="2" customWidth="1"/>
    <col min="4632" max="4854" width="11.42578125" style="2"/>
    <col min="4855" max="4855" width="34.42578125" style="2" customWidth="1"/>
    <col min="4856" max="4856" width="12.7109375" style="2" customWidth="1"/>
    <col min="4857" max="4857" width="10.85546875" style="2" customWidth="1"/>
    <col min="4858" max="4858" width="10.42578125" style="2" customWidth="1"/>
    <col min="4859" max="4859" width="12.140625" style="2" customWidth="1"/>
    <col min="4860" max="4860" width="10" style="2" customWidth="1"/>
    <col min="4861" max="4861" width="9.28515625" style="2" customWidth="1"/>
    <col min="4862" max="4862" width="12.28515625" style="2" bestFit="1" customWidth="1"/>
    <col min="4863" max="4863" width="28.7109375" style="2" customWidth="1"/>
    <col min="4864" max="4865" width="11.5703125" style="2" bestFit="1" customWidth="1"/>
    <col min="4866" max="4870" width="11.42578125" style="2"/>
    <col min="4871" max="4871" width="23.5703125" style="2" customWidth="1"/>
    <col min="4872" max="4878" width="11.42578125" style="2"/>
    <col min="4879" max="4879" width="27" style="2" customWidth="1"/>
    <col min="4880" max="4886" width="11.42578125" style="2"/>
    <col min="4887" max="4887" width="35.5703125" style="2" customWidth="1"/>
    <col min="4888" max="5110" width="11.42578125" style="2"/>
    <col min="5111" max="5111" width="34.42578125" style="2" customWidth="1"/>
    <col min="5112" max="5112" width="12.7109375" style="2" customWidth="1"/>
    <col min="5113" max="5113" width="10.85546875" style="2" customWidth="1"/>
    <col min="5114" max="5114" width="10.42578125" style="2" customWidth="1"/>
    <col min="5115" max="5115" width="12.140625" style="2" customWidth="1"/>
    <col min="5116" max="5116" width="10" style="2" customWidth="1"/>
    <col min="5117" max="5117" width="9.28515625" style="2" customWidth="1"/>
    <col min="5118" max="5118" width="12.28515625" style="2" bestFit="1" customWidth="1"/>
    <col min="5119" max="5119" width="28.7109375" style="2" customWidth="1"/>
    <col min="5120" max="5121" width="11.5703125" style="2" bestFit="1" customWidth="1"/>
    <col min="5122" max="5126" width="11.42578125" style="2"/>
    <col min="5127" max="5127" width="23.5703125" style="2" customWidth="1"/>
    <col min="5128" max="5134" width="11.42578125" style="2"/>
    <col min="5135" max="5135" width="27" style="2" customWidth="1"/>
    <col min="5136" max="5142" width="11.42578125" style="2"/>
    <col min="5143" max="5143" width="35.5703125" style="2" customWidth="1"/>
    <col min="5144" max="5366" width="11.42578125" style="2"/>
    <col min="5367" max="5367" width="34.42578125" style="2" customWidth="1"/>
    <col min="5368" max="5368" width="12.7109375" style="2" customWidth="1"/>
    <col min="5369" max="5369" width="10.85546875" style="2" customWidth="1"/>
    <col min="5370" max="5370" width="10.42578125" style="2" customWidth="1"/>
    <col min="5371" max="5371" width="12.140625" style="2" customWidth="1"/>
    <col min="5372" max="5372" width="10" style="2" customWidth="1"/>
    <col min="5373" max="5373" width="9.28515625" style="2" customWidth="1"/>
    <col min="5374" max="5374" width="12.28515625" style="2" bestFit="1" customWidth="1"/>
    <col min="5375" max="5375" width="28.7109375" style="2" customWidth="1"/>
    <col min="5376" max="5377" width="11.5703125" style="2" bestFit="1" customWidth="1"/>
    <col min="5378" max="5382" width="11.42578125" style="2"/>
    <col min="5383" max="5383" width="23.5703125" style="2" customWidth="1"/>
    <col min="5384" max="5390" width="11.42578125" style="2"/>
    <col min="5391" max="5391" width="27" style="2" customWidth="1"/>
    <col min="5392" max="5398" width="11.42578125" style="2"/>
    <col min="5399" max="5399" width="35.5703125" style="2" customWidth="1"/>
    <col min="5400" max="5622" width="11.42578125" style="2"/>
    <col min="5623" max="5623" width="34.42578125" style="2" customWidth="1"/>
    <col min="5624" max="5624" width="12.7109375" style="2" customWidth="1"/>
    <col min="5625" max="5625" width="10.85546875" style="2" customWidth="1"/>
    <col min="5626" max="5626" width="10.42578125" style="2" customWidth="1"/>
    <col min="5627" max="5627" width="12.140625" style="2" customWidth="1"/>
    <col min="5628" max="5628" width="10" style="2" customWidth="1"/>
    <col min="5629" max="5629" width="9.28515625" style="2" customWidth="1"/>
    <col min="5630" max="5630" width="12.28515625" style="2" bestFit="1" customWidth="1"/>
    <col min="5631" max="5631" width="28.7109375" style="2" customWidth="1"/>
    <col min="5632" max="5633" width="11.5703125" style="2" bestFit="1" customWidth="1"/>
    <col min="5634" max="5638" width="11.42578125" style="2"/>
    <col min="5639" max="5639" width="23.5703125" style="2" customWidth="1"/>
    <col min="5640" max="5646" width="11.42578125" style="2"/>
    <col min="5647" max="5647" width="27" style="2" customWidth="1"/>
    <col min="5648" max="5654" width="11.42578125" style="2"/>
    <col min="5655" max="5655" width="35.5703125" style="2" customWidth="1"/>
    <col min="5656" max="5878" width="11.42578125" style="2"/>
    <col min="5879" max="5879" width="34.42578125" style="2" customWidth="1"/>
    <col min="5880" max="5880" width="12.7109375" style="2" customWidth="1"/>
    <col min="5881" max="5881" width="10.85546875" style="2" customWidth="1"/>
    <col min="5882" max="5882" width="10.42578125" style="2" customWidth="1"/>
    <col min="5883" max="5883" width="12.140625" style="2" customWidth="1"/>
    <col min="5884" max="5884" width="10" style="2" customWidth="1"/>
    <col min="5885" max="5885" width="9.28515625" style="2" customWidth="1"/>
    <col min="5886" max="5886" width="12.28515625" style="2" bestFit="1" customWidth="1"/>
    <col min="5887" max="5887" width="28.7109375" style="2" customWidth="1"/>
    <col min="5888" max="5889" width="11.5703125" style="2" bestFit="1" customWidth="1"/>
    <col min="5890" max="5894" width="11.42578125" style="2"/>
    <col min="5895" max="5895" width="23.5703125" style="2" customWidth="1"/>
    <col min="5896" max="5902" width="11.42578125" style="2"/>
    <col min="5903" max="5903" width="27" style="2" customWidth="1"/>
    <col min="5904" max="5910" width="11.42578125" style="2"/>
    <col min="5911" max="5911" width="35.5703125" style="2" customWidth="1"/>
    <col min="5912" max="6134" width="11.42578125" style="2"/>
    <col min="6135" max="6135" width="34.42578125" style="2" customWidth="1"/>
    <col min="6136" max="6136" width="12.7109375" style="2" customWidth="1"/>
    <col min="6137" max="6137" width="10.85546875" style="2" customWidth="1"/>
    <col min="6138" max="6138" width="10.42578125" style="2" customWidth="1"/>
    <col min="6139" max="6139" width="12.140625" style="2" customWidth="1"/>
    <col min="6140" max="6140" width="10" style="2" customWidth="1"/>
    <col min="6141" max="6141" width="9.28515625" style="2" customWidth="1"/>
    <col min="6142" max="6142" width="12.28515625" style="2" bestFit="1" customWidth="1"/>
    <col min="6143" max="6143" width="28.7109375" style="2" customWidth="1"/>
    <col min="6144" max="6145" width="11.5703125" style="2" bestFit="1" customWidth="1"/>
    <col min="6146" max="6150" width="11.42578125" style="2"/>
    <col min="6151" max="6151" width="23.5703125" style="2" customWidth="1"/>
    <col min="6152" max="6158" width="11.42578125" style="2"/>
    <col min="6159" max="6159" width="27" style="2" customWidth="1"/>
    <col min="6160" max="6166" width="11.42578125" style="2"/>
    <col min="6167" max="6167" width="35.5703125" style="2" customWidth="1"/>
    <col min="6168" max="6390" width="11.42578125" style="2"/>
    <col min="6391" max="6391" width="34.42578125" style="2" customWidth="1"/>
    <col min="6392" max="6392" width="12.7109375" style="2" customWidth="1"/>
    <col min="6393" max="6393" width="10.85546875" style="2" customWidth="1"/>
    <col min="6394" max="6394" width="10.42578125" style="2" customWidth="1"/>
    <col min="6395" max="6395" width="12.140625" style="2" customWidth="1"/>
    <col min="6396" max="6396" width="10" style="2" customWidth="1"/>
    <col min="6397" max="6397" width="9.28515625" style="2" customWidth="1"/>
    <col min="6398" max="6398" width="12.28515625" style="2" bestFit="1" customWidth="1"/>
    <col min="6399" max="6399" width="28.7109375" style="2" customWidth="1"/>
    <col min="6400" max="6401" width="11.5703125" style="2" bestFit="1" customWidth="1"/>
    <col min="6402" max="6406" width="11.42578125" style="2"/>
    <col min="6407" max="6407" width="23.5703125" style="2" customWidth="1"/>
    <col min="6408" max="6414" width="11.42578125" style="2"/>
    <col min="6415" max="6415" width="27" style="2" customWidth="1"/>
    <col min="6416" max="6422" width="11.42578125" style="2"/>
    <col min="6423" max="6423" width="35.5703125" style="2" customWidth="1"/>
    <col min="6424" max="6646" width="11.42578125" style="2"/>
    <col min="6647" max="6647" width="34.42578125" style="2" customWidth="1"/>
    <col min="6648" max="6648" width="12.7109375" style="2" customWidth="1"/>
    <col min="6649" max="6649" width="10.85546875" style="2" customWidth="1"/>
    <col min="6650" max="6650" width="10.42578125" style="2" customWidth="1"/>
    <col min="6651" max="6651" width="12.140625" style="2" customWidth="1"/>
    <col min="6652" max="6652" width="10" style="2" customWidth="1"/>
    <col min="6653" max="6653" width="9.28515625" style="2" customWidth="1"/>
    <col min="6654" max="6654" width="12.28515625" style="2" bestFit="1" customWidth="1"/>
    <col min="6655" max="6655" width="28.7109375" style="2" customWidth="1"/>
    <col min="6656" max="6657" width="11.5703125" style="2" bestFit="1" customWidth="1"/>
    <col min="6658" max="6662" width="11.42578125" style="2"/>
    <col min="6663" max="6663" width="23.5703125" style="2" customWidth="1"/>
    <col min="6664" max="6670" width="11.42578125" style="2"/>
    <col min="6671" max="6671" width="27" style="2" customWidth="1"/>
    <col min="6672" max="6678" width="11.42578125" style="2"/>
    <col min="6679" max="6679" width="35.5703125" style="2" customWidth="1"/>
    <col min="6680" max="6902" width="11.42578125" style="2"/>
    <col min="6903" max="6903" width="34.42578125" style="2" customWidth="1"/>
    <col min="6904" max="6904" width="12.7109375" style="2" customWidth="1"/>
    <col min="6905" max="6905" width="10.85546875" style="2" customWidth="1"/>
    <col min="6906" max="6906" width="10.42578125" style="2" customWidth="1"/>
    <col min="6907" max="6907" width="12.140625" style="2" customWidth="1"/>
    <col min="6908" max="6908" width="10" style="2" customWidth="1"/>
    <col min="6909" max="6909" width="9.28515625" style="2" customWidth="1"/>
    <col min="6910" max="6910" width="12.28515625" style="2" bestFit="1" customWidth="1"/>
    <col min="6911" max="6911" width="28.7109375" style="2" customWidth="1"/>
    <col min="6912" max="6913" width="11.5703125" style="2" bestFit="1" customWidth="1"/>
    <col min="6914" max="6918" width="11.42578125" style="2"/>
    <col min="6919" max="6919" width="23.5703125" style="2" customWidth="1"/>
    <col min="6920" max="6926" width="11.42578125" style="2"/>
    <col min="6927" max="6927" width="27" style="2" customWidth="1"/>
    <col min="6928" max="6934" width="11.42578125" style="2"/>
    <col min="6935" max="6935" width="35.5703125" style="2" customWidth="1"/>
    <col min="6936" max="7158" width="11.42578125" style="2"/>
    <col min="7159" max="7159" width="34.42578125" style="2" customWidth="1"/>
    <col min="7160" max="7160" width="12.7109375" style="2" customWidth="1"/>
    <col min="7161" max="7161" width="10.85546875" style="2" customWidth="1"/>
    <col min="7162" max="7162" width="10.42578125" style="2" customWidth="1"/>
    <col min="7163" max="7163" width="12.140625" style="2" customWidth="1"/>
    <col min="7164" max="7164" width="10" style="2" customWidth="1"/>
    <col min="7165" max="7165" width="9.28515625" style="2" customWidth="1"/>
    <col min="7166" max="7166" width="12.28515625" style="2" bestFit="1" customWidth="1"/>
    <col min="7167" max="7167" width="28.7109375" style="2" customWidth="1"/>
    <col min="7168" max="7169" width="11.5703125" style="2" bestFit="1" customWidth="1"/>
    <col min="7170" max="7174" width="11.42578125" style="2"/>
    <col min="7175" max="7175" width="23.5703125" style="2" customWidth="1"/>
    <col min="7176" max="7182" width="11.42578125" style="2"/>
    <col min="7183" max="7183" width="27" style="2" customWidth="1"/>
    <col min="7184" max="7190" width="11.42578125" style="2"/>
    <col min="7191" max="7191" width="35.5703125" style="2" customWidth="1"/>
    <col min="7192" max="7414" width="11.42578125" style="2"/>
    <col min="7415" max="7415" width="34.42578125" style="2" customWidth="1"/>
    <col min="7416" max="7416" width="12.7109375" style="2" customWidth="1"/>
    <col min="7417" max="7417" width="10.85546875" style="2" customWidth="1"/>
    <col min="7418" max="7418" width="10.42578125" style="2" customWidth="1"/>
    <col min="7419" max="7419" width="12.140625" style="2" customWidth="1"/>
    <col min="7420" max="7420" width="10" style="2" customWidth="1"/>
    <col min="7421" max="7421" width="9.28515625" style="2" customWidth="1"/>
    <col min="7422" max="7422" width="12.28515625" style="2" bestFit="1" customWidth="1"/>
    <col min="7423" max="7423" width="28.7109375" style="2" customWidth="1"/>
    <col min="7424" max="7425" width="11.5703125" style="2" bestFit="1" customWidth="1"/>
    <col min="7426" max="7430" width="11.42578125" style="2"/>
    <col min="7431" max="7431" width="23.5703125" style="2" customWidth="1"/>
    <col min="7432" max="7438" width="11.42578125" style="2"/>
    <col min="7439" max="7439" width="27" style="2" customWidth="1"/>
    <col min="7440" max="7446" width="11.42578125" style="2"/>
    <col min="7447" max="7447" width="35.5703125" style="2" customWidth="1"/>
    <col min="7448" max="7670" width="11.42578125" style="2"/>
    <col min="7671" max="7671" width="34.42578125" style="2" customWidth="1"/>
    <col min="7672" max="7672" width="12.7109375" style="2" customWidth="1"/>
    <col min="7673" max="7673" width="10.85546875" style="2" customWidth="1"/>
    <col min="7674" max="7674" width="10.42578125" style="2" customWidth="1"/>
    <col min="7675" max="7675" width="12.140625" style="2" customWidth="1"/>
    <col min="7676" max="7676" width="10" style="2" customWidth="1"/>
    <col min="7677" max="7677" width="9.28515625" style="2" customWidth="1"/>
    <col min="7678" max="7678" width="12.28515625" style="2" bestFit="1" customWidth="1"/>
    <col min="7679" max="7679" width="28.7109375" style="2" customWidth="1"/>
    <col min="7680" max="7681" width="11.5703125" style="2" bestFit="1" customWidth="1"/>
    <col min="7682" max="7686" width="11.42578125" style="2"/>
    <col min="7687" max="7687" width="23.5703125" style="2" customWidth="1"/>
    <col min="7688" max="7694" width="11.42578125" style="2"/>
    <col min="7695" max="7695" width="27" style="2" customWidth="1"/>
    <col min="7696" max="7702" width="11.42578125" style="2"/>
    <col min="7703" max="7703" width="35.5703125" style="2" customWidth="1"/>
    <col min="7704" max="7926" width="11.42578125" style="2"/>
    <col min="7927" max="7927" width="34.42578125" style="2" customWidth="1"/>
    <col min="7928" max="7928" width="12.7109375" style="2" customWidth="1"/>
    <col min="7929" max="7929" width="10.85546875" style="2" customWidth="1"/>
    <col min="7930" max="7930" width="10.42578125" style="2" customWidth="1"/>
    <col min="7931" max="7931" width="12.140625" style="2" customWidth="1"/>
    <col min="7932" max="7932" width="10" style="2" customWidth="1"/>
    <col min="7933" max="7933" width="9.28515625" style="2" customWidth="1"/>
    <col min="7934" max="7934" width="12.28515625" style="2" bestFit="1" customWidth="1"/>
    <col min="7935" max="7935" width="28.7109375" style="2" customWidth="1"/>
    <col min="7936" max="7937" width="11.5703125" style="2" bestFit="1" customWidth="1"/>
    <col min="7938" max="7942" width="11.42578125" style="2"/>
    <col min="7943" max="7943" width="23.5703125" style="2" customWidth="1"/>
    <col min="7944" max="7950" width="11.42578125" style="2"/>
    <col min="7951" max="7951" width="27" style="2" customWidth="1"/>
    <col min="7952" max="7958" width="11.42578125" style="2"/>
    <col min="7959" max="7959" width="35.5703125" style="2" customWidth="1"/>
    <col min="7960" max="8182" width="11.42578125" style="2"/>
    <col min="8183" max="8183" width="34.42578125" style="2" customWidth="1"/>
    <col min="8184" max="8184" width="12.7109375" style="2" customWidth="1"/>
    <col min="8185" max="8185" width="10.85546875" style="2" customWidth="1"/>
    <col min="8186" max="8186" width="10.42578125" style="2" customWidth="1"/>
    <col min="8187" max="8187" width="12.140625" style="2" customWidth="1"/>
    <col min="8188" max="8188" width="10" style="2" customWidth="1"/>
    <col min="8189" max="8189" width="9.28515625" style="2" customWidth="1"/>
    <col min="8190" max="8190" width="12.28515625" style="2" bestFit="1" customWidth="1"/>
    <col min="8191" max="8191" width="28.7109375" style="2" customWidth="1"/>
    <col min="8192" max="8193" width="11.5703125" style="2" bestFit="1" customWidth="1"/>
    <col min="8194" max="8198" width="11.42578125" style="2"/>
    <col min="8199" max="8199" width="23.5703125" style="2" customWidth="1"/>
    <col min="8200" max="8206" width="11.42578125" style="2"/>
    <col min="8207" max="8207" width="27" style="2" customWidth="1"/>
    <col min="8208" max="8214" width="11.42578125" style="2"/>
    <col min="8215" max="8215" width="35.5703125" style="2" customWidth="1"/>
    <col min="8216" max="8438" width="11.42578125" style="2"/>
    <col min="8439" max="8439" width="34.42578125" style="2" customWidth="1"/>
    <col min="8440" max="8440" width="12.7109375" style="2" customWidth="1"/>
    <col min="8441" max="8441" width="10.85546875" style="2" customWidth="1"/>
    <col min="8442" max="8442" width="10.42578125" style="2" customWidth="1"/>
    <col min="8443" max="8443" width="12.140625" style="2" customWidth="1"/>
    <col min="8444" max="8444" width="10" style="2" customWidth="1"/>
    <col min="8445" max="8445" width="9.28515625" style="2" customWidth="1"/>
    <col min="8446" max="8446" width="12.28515625" style="2" bestFit="1" customWidth="1"/>
    <col min="8447" max="8447" width="28.7109375" style="2" customWidth="1"/>
    <col min="8448" max="8449" width="11.5703125" style="2" bestFit="1" customWidth="1"/>
    <col min="8450" max="8454" width="11.42578125" style="2"/>
    <col min="8455" max="8455" width="23.5703125" style="2" customWidth="1"/>
    <col min="8456" max="8462" width="11.42578125" style="2"/>
    <col min="8463" max="8463" width="27" style="2" customWidth="1"/>
    <col min="8464" max="8470" width="11.42578125" style="2"/>
    <col min="8471" max="8471" width="35.5703125" style="2" customWidth="1"/>
    <col min="8472" max="8694" width="11.42578125" style="2"/>
    <col min="8695" max="8695" width="34.42578125" style="2" customWidth="1"/>
    <col min="8696" max="8696" width="12.7109375" style="2" customWidth="1"/>
    <col min="8697" max="8697" width="10.85546875" style="2" customWidth="1"/>
    <col min="8698" max="8698" width="10.42578125" style="2" customWidth="1"/>
    <col min="8699" max="8699" width="12.140625" style="2" customWidth="1"/>
    <col min="8700" max="8700" width="10" style="2" customWidth="1"/>
    <col min="8701" max="8701" width="9.28515625" style="2" customWidth="1"/>
    <col min="8702" max="8702" width="12.28515625" style="2" bestFit="1" customWidth="1"/>
    <col min="8703" max="8703" width="28.7109375" style="2" customWidth="1"/>
    <col min="8704" max="8705" width="11.5703125" style="2" bestFit="1" customWidth="1"/>
    <col min="8706" max="8710" width="11.42578125" style="2"/>
    <col min="8711" max="8711" width="23.5703125" style="2" customWidth="1"/>
    <col min="8712" max="8718" width="11.42578125" style="2"/>
    <col min="8719" max="8719" width="27" style="2" customWidth="1"/>
    <col min="8720" max="8726" width="11.42578125" style="2"/>
    <col min="8727" max="8727" width="35.5703125" style="2" customWidth="1"/>
    <col min="8728" max="8950" width="11.42578125" style="2"/>
    <col min="8951" max="8951" width="34.42578125" style="2" customWidth="1"/>
    <col min="8952" max="8952" width="12.7109375" style="2" customWidth="1"/>
    <col min="8953" max="8953" width="10.85546875" style="2" customWidth="1"/>
    <col min="8954" max="8954" width="10.42578125" style="2" customWidth="1"/>
    <col min="8955" max="8955" width="12.140625" style="2" customWidth="1"/>
    <col min="8956" max="8956" width="10" style="2" customWidth="1"/>
    <col min="8957" max="8957" width="9.28515625" style="2" customWidth="1"/>
    <col min="8958" max="8958" width="12.28515625" style="2" bestFit="1" customWidth="1"/>
    <col min="8959" max="8959" width="28.7109375" style="2" customWidth="1"/>
    <col min="8960" max="8961" width="11.5703125" style="2" bestFit="1" customWidth="1"/>
    <col min="8962" max="8966" width="11.42578125" style="2"/>
    <col min="8967" max="8967" width="23.5703125" style="2" customWidth="1"/>
    <col min="8968" max="8974" width="11.42578125" style="2"/>
    <col min="8975" max="8975" width="27" style="2" customWidth="1"/>
    <col min="8976" max="8982" width="11.42578125" style="2"/>
    <col min="8983" max="8983" width="35.5703125" style="2" customWidth="1"/>
    <col min="8984" max="9206" width="11.42578125" style="2"/>
    <col min="9207" max="9207" width="34.42578125" style="2" customWidth="1"/>
    <col min="9208" max="9208" width="12.7109375" style="2" customWidth="1"/>
    <col min="9209" max="9209" width="10.85546875" style="2" customWidth="1"/>
    <col min="9210" max="9210" width="10.42578125" style="2" customWidth="1"/>
    <col min="9211" max="9211" width="12.140625" style="2" customWidth="1"/>
    <col min="9212" max="9212" width="10" style="2" customWidth="1"/>
    <col min="9213" max="9213" width="9.28515625" style="2" customWidth="1"/>
    <col min="9214" max="9214" width="12.28515625" style="2" bestFit="1" customWidth="1"/>
    <col min="9215" max="9215" width="28.7109375" style="2" customWidth="1"/>
    <col min="9216" max="9217" width="11.5703125" style="2" bestFit="1" customWidth="1"/>
    <col min="9218" max="9222" width="11.42578125" style="2"/>
    <col min="9223" max="9223" width="23.5703125" style="2" customWidth="1"/>
    <col min="9224" max="9230" width="11.42578125" style="2"/>
    <col min="9231" max="9231" width="27" style="2" customWidth="1"/>
    <col min="9232" max="9238" width="11.42578125" style="2"/>
    <col min="9239" max="9239" width="35.5703125" style="2" customWidth="1"/>
    <col min="9240" max="9462" width="11.42578125" style="2"/>
    <col min="9463" max="9463" width="34.42578125" style="2" customWidth="1"/>
    <col min="9464" max="9464" width="12.7109375" style="2" customWidth="1"/>
    <col min="9465" max="9465" width="10.85546875" style="2" customWidth="1"/>
    <col min="9466" max="9466" width="10.42578125" style="2" customWidth="1"/>
    <col min="9467" max="9467" width="12.140625" style="2" customWidth="1"/>
    <col min="9468" max="9468" width="10" style="2" customWidth="1"/>
    <col min="9469" max="9469" width="9.28515625" style="2" customWidth="1"/>
    <col min="9470" max="9470" width="12.28515625" style="2" bestFit="1" customWidth="1"/>
    <col min="9471" max="9471" width="28.7109375" style="2" customWidth="1"/>
    <col min="9472" max="9473" width="11.5703125" style="2" bestFit="1" customWidth="1"/>
    <col min="9474" max="9478" width="11.42578125" style="2"/>
    <col min="9479" max="9479" width="23.5703125" style="2" customWidth="1"/>
    <col min="9480" max="9486" width="11.42578125" style="2"/>
    <col min="9487" max="9487" width="27" style="2" customWidth="1"/>
    <col min="9488" max="9494" width="11.42578125" style="2"/>
    <col min="9495" max="9495" width="35.5703125" style="2" customWidth="1"/>
    <col min="9496" max="9718" width="11.42578125" style="2"/>
    <col min="9719" max="9719" width="34.42578125" style="2" customWidth="1"/>
    <col min="9720" max="9720" width="12.7109375" style="2" customWidth="1"/>
    <col min="9721" max="9721" width="10.85546875" style="2" customWidth="1"/>
    <col min="9722" max="9722" width="10.42578125" style="2" customWidth="1"/>
    <col min="9723" max="9723" width="12.140625" style="2" customWidth="1"/>
    <col min="9724" max="9724" width="10" style="2" customWidth="1"/>
    <col min="9725" max="9725" width="9.28515625" style="2" customWidth="1"/>
    <col min="9726" max="9726" width="12.28515625" style="2" bestFit="1" customWidth="1"/>
    <col min="9727" max="9727" width="28.7109375" style="2" customWidth="1"/>
    <col min="9728" max="9729" width="11.5703125" style="2" bestFit="1" customWidth="1"/>
    <col min="9730" max="9734" width="11.42578125" style="2"/>
    <col min="9735" max="9735" width="23.5703125" style="2" customWidth="1"/>
    <col min="9736" max="9742" width="11.42578125" style="2"/>
    <col min="9743" max="9743" width="27" style="2" customWidth="1"/>
    <col min="9744" max="9750" width="11.42578125" style="2"/>
    <col min="9751" max="9751" width="35.5703125" style="2" customWidth="1"/>
    <col min="9752" max="9974" width="11.42578125" style="2"/>
    <col min="9975" max="9975" width="34.42578125" style="2" customWidth="1"/>
    <col min="9976" max="9976" width="12.7109375" style="2" customWidth="1"/>
    <col min="9977" max="9977" width="10.85546875" style="2" customWidth="1"/>
    <col min="9978" max="9978" width="10.42578125" style="2" customWidth="1"/>
    <col min="9979" max="9979" width="12.140625" style="2" customWidth="1"/>
    <col min="9980" max="9980" width="10" style="2" customWidth="1"/>
    <col min="9981" max="9981" width="9.28515625" style="2" customWidth="1"/>
    <col min="9982" max="9982" width="12.28515625" style="2" bestFit="1" customWidth="1"/>
    <col min="9983" max="9983" width="28.7109375" style="2" customWidth="1"/>
    <col min="9984" max="9985" width="11.5703125" style="2" bestFit="1" customWidth="1"/>
    <col min="9986" max="9990" width="11.42578125" style="2"/>
    <col min="9991" max="9991" width="23.5703125" style="2" customWidth="1"/>
    <col min="9992" max="9998" width="11.42578125" style="2"/>
    <col min="9999" max="9999" width="27" style="2" customWidth="1"/>
    <col min="10000" max="10006" width="11.42578125" style="2"/>
    <col min="10007" max="10007" width="35.5703125" style="2" customWidth="1"/>
    <col min="10008" max="10230" width="11.42578125" style="2"/>
    <col min="10231" max="10231" width="34.42578125" style="2" customWidth="1"/>
    <col min="10232" max="10232" width="12.7109375" style="2" customWidth="1"/>
    <col min="10233" max="10233" width="10.85546875" style="2" customWidth="1"/>
    <col min="10234" max="10234" width="10.42578125" style="2" customWidth="1"/>
    <col min="10235" max="10235" width="12.140625" style="2" customWidth="1"/>
    <col min="10236" max="10236" width="10" style="2" customWidth="1"/>
    <col min="10237" max="10237" width="9.28515625" style="2" customWidth="1"/>
    <col min="10238" max="10238" width="12.28515625" style="2" bestFit="1" customWidth="1"/>
    <col min="10239" max="10239" width="28.7109375" style="2" customWidth="1"/>
    <col min="10240" max="10241" width="11.5703125" style="2" bestFit="1" customWidth="1"/>
    <col min="10242" max="10246" width="11.42578125" style="2"/>
    <col min="10247" max="10247" width="23.5703125" style="2" customWidth="1"/>
    <col min="10248" max="10254" width="11.42578125" style="2"/>
    <col min="10255" max="10255" width="27" style="2" customWidth="1"/>
    <col min="10256" max="10262" width="11.42578125" style="2"/>
    <col min="10263" max="10263" width="35.5703125" style="2" customWidth="1"/>
    <col min="10264" max="10486" width="11.42578125" style="2"/>
    <col min="10487" max="10487" width="34.42578125" style="2" customWidth="1"/>
    <col min="10488" max="10488" width="12.7109375" style="2" customWidth="1"/>
    <col min="10489" max="10489" width="10.85546875" style="2" customWidth="1"/>
    <col min="10490" max="10490" width="10.42578125" style="2" customWidth="1"/>
    <col min="10491" max="10491" width="12.140625" style="2" customWidth="1"/>
    <col min="10492" max="10492" width="10" style="2" customWidth="1"/>
    <col min="10493" max="10493" width="9.28515625" style="2" customWidth="1"/>
    <col min="10494" max="10494" width="12.28515625" style="2" bestFit="1" customWidth="1"/>
    <col min="10495" max="10495" width="28.7109375" style="2" customWidth="1"/>
    <col min="10496" max="10497" width="11.5703125" style="2" bestFit="1" customWidth="1"/>
    <col min="10498" max="10502" width="11.42578125" style="2"/>
    <col min="10503" max="10503" width="23.5703125" style="2" customWidth="1"/>
    <col min="10504" max="10510" width="11.42578125" style="2"/>
    <col min="10511" max="10511" width="27" style="2" customWidth="1"/>
    <col min="10512" max="10518" width="11.42578125" style="2"/>
    <col min="10519" max="10519" width="35.5703125" style="2" customWidth="1"/>
    <col min="10520" max="10742" width="11.42578125" style="2"/>
    <col min="10743" max="10743" width="34.42578125" style="2" customWidth="1"/>
    <col min="10744" max="10744" width="12.7109375" style="2" customWidth="1"/>
    <col min="10745" max="10745" width="10.85546875" style="2" customWidth="1"/>
    <col min="10746" max="10746" width="10.42578125" style="2" customWidth="1"/>
    <col min="10747" max="10747" width="12.140625" style="2" customWidth="1"/>
    <col min="10748" max="10748" width="10" style="2" customWidth="1"/>
    <col min="10749" max="10749" width="9.28515625" style="2" customWidth="1"/>
    <col min="10750" max="10750" width="12.28515625" style="2" bestFit="1" customWidth="1"/>
    <col min="10751" max="10751" width="28.7109375" style="2" customWidth="1"/>
    <col min="10752" max="10753" width="11.5703125" style="2" bestFit="1" customWidth="1"/>
    <col min="10754" max="10758" width="11.42578125" style="2"/>
    <col min="10759" max="10759" width="23.5703125" style="2" customWidth="1"/>
    <col min="10760" max="10766" width="11.42578125" style="2"/>
    <col min="10767" max="10767" width="27" style="2" customWidth="1"/>
    <col min="10768" max="10774" width="11.42578125" style="2"/>
    <col min="10775" max="10775" width="35.5703125" style="2" customWidth="1"/>
    <col min="10776" max="10998" width="11.42578125" style="2"/>
    <col min="10999" max="10999" width="34.42578125" style="2" customWidth="1"/>
    <col min="11000" max="11000" width="12.7109375" style="2" customWidth="1"/>
    <col min="11001" max="11001" width="10.85546875" style="2" customWidth="1"/>
    <col min="11002" max="11002" width="10.42578125" style="2" customWidth="1"/>
    <col min="11003" max="11003" width="12.140625" style="2" customWidth="1"/>
    <col min="11004" max="11004" width="10" style="2" customWidth="1"/>
    <col min="11005" max="11005" width="9.28515625" style="2" customWidth="1"/>
    <col min="11006" max="11006" width="12.28515625" style="2" bestFit="1" customWidth="1"/>
    <col min="11007" max="11007" width="28.7109375" style="2" customWidth="1"/>
    <col min="11008" max="11009" width="11.5703125" style="2" bestFit="1" customWidth="1"/>
    <col min="11010" max="11014" width="11.42578125" style="2"/>
    <col min="11015" max="11015" width="23.5703125" style="2" customWidth="1"/>
    <col min="11016" max="11022" width="11.42578125" style="2"/>
    <col min="11023" max="11023" width="27" style="2" customWidth="1"/>
    <col min="11024" max="11030" width="11.42578125" style="2"/>
    <col min="11031" max="11031" width="35.5703125" style="2" customWidth="1"/>
    <col min="11032" max="11254" width="11.42578125" style="2"/>
    <col min="11255" max="11255" width="34.42578125" style="2" customWidth="1"/>
    <col min="11256" max="11256" width="12.7109375" style="2" customWidth="1"/>
    <col min="11257" max="11257" width="10.85546875" style="2" customWidth="1"/>
    <col min="11258" max="11258" width="10.42578125" style="2" customWidth="1"/>
    <col min="11259" max="11259" width="12.140625" style="2" customWidth="1"/>
    <col min="11260" max="11260" width="10" style="2" customWidth="1"/>
    <col min="11261" max="11261" width="9.28515625" style="2" customWidth="1"/>
    <col min="11262" max="11262" width="12.28515625" style="2" bestFit="1" customWidth="1"/>
    <col min="11263" max="11263" width="28.7109375" style="2" customWidth="1"/>
    <col min="11264" max="11265" width="11.5703125" style="2" bestFit="1" customWidth="1"/>
    <col min="11266" max="11270" width="11.42578125" style="2"/>
    <col min="11271" max="11271" width="23.5703125" style="2" customWidth="1"/>
    <col min="11272" max="11278" width="11.42578125" style="2"/>
    <col min="11279" max="11279" width="27" style="2" customWidth="1"/>
    <col min="11280" max="11286" width="11.42578125" style="2"/>
    <col min="11287" max="11287" width="35.5703125" style="2" customWidth="1"/>
    <col min="11288" max="11510" width="11.42578125" style="2"/>
    <col min="11511" max="11511" width="34.42578125" style="2" customWidth="1"/>
    <col min="11512" max="11512" width="12.7109375" style="2" customWidth="1"/>
    <col min="11513" max="11513" width="10.85546875" style="2" customWidth="1"/>
    <col min="11514" max="11514" width="10.42578125" style="2" customWidth="1"/>
    <col min="11515" max="11515" width="12.140625" style="2" customWidth="1"/>
    <col min="11516" max="11516" width="10" style="2" customWidth="1"/>
    <col min="11517" max="11517" width="9.28515625" style="2" customWidth="1"/>
    <col min="11518" max="11518" width="12.28515625" style="2" bestFit="1" customWidth="1"/>
    <col min="11519" max="11519" width="28.7109375" style="2" customWidth="1"/>
    <col min="11520" max="11521" width="11.5703125" style="2" bestFit="1" customWidth="1"/>
    <col min="11522" max="11526" width="11.42578125" style="2"/>
    <col min="11527" max="11527" width="23.5703125" style="2" customWidth="1"/>
    <col min="11528" max="11534" width="11.42578125" style="2"/>
    <col min="11535" max="11535" width="27" style="2" customWidth="1"/>
    <col min="11536" max="11542" width="11.42578125" style="2"/>
    <col min="11543" max="11543" width="35.5703125" style="2" customWidth="1"/>
    <col min="11544" max="11766" width="11.42578125" style="2"/>
    <col min="11767" max="11767" width="34.42578125" style="2" customWidth="1"/>
    <col min="11768" max="11768" width="12.7109375" style="2" customWidth="1"/>
    <col min="11769" max="11769" width="10.85546875" style="2" customWidth="1"/>
    <col min="11770" max="11770" width="10.42578125" style="2" customWidth="1"/>
    <col min="11771" max="11771" width="12.140625" style="2" customWidth="1"/>
    <col min="11772" max="11772" width="10" style="2" customWidth="1"/>
    <col min="11773" max="11773" width="9.28515625" style="2" customWidth="1"/>
    <col min="11774" max="11774" width="12.28515625" style="2" bestFit="1" customWidth="1"/>
    <col min="11775" max="11775" width="28.7109375" style="2" customWidth="1"/>
    <col min="11776" max="11777" width="11.5703125" style="2" bestFit="1" customWidth="1"/>
    <col min="11778" max="11782" width="11.42578125" style="2"/>
    <col min="11783" max="11783" width="23.5703125" style="2" customWidth="1"/>
    <col min="11784" max="11790" width="11.42578125" style="2"/>
    <col min="11791" max="11791" width="27" style="2" customWidth="1"/>
    <col min="11792" max="11798" width="11.42578125" style="2"/>
    <col min="11799" max="11799" width="35.5703125" style="2" customWidth="1"/>
    <col min="11800" max="12022" width="11.42578125" style="2"/>
    <col min="12023" max="12023" width="34.42578125" style="2" customWidth="1"/>
    <col min="12024" max="12024" width="12.7109375" style="2" customWidth="1"/>
    <col min="12025" max="12025" width="10.85546875" style="2" customWidth="1"/>
    <col min="12026" max="12026" width="10.42578125" style="2" customWidth="1"/>
    <col min="12027" max="12027" width="12.140625" style="2" customWidth="1"/>
    <col min="12028" max="12028" width="10" style="2" customWidth="1"/>
    <col min="12029" max="12029" width="9.28515625" style="2" customWidth="1"/>
    <col min="12030" max="12030" width="12.28515625" style="2" bestFit="1" customWidth="1"/>
    <col min="12031" max="12031" width="28.7109375" style="2" customWidth="1"/>
    <col min="12032" max="12033" width="11.5703125" style="2" bestFit="1" customWidth="1"/>
    <col min="12034" max="12038" width="11.42578125" style="2"/>
    <col min="12039" max="12039" width="23.5703125" style="2" customWidth="1"/>
    <col min="12040" max="12046" width="11.42578125" style="2"/>
    <col min="12047" max="12047" width="27" style="2" customWidth="1"/>
    <col min="12048" max="12054" width="11.42578125" style="2"/>
    <col min="12055" max="12055" width="35.5703125" style="2" customWidth="1"/>
    <col min="12056" max="12278" width="11.42578125" style="2"/>
    <col min="12279" max="12279" width="34.42578125" style="2" customWidth="1"/>
    <col min="12280" max="12280" width="12.7109375" style="2" customWidth="1"/>
    <col min="12281" max="12281" width="10.85546875" style="2" customWidth="1"/>
    <col min="12282" max="12282" width="10.42578125" style="2" customWidth="1"/>
    <col min="12283" max="12283" width="12.140625" style="2" customWidth="1"/>
    <col min="12284" max="12284" width="10" style="2" customWidth="1"/>
    <col min="12285" max="12285" width="9.28515625" style="2" customWidth="1"/>
    <col min="12286" max="12286" width="12.28515625" style="2" bestFit="1" customWidth="1"/>
    <col min="12287" max="12287" width="28.7109375" style="2" customWidth="1"/>
    <col min="12288" max="12289" width="11.5703125" style="2" bestFit="1" customWidth="1"/>
    <col min="12290" max="12294" width="11.42578125" style="2"/>
    <col min="12295" max="12295" width="23.5703125" style="2" customWidth="1"/>
    <col min="12296" max="12302" width="11.42578125" style="2"/>
    <col min="12303" max="12303" width="27" style="2" customWidth="1"/>
    <col min="12304" max="12310" width="11.42578125" style="2"/>
    <col min="12311" max="12311" width="35.5703125" style="2" customWidth="1"/>
    <col min="12312" max="12534" width="11.42578125" style="2"/>
    <col min="12535" max="12535" width="34.42578125" style="2" customWidth="1"/>
    <col min="12536" max="12536" width="12.7109375" style="2" customWidth="1"/>
    <col min="12537" max="12537" width="10.85546875" style="2" customWidth="1"/>
    <col min="12538" max="12538" width="10.42578125" style="2" customWidth="1"/>
    <col min="12539" max="12539" width="12.140625" style="2" customWidth="1"/>
    <col min="12540" max="12540" width="10" style="2" customWidth="1"/>
    <col min="12541" max="12541" width="9.28515625" style="2" customWidth="1"/>
    <col min="12542" max="12542" width="12.28515625" style="2" bestFit="1" customWidth="1"/>
    <col min="12543" max="12543" width="28.7109375" style="2" customWidth="1"/>
    <col min="12544" max="12545" width="11.5703125" style="2" bestFit="1" customWidth="1"/>
    <col min="12546" max="12550" width="11.42578125" style="2"/>
    <col min="12551" max="12551" width="23.5703125" style="2" customWidth="1"/>
    <col min="12552" max="12558" width="11.42578125" style="2"/>
    <col min="12559" max="12559" width="27" style="2" customWidth="1"/>
    <col min="12560" max="12566" width="11.42578125" style="2"/>
    <col min="12567" max="12567" width="35.5703125" style="2" customWidth="1"/>
    <col min="12568" max="12790" width="11.42578125" style="2"/>
    <col min="12791" max="12791" width="34.42578125" style="2" customWidth="1"/>
    <col min="12792" max="12792" width="12.7109375" style="2" customWidth="1"/>
    <col min="12793" max="12793" width="10.85546875" style="2" customWidth="1"/>
    <col min="12794" max="12794" width="10.42578125" style="2" customWidth="1"/>
    <col min="12795" max="12795" width="12.140625" style="2" customWidth="1"/>
    <col min="12796" max="12796" width="10" style="2" customWidth="1"/>
    <col min="12797" max="12797" width="9.28515625" style="2" customWidth="1"/>
    <col min="12798" max="12798" width="12.28515625" style="2" bestFit="1" customWidth="1"/>
    <col min="12799" max="12799" width="28.7109375" style="2" customWidth="1"/>
    <col min="12800" max="12801" width="11.5703125" style="2" bestFit="1" customWidth="1"/>
    <col min="12802" max="12806" width="11.42578125" style="2"/>
    <col min="12807" max="12807" width="23.5703125" style="2" customWidth="1"/>
    <col min="12808" max="12814" width="11.42578125" style="2"/>
    <col min="12815" max="12815" width="27" style="2" customWidth="1"/>
    <col min="12816" max="12822" width="11.42578125" style="2"/>
    <col min="12823" max="12823" width="35.5703125" style="2" customWidth="1"/>
    <col min="12824" max="13046" width="11.42578125" style="2"/>
    <col min="13047" max="13047" width="34.42578125" style="2" customWidth="1"/>
    <col min="13048" max="13048" width="12.7109375" style="2" customWidth="1"/>
    <col min="13049" max="13049" width="10.85546875" style="2" customWidth="1"/>
    <col min="13050" max="13050" width="10.42578125" style="2" customWidth="1"/>
    <col min="13051" max="13051" width="12.140625" style="2" customWidth="1"/>
    <col min="13052" max="13052" width="10" style="2" customWidth="1"/>
    <col min="13053" max="13053" width="9.28515625" style="2" customWidth="1"/>
    <col min="13054" max="13054" width="12.28515625" style="2" bestFit="1" customWidth="1"/>
    <col min="13055" max="13055" width="28.7109375" style="2" customWidth="1"/>
    <col min="13056" max="13057" width="11.5703125" style="2" bestFit="1" customWidth="1"/>
    <col min="13058" max="13062" width="11.42578125" style="2"/>
    <col min="13063" max="13063" width="23.5703125" style="2" customWidth="1"/>
    <col min="13064" max="13070" width="11.42578125" style="2"/>
    <col min="13071" max="13071" width="27" style="2" customWidth="1"/>
    <col min="13072" max="13078" width="11.42578125" style="2"/>
    <col min="13079" max="13079" width="35.5703125" style="2" customWidth="1"/>
    <col min="13080" max="13302" width="11.42578125" style="2"/>
    <col min="13303" max="13303" width="34.42578125" style="2" customWidth="1"/>
    <col min="13304" max="13304" width="12.7109375" style="2" customWidth="1"/>
    <col min="13305" max="13305" width="10.85546875" style="2" customWidth="1"/>
    <col min="13306" max="13306" width="10.42578125" style="2" customWidth="1"/>
    <col min="13307" max="13307" width="12.140625" style="2" customWidth="1"/>
    <col min="13308" max="13308" width="10" style="2" customWidth="1"/>
    <col min="13309" max="13309" width="9.28515625" style="2" customWidth="1"/>
    <col min="13310" max="13310" width="12.28515625" style="2" bestFit="1" customWidth="1"/>
    <col min="13311" max="13311" width="28.7109375" style="2" customWidth="1"/>
    <col min="13312" max="13313" width="11.5703125" style="2" bestFit="1" customWidth="1"/>
    <col min="13314" max="13318" width="11.42578125" style="2"/>
    <col min="13319" max="13319" width="23.5703125" style="2" customWidth="1"/>
    <col min="13320" max="13326" width="11.42578125" style="2"/>
    <col min="13327" max="13327" width="27" style="2" customWidth="1"/>
    <col min="13328" max="13334" width="11.42578125" style="2"/>
    <col min="13335" max="13335" width="35.5703125" style="2" customWidth="1"/>
    <col min="13336" max="13558" width="11.42578125" style="2"/>
    <col min="13559" max="13559" width="34.42578125" style="2" customWidth="1"/>
    <col min="13560" max="13560" width="12.7109375" style="2" customWidth="1"/>
    <col min="13561" max="13561" width="10.85546875" style="2" customWidth="1"/>
    <col min="13562" max="13562" width="10.42578125" style="2" customWidth="1"/>
    <col min="13563" max="13563" width="12.140625" style="2" customWidth="1"/>
    <col min="13564" max="13564" width="10" style="2" customWidth="1"/>
    <col min="13565" max="13565" width="9.28515625" style="2" customWidth="1"/>
    <col min="13566" max="13566" width="12.28515625" style="2" bestFit="1" customWidth="1"/>
    <col min="13567" max="13567" width="28.7109375" style="2" customWidth="1"/>
    <col min="13568" max="13569" width="11.5703125" style="2" bestFit="1" customWidth="1"/>
    <col min="13570" max="13574" width="11.42578125" style="2"/>
    <col min="13575" max="13575" width="23.5703125" style="2" customWidth="1"/>
    <col min="13576" max="13582" width="11.42578125" style="2"/>
    <col min="13583" max="13583" width="27" style="2" customWidth="1"/>
    <col min="13584" max="13590" width="11.42578125" style="2"/>
    <col min="13591" max="13591" width="35.5703125" style="2" customWidth="1"/>
    <col min="13592" max="13814" width="11.42578125" style="2"/>
    <col min="13815" max="13815" width="34.42578125" style="2" customWidth="1"/>
    <col min="13816" max="13816" width="12.7109375" style="2" customWidth="1"/>
    <col min="13817" max="13817" width="10.85546875" style="2" customWidth="1"/>
    <col min="13818" max="13818" width="10.42578125" style="2" customWidth="1"/>
    <col min="13819" max="13819" width="12.140625" style="2" customWidth="1"/>
    <col min="13820" max="13820" width="10" style="2" customWidth="1"/>
    <col min="13821" max="13821" width="9.28515625" style="2" customWidth="1"/>
    <col min="13822" max="13822" width="12.28515625" style="2" bestFit="1" customWidth="1"/>
    <col min="13823" max="13823" width="28.7109375" style="2" customWidth="1"/>
    <col min="13824" max="13825" width="11.5703125" style="2" bestFit="1" customWidth="1"/>
    <col min="13826" max="13830" width="11.42578125" style="2"/>
    <col min="13831" max="13831" width="23.5703125" style="2" customWidth="1"/>
    <col min="13832" max="13838" width="11.42578125" style="2"/>
    <col min="13839" max="13839" width="27" style="2" customWidth="1"/>
    <col min="13840" max="13846" width="11.42578125" style="2"/>
    <col min="13847" max="13847" width="35.5703125" style="2" customWidth="1"/>
    <col min="13848" max="14070" width="11.42578125" style="2"/>
    <col min="14071" max="14071" width="34.42578125" style="2" customWidth="1"/>
    <col min="14072" max="14072" width="12.7109375" style="2" customWidth="1"/>
    <col min="14073" max="14073" width="10.85546875" style="2" customWidth="1"/>
    <col min="14074" max="14074" width="10.42578125" style="2" customWidth="1"/>
    <col min="14075" max="14075" width="12.140625" style="2" customWidth="1"/>
    <col min="14076" max="14076" width="10" style="2" customWidth="1"/>
    <col min="14077" max="14077" width="9.28515625" style="2" customWidth="1"/>
    <col min="14078" max="14078" width="12.28515625" style="2" bestFit="1" customWidth="1"/>
    <col min="14079" max="14079" width="28.7109375" style="2" customWidth="1"/>
    <col min="14080" max="14081" width="11.5703125" style="2" bestFit="1" customWidth="1"/>
    <col min="14082" max="14086" width="11.42578125" style="2"/>
    <col min="14087" max="14087" width="23.5703125" style="2" customWidth="1"/>
    <col min="14088" max="14094" width="11.42578125" style="2"/>
    <col min="14095" max="14095" width="27" style="2" customWidth="1"/>
    <col min="14096" max="14102" width="11.42578125" style="2"/>
    <col min="14103" max="14103" width="35.5703125" style="2" customWidth="1"/>
    <col min="14104" max="14326" width="11.42578125" style="2"/>
    <col min="14327" max="14327" width="34.42578125" style="2" customWidth="1"/>
    <col min="14328" max="14328" width="12.7109375" style="2" customWidth="1"/>
    <col min="14329" max="14329" width="10.85546875" style="2" customWidth="1"/>
    <col min="14330" max="14330" width="10.42578125" style="2" customWidth="1"/>
    <col min="14331" max="14331" width="12.140625" style="2" customWidth="1"/>
    <col min="14332" max="14332" width="10" style="2" customWidth="1"/>
    <col min="14333" max="14333" width="9.28515625" style="2" customWidth="1"/>
    <col min="14334" max="14334" width="12.28515625" style="2" bestFit="1" customWidth="1"/>
    <col min="14335" max="14335" width="28.7109375" style="2" customWidth="1"/>
    <col min="14336" max="14337" width="11.5703125" style="2" bestFit="1" customWidth="1"/>
    <col min="14338" max="14342" width="11.42578125" style="2"/>
    <col min="14343" max="14343" width="23.5703125" style="2" customWidth="1"/>
    <col min="14344" max="14350" width="11.42578125" style="2"/>
    <col min="14351" max="14351" width="27" style="2" customWidth="1"/>
    <col min="14352" max="14358" width="11.42578125" style="2"/>
    <col min="14359" max="14359" width="35.5703125" style="2" customWidth="1"/>
    <col min="14360" max="14582" width="11.42578125" style="2"/>
    <col min="14583" max="14583" width="34.42578125" style="2" customWidth="1"/>
    <col min="14584" max="14584" width="12.7109375" style="2" customWidth="1"/>
    <col min="14585" max="14585" width="10.85546875" style="2" customWidth="1"/>
    <col min="14586" max="14586" width="10.42578125" style="2" customWidth="1"/>
    <col min="14587" max="14587" width="12.140625" style="2" customWidth="1"/>
    <col min="14588" max="14588" width="10" style="2" customWidth="1"/>
    <col min="14589" max="14589" width="9.28515625" style="2" customWidth="1"/>
    <col min="14590" max="14590" width="12.28515625" style="2" bestFit="1" customWidth="1"/>
    <col min="14591" max="14591" width="28.7109375" style="2" customWidth="1"/>
    <col min="14592" max="14593" width="11.5703125" style="2" bestFit="1" customWidth="1"/>
    <col min="14594" max="14598" width="11.42578125" style="2"/>
    <col min="14599" max="14599" width="23.5703125" style="2" customWidth="1"/>
    <col min="14600" max="14606" width="11.42578125" style="2"/>
    <col min="14607" max="14607" width="27" style="2" customWidth="1"/>
    <col min="14608" max="14614" width="11.42578125" style="2"/>
    <col min="14615" max="14615" width="35.5703125" style="2" customWidth="1"/>
    <col min="14616" max="14838" width="11.42578125" style="2"/>
    <col min="14839" max="14839" width="34.42578125" style="2" customWidth="1"/>
    <col min="14840" max="14840" width="12.7109375" style="2" customWidth="1"/>
    <col min="14841" max="14841" width="10.85546875" style="2" customWidth="1"/>
    <col min="14842" max="14842" width="10.42578125" style="2" customWidth="1"/>
    <col min="14843" max="14843" width="12.140625" style="2" customWidth="1"/>
    <col min="14844" max="14844" width="10" style="2" customWidth="1"/>
    <col min="14845" max="14845" width="9.28515625" style="2" customWidth="1"/>
    <col min="14846" max="14846" width="12.28515625" style="2" bestFit="1" customWidth="1"/>
    <col min="14847" max="14847" width="28.7109375" style="2" customWidth="1"/>
    <col min="14848" max="14849" width="11.5703125" style="2" bestFit="1" customWidth="1"/>
    <col min="14850" max="14854" width="11.42578125" style="2"/>
    <col min="14855" max="14855" width="23.5703125" style="2" customWidth="1"/>
    <col min="14856" max="14862" width="11.42578125" style="2"/>
    <col min="14863" max="14863" width="27" style="2" customWidth="1"/>
    <col min="14864" max="14870" width="11.42578125" style="2"/>
    <col min="14871" max="14871" width="35.5703125" style="2" customWidth="1"/>
    <col min="14872" max="15094" width="11.42578125" style="2"/>
    <col min="15095" max="15095" width="34.42578125" style="2" customWidth="1"/>
    <col min="15096" max="15096" width="12.7109375" style="2" customWidth="1"/>
    <col min="15097" max="15097" width="10.85546875" style="2" customWidth="1"/>
    <col min="15098" max="15098" width="10.42578125" style="2" customWidth="1"/>
    <col min="15099" max="15099" width="12.140625" style="2" customWidth="1"/>
    <col min="15100" max="15100" width="10" style="2" customWidth="1"/>
    <col min="15101" max="15101" width="9.28515625" style="2" customWidth="1"/>
    <col min="15102" max="15102" width="12.28515625" style="2" bestFit="1" customWidth="1"/>
    <col min="15103" max="15103" width="28.7109375" style="2" customWidth="1"/>
    <col min="15104" max="15105" width="11.5703125" style="2" bestFit="1" customWidth="1"/>
    <col min="15106" max="15110" width="11.42578125" style="2"/>
    <col min="15111" max="15111" width="23.5703125" style="2" customWidth="1"/>
    <col min="15112" max="15118" width="11.42578125" style="2"/>
    <col min="15119" max="15119" width="27" style="2" customWidth="1"/>
    <col min="15120" max="15126" width="11.42578125" style="2"/>
    <col min="15127" max="15127" width="35.5703125" style="2" customWidth="1"/>
    <col min="15128" max="15350" width="11.42578125" style="2"/>
    <col min="15351" max="15351" width="34.42578125" style="2" customWidth="1"/>
    <col min="15352" max="15352" width="12.7109375" style="2" customWidth="1"/>
    <col min="15353" max="15353" width="10.85546875" style="2" customWidth="1"/>
    <col min="15354" max="15354" width="10.42578125" style="2" customWidth="1"/>
    <col min="15355" max="15355" width="12.140625" style="2" customWidth="1"/>
    <col min="15356" max="15356" width="10" style="2" customWidth="1"/>
    <col min="15357" max="15357" width="9.28515625" style="2" customWidth="1"/>
    <col min="15358" max="15358" width="12.28515625" style="2" bestFit="1" customWidth="1"/>
    <col min="15359" max="15359" width="28.7109375" style="2" customWidth="1"/>
    <col min="15360" max="15361" width="11.5703125" style="2" bestFit="1" customWidth="1"/>
    <col min="15362" max="15366" width="11.42578125" style="2"/>
    <col min="15367" max="15367" width="23.5703125" style="2" customWidth="1"/>
    <col min="15368" max="15374" width="11.42578125" style="2"/>
    <col min="15375" max="15375" width="27" style="2" customWidth="1"/>
    <col min="15376" max="15382" width="11.42578125" style="2"/>
    <col min="15383" max="15383" width="35.5703125" style="2" customWidth="1"/>
    <col min="15384" max="15606" width="11.42578125" style="2"/>
    <col min="15607" max="15607" width="34.42578125" style="2" customWidth="1"/>
    <col min="15608" max="15608" width="12.7109375" style="2" customWidth="1"/>
    <col min="15609" max="15609" width="10.85546875" style="2" customWidth="1"/>
    <col min="15610" max="15610" width="10.42578125" style="2" customWidth="1"/>
    <col min="15611" max="15611" width="12.140625" style="2" customWidth="1"/>
    <col min="15612" max="15612" width="10" style="2" customWidth="1"/>
    <col min="15613" max="15613" width="9.28515625" style="2" customWidth="1"/>
    <col min="15614" max="15614" width="12.28515625" style="2" bestFit="1" customWidth="1"/>
    <col min="15615" max="15615" width="28.7109375" style="2" customWidth="1"/>
    <col min="15616" max="15617" width="11.5703125" style="2" bestFit="1" customWidth="1"/>
    <col min="15618" max="15622" width="11.42578125" style="2"/>
    <col min="15623" max="15623" width="23.5703125" style="2" customWidth="1"/>
    <col min="15624" max="15630" width="11.42578125" style="2"/>
    <col min="15631" max="15631" width="27" style="2" customWidth="1"/>
    <col min="15632" max="15638" width="11.42578125" style="2"/>
    <col min="15639" max="15639" width="35.5703125" style="2" customWidth="1"/>
    <col min="15640" max="15862" width="11.42578125" style="2"/>
    <col min="15863" max="15863" width="34.42578125" style="2" customWidth="1"/>
    <col min="15864" max="15864" width="12.7109375" style="2" customWidth="1"/>
    <col min="15865" max="15865" width="10.85546875" style="2" customWidth="1"/>
    <col min="15866" max="15866" width="10.42578125" style="2" customWidth="1"/>
    <col min="15867" max="15867" width="12.140625" style="2" customWidth="1"/>
    <col min="15868" max="15868" width="10" style="2" customWidth="1"/>
    <col min="15869" max="15869" width="9.28515625" style="2" customWidth="1"/>
    <col min="15870" max="15870" width="12.28515625" style="2" bestFit="1" customWidth="1"/>
    <col min="15871" max="15871" width="28.7109375" style="2" customWidth="1"/>
    <col min="15872" max="15873" width="11.5703125" style="2" bestFit="1" customWidth="1"/>
    <col min="15874" max="15878" width="11.42578125" style="2"/>
    <col min="15879" max="15879" width="23.5703125" style="2" customWidth="1"/>
    <col min="15880" max="15886" width="11.42578125" style="2"/>
    <col min="15887" max="15887" width="27" style="2" customWidth="1"/>
    <col min="15888" max="15894" width="11.42578125" style="2"/>
    <col min="15895" max="15895" width="35.5703125" style="2" customWidth="1"/>
    <col min="15896" max="16118" width="11.42578125" style="2"/>
    <col min="16119" max="16119" width="34.42578125" style="2" customWidth="1"/>
    <col min="16120" max="16120" width="12.7109375" style="2" customWidth="1"/>
    <col min="16121" max="16121" width="10.85546875" style="2" customWidth="1"/>
    <col min="16122" max="16122" width="10.42578125" style="2" customWidth="1"/>
    <col min="16123" max="16123" width="12.140625" style="2" customWidth="1"/>
    <col min="16124" max="16124" width="10" style="2" customWidth="1"/>
    <col min="16125" max="16125" width="9.28515625" style="2" customWidth="1"/>
    <col min="16126" max="16126" width="12.28515625" style="2" bestFit="1" customWidth="1"/>
    <col min="16127" max="16127" width="28.7109375" style="2" customWidth="1"/>
    <col min="16128" max="16129" width="11.5703125" style="2" bestFit="1" customWidth="1"/>
    <col min="16130" max="16134" width="11.42578125" style="2"/>
    <col min="16135" max="16135" width="23.5703125" style="2" customWidth="1"/>
    <col min="16136" max="16142" width="11.42578125" style="2"/>
    <col min="16143" max="16143" width="27" style="2" customWidth="1"/>
    <col min="16144" max="16150" width="11.42578125" style="2"/>
    <col min="16151" max="16151" width="35.5703125" style="2" customWidth="1"/>
    <col min="16152" max="16384" width="11.42578125" style="2"/>
  </cols>
  <sheetData>
    <row r="1" spans="1:7">
      <c r="A1" s="1086" t="s">
        <v>151</v>
      </c>
      <c r="B1" s="1086"/>
      <c r="C1" s="1086"/>
      <c r="D1" s="1086"/>
      <c r="E1" s="1086"/>
      <c r="F1" s="1086"/>
      <c r="G1" s="1086"/>
    </row>
    <row r="2" spans="1:7">
      <c r="A2" s="1086" t="s">
        <v>1</v>
      </c>
      <c r="B2" s="1086"/>
      <c r="C2" s="1086"/>
      <c r="D2" s="1086"/>
      <c r="E2" s="1086"/>
      <c r="F2" s="1086"/>
      <c r="G2" s="1086"/>
    </row>
    <row r="3" spans="1:7">
      <c r="A3" s="1087" t="s">
        <v>2</v>
      </c>
      <c r="B3" s="1087"/>
      <c r="C3" s="1087"/>
      <c r="D3" s="1087"/>
      <c r="E3" s="1087"/>
      <c r="F3" s="1087"/>
      <c r="G3" s="1087"/>
    </row>
    <row r="4" spans="1:7">
      <c r="A4" s="3"/>
      <c r="B4" s="4"/>
      <c r="C4" s="4"/>
      <c r="D4" s="4"/>
      <c r="E4" s="4"/>
      <c r="F4" s="4"/>
      <c r="G4" s="4"/>
    </row>
    <row r="5" spans="1:7">
      <c r="A5" s="1088" t="s">
        <v>3</v>
      </c>
      <c r="B5" s="1091" t="s">
        <v>4</v>
      </c>
      <c r="C5" s="1092"/>
      <c r="D5" s="1082"/>
      <c r="E5" s="1083" t="s">
        <v>5</v>
      </c>
      <c r="F5" s="1092"/>
      <c r="G5" s="1093"/>
    </row>
    <row r="6" spans="1:7" ht="12.75" customHeight="1">
      <c r="A6" s="1089"/>
      <c r="B6" s="1094" t="s">
        <v>6</v>
      </c>
      <c r="C6" s="1081" t="s">
        <v>7</v>
      </c>
      <c r="D6" s="1082"/>
      <c r="E6" s="1083" t="s">
        <v>8</v>
      </c>
      <c r="F6" s="1082"/>
      <c r="G6" s="5">
        <v>2014</v>
      </c>
    </row>
    <row r="7" spans="1:7" ht="28.5" customHeight="1">
      <c r="A7" s="1090"/>
      <c r="B7" s="1095"/>
      <c r="C7" s="6" t="s">
        <v>9</v>
      </c>
      <c r="D7" s="7" t="s">
        <v>10</v>
      </c>
      <c r="E7" s="7" t="s">
        <v>11</v>
      </c>
      <c r="F7" s="6" t="s">
        <v>12</v>
      </c>
      <c r="G7" s="8" t="s">
        <v>13</v>
      </c>
    </row>
    <row r="8" spans="1:7">
      <c r="A8" s="126" t="s">
        <v>14</v>
      </c>
      <c r="B8" s="10">
        <v>58488266571</v>
      </c>
      <c r="C8" s="10">
        <v>53986673813</v>
      </c>
      <c r="D8" s="10">
        <v>61858073106</v>
      </c>
      <c r="E8" s="10">
        <v>7871399293</v>
      </c>
      <c r="F8" s="11">
        <v>14.580263492922512</v>
      </c>
      <c r="G8" s="12">
        <v>3.4747173910028266</v>
      </c>
    </row>
    <row r="9" spans="1:7">
      <c r="A9" s="229"/>
      <c r="B9" s="107"/>
      <c r="C9" s="107"/>
      <c r="D9" s="107"/>
      <c r="E9" s="230"/>
      <c r="F9" s="23"/>
      <c r="G9" s="12"/>
    </row>
    <row r="10" spans="1:7" s="233" customFormat="1">
      <c r="A10" s="46" t="s">
        <v>152</v>
      </c>
      <c r="B10" s="231">
        <v>15526106608</v>
      </c>
      <c r="C10" s="231">
        <v>15260633331</v>
      </c>
      <c r="D10" s="231">
        <v>15146145728</v>
      </c>
      <c r="E10" s="231">
        <v>-114487603</v>
      </c>
      <c r="F10" s="232">
        <v>-0.75021527951551548</v>
      </c>
      <c r="G10" s="12">
        <v>-4.5565391240789239</v>
      </c>
    </row>
    <row r="11" spans="1:7" s="233" customFormat="1">
      <c r="A11" s="41" t="s">
        <v>153</v>
      </c>
      <c r="B11" s="234">
        <v>12883514153</v>
      </c>
      <c r="C11" s="234">
        <v>12733784784</v>
      </c>
      <c r="D11" s="235">
        <v>12506351945</v>
      </c>
      <c r="E11" s="234">
        <v>-227432839</v>
      </c>
      <c r="F11" s="236">
        <v>-1.7860584489049103</v>
      </c>
      <c r="G11" s="27">
        <v>-5.0263959347707896</v>
      </c>
    </row>
    <row r="12" spans="1:7" s="233" customFormat="1">
      <c r="A12" s="41" t="s">
        <v>154</v>
      </c>
      <c r="B12" s="234">
        <v>1202026913</v>
      </c>
      <c r="C12" s="234">
        <v>1180652469</v>
      </c>
      <c r="D12" s="235">
        <v>1189129468</v>
      </c>
      <c r="E12" s="234">
        <v>8476999</v>
      </c>
      <c r="F12" s="236">
        <v>0.71799273897931926</v>
      </c>
      <c r="G12" s="27">
        <v>-3.2119897544069289</v>
      </c>
    </row>
    <row r="13" spans="1:7" s="233" customFormat="1">
      <c r="A13" s="41" t="s">
        <v>155</v>
      </c>
      <c r="B13" s="234">
        <v>192517867</v>
      </c>
      <c r="C13" s="234">
        <v>200689500</v>
      </c>
      <c r="D13" s="235">
        <v>213935624</v>
      </c>
      <c r="E13" s="234">
        <v>13246124</v>
      </c>
      <c r="F13" s="236">
        <v>6.6003074401002522</v>
      </c>
      <c r="G13" s="27">
        <v>8.7223118600275598</v>
      </c>
    </row>
    <row r="14" spans="1:7" s="233" customFormat="1">
      <c r="A14" s="41" t="s">
        <v>156</v>
      </c>
      <c r="B14" s="234">
        <v>704409562</v>
      </c>
      <c r="C14" s="234">
        <v>653040686</v>
      </c>
      <c r="D14" s="235">
        <v>674261512</v>
      </c>
      <c r="E14" s="234">
        <v>21220826</v>
      </c>
      <c r="F14" s="236">
        <v>3.2495411778983652</v>
      </c>
      <c r="G14" s="27">
        <v>-6.3495778996306171</v>
      </c>
    </row>
    <row r="15" spans="1:7" s="233" customFormat="1">
      <c r="A15" s="41" t="s">
        <v>157</v>
      </c>
      <c r="B15" s="237">
        <v>543638113</v>
      </c>
      <c r="C15" s="234">
        <v>492465892</v>
      </c>
      <c r="D15" s="235">
        <v>562467179</v>
      </c>
      <c r="E15" s="234">
        <v>70001287</v>
      </c>
      <c r="F15" s="236">
        <v>14.214443708113691</v>
      </c>
      <c r="G15" s="238">
        <v>1.226425421480144</v>
      </c>
    </row>
    <row r="16" spans="1:7" s="233" customFormat="1">
      <c r="A16" s="41"/>
      <c r="B16" s="237"/>
      <c r="C16" s="234"/>
      <c r="D16" s="235"/>
      <c r="E16" s="234"/>
      <c r="F16" s="236"/>
      <c r="G16" s="12"/>
    </row>
    <row r="17" spans="1:7" s="233" customFormat="1">
      <c r="A17" s="46" t="s">
        <v>158</v>
      </c>
      <c r="B17" s="231">
        <v>28273008778</v>
      </c>
      <c r="C17" s="231">
        <v>31266102613</v>
      </c>
      <c r="D17" s="231">
        <v>34594756256</v>
      </c>
      <c r="E17" s="231">
        <v>3328653643</v>
      </c>
      <c r="F17" s="232">
        <v>10.646205842156974</v>
      </c>
      <c r="G17" s="12">
        <v>19.713977017333704</v>
      </c>
    </row>
    <row r="18" spans="1:7" s="233" customFormat="1" ht="22.5">
      <c r="A18" s="41" t="s">
        <v>159</v>
      </c>
      <c r="B18" s="234">
        <v>15070722743</v>
      </c>
      <c r="C18" s="234">
        <v>17788055471</v>
      </c>
      <c r="D18" s="234">
        <v>20894476396</v>
      </c>
      <c r="E18" s="234">
        <v>3106420925</v>
      </c>
      <c r="F18" s="236">
        <v>17.46352168771017</v>
      </c>
      <c r="G18" s="27">
        <v>35.64507311220143</v>
      </c>
    </row>
    <row r="19" spans="1:7" s="233" customFormat="1" ht="22.5">
      <c r="A19" s="41" t="s">
        <v>160</v>
      </c>
      <c r="B19" s="234">
        <v>3093833499</v>
      </c>
      <c r="C19" s="234">
        <v>3229261205</v>
      </c>
      <c r="D19" s="234">
        <v>3534283989</v>
      </c>
      <c r="E19" s="234">
        <v>305022784</v>
      </c>
      <c r="F19" s="236">
        <v>9.4455903265960757</v>
      </c>
      <c r="G19" s="27">
        <v>11.766362665859106</v>
      </c>
    </row>
    <row r="20" spans="1:7" s="233" customFormat="1" ht="22.5">
      <c r="A20" s="41" t="s">
        <v>161</v>
      </c>
      <c r="B20" s="239">
        <v>5650974098</v>
      </c>
      <c r="C20" s="239">
        <v>5685228183</v>
      </c>
      <c r="D20" s="239">
        <v>5693967162</v>
      </c>
      <c r="E20" s="239">
        <v>8738979</v>
      </c>
      <c r="F20" s="236">
        <v>0.15371377750732051</v>
      </c>
      <c r="G20" s="27">
        <v>-1.4178573354646744</v>
      </c>
    </row>
    <row r="21" spans="1:7" s="233" customFormat="1">
      <c r="A21" s="240" t="s">
        <v>162</v>
      </c>
      <c r="B21" s="237">
        <v>4965994001</v>
      </c>
      <c r="C21" s="237">
        <v>4996095993</v>
      </c>
      <c r="D21" s="241">
        <v>5003775681</v>
      </c>
      <c r="E21" s="234">
        <v>7679688</v>
      </c>
      <c r="F21" s="236">
        <v>0.15371377993457713</v>
      </c>
      <c r="G21" s="27">
        <v>-1.4178573453997956</v>
      </c>
    </row>
    <row r="22" spans="1:7" s="233" customFormat="1">
      <c r="A22" s="240" t="s">
        <v>163</v>
      </c>
      <c r="B22" s="237">
        <v>684980097</v>
      </c>
      <c r="C22" s="237">
        <v>689132190</v>
      </c>
      <c r="D22" s="241">
        <v>690191481</v>
      </c>
      <c r="E22" s="234">
        <v>1059291</v>
      </c>
      <c r="F22" s="236">
        <v>0.15371375991013281</v>
      </c>
      <c r="G22" s="27">
        <v>-1.4178572634365452</v>
      </c>
    </row>
    <row r="23" spans="1:7" s="233" customFormat="1" ht="33.75">
      <c r="A23" s="41" t="s">
        <v>164</v>
      </c>
      <c r="B23" s="234">
        <v>1944037392</v>
      </c>
      <c r="C23" s="234">
        <v>1952053214</v>
      </c>
      <c r="D23" s="242">
        <v>1953440938</v>
      </c>
      <c r="E23" s="234">
        <v>1387724</v>
      </c>
      <c r="F23" s="236">
        <v>7.1090480015982394E-2</v>
      </c>
      <c r="G23" s="27">
        <v>-1.6889617473216987</v>
      </c>
    </row>
    <row r="24" spans="1:7" s="233" customFormat="1">
      <c r="A24" s="41" t="s">
        <v>165</v>
      </c>
      <c r="B24" s="234">
        <v>933827936</v>
      </c>
      <c r="C24" s="234">
        <v>986514276</v>
      </c>
      <c r="D24" s="242">
        <v>888670288</v>
      </c>
      <c r="E24" s="234">
        <v>-97843988</v>
      </c>
      <c r="F24" s="236">
        <v>-9.9181522640225808</v>
      </c>
      <c r="G24" s="27">
        <v>-6.8934123951251252</v>
      </c>
    </row>
    <row r="25" spans="1:7" s="233" customFormat="1" ht="22.5">
      <c r="A25" s="41" t="s">
        <v>166</v>
      </c>
      <c r="B25" s="234">
        <v>122252630</v>
      </c>
      <c r="C25" s="234">
        <v>123095922</v>
      </c>
      <c r="D25" s="242">
        <v>125415764</v>
      </c>
      <c r="E25" s="234">
        <v>2319842</v>
      </c>
      <c r="F25" s="236">
        <v>1.8845807093430693</v>
      </c>
      <c r="G25" s="27">
        <v>0.36921535259892835</v>
      </c>
    </row>
    <row r="26" spans="1:7" s="233" customFormat="1" ht="22.5">
      <c r="A26" s="41" t="s">
        <v>167</v>
      </c>
      <c r="B26" s="234">
        <v>253699877</v>
      </c>
      <c r="C26" s="234">
        <v>284143862</v>
      </c>
      <c r="D26" s="237">
        <v>260079013</v>
      </c>
      <c r="E26" s="234">
        <v>-24064849</v>
      </c>
      <c r="F26" s="236">
        <v>-8.4692482289130027</v>
      </c>
      <c r="G26" s="27">
        <v>0.29785920852106074</v>
      </c>
    </row>
    <row r="27" spans="1:7" s="233" customFormat="1" ht="22.5">
      <c r="A27" s="41" t="s">
        <v>168</v>
      </c>
      <c r="B27" s="234">
        <v>1203660603</v>
      </c>
      <c r="C27" s="234">
        <v>1217750480</v>
      </c>
      <c r="D27" s="243">
        <v>1244422706</v>
      </c>
      <c r="E27" s="234">
        <v>26672226</v>
      </c>
      <c r="F27" s="236">
        <v>2.1902866340894462</v>
      </c>
      <c r="G27" s="27">
        <v>1.1510726497515122</v>
      </c>
    </row>
    <row r="28" spans="1:7" s="233" customFormat="1">
      <c r="A28" s="41"/>
      <c r="B28" s="234"/>
      <c r="C28" s="234"/>
      <c r="D28" s="235"/>
      <c r="E28" s="234"/>
      <c r="F28" s="236"/>
      <c r="G28" s="27"/>
    </row>
    <row r="29" spans="1:7" s="244" customFormat="1">
      <c r="A29" s="46" t="s">
        <v>169</v>
      </c>
      <c r="B29" s="231">
        <v>12789474955</v>
      </c>
      <c r="C29" s="231">
        <v>5472604356</v>
      </c>
      <c r="D29" s="231">
        <v>9907423870</v>
      </c>
      <c r="E29" s="231">
        <v>4434819514</v>
      </c>
      <c r="F29" s="232">
        <v>81.036728137267886</v>
      </c>
      <c r="G29" s="12">
        <v>-24.20952310885481</v>
      </c>
    </row>
    <row r="30" spans="1:7" s="233" customFormat="1">
      <c r="A30" s="41"/>
      <c r="B30" s="234"/>
      <c r="C30" s="234"/>
      <c r="D30" s="234"/>
      <c r="E30" s="234"/>
      <c r="F30" s="236"/>
      <c r="G30" s="238"/>
    </row>
    <row r="31" spans="1:7" s="233" customFormat="1">
      <c r="A31" s="41"/>
      <c r="B31" s="234"/>
      <c r="C31" s="234"/>
      <c r="D31" s="234"/>
      <c r="E31" s="234"/>
      <c r="F31" s="236"/>
      <c r="G31" s="238"/>
    </row>
    <row r="32" spans="1:7" s="233" customFormat="1" ht="22.5">
      <c r="A32" s="46" t="s">
        <v>170</v>
      </c>
      <c r="B32" s="231">
        <v>1899676230</v>
      </c>
      <c r="C32" s="22">
        <v>1987333513</v>
      </c>
      <c r="D32" s="22">
        <v>2209747252</v>
      </c>
      <c r="E32" s="231">
        <v>222413739</v>
      </c>
      <c r="F32" s="232">
        <v>11.191565861748742</v>
      </c>
      <c r="G32" s="245">
        <v>13.807170414856103</v>
      </c>
    </row>
    <row r="33" spans="1:7" s="233" customFormat="1">
      <c r="A33" s="246"/>
      <c r="B33" s="247"/>
      <c r="C33" s="247"/>
      <c r="D33" s="247"/>
      <c r="E33" s="247"/>
      <c r="F33" s="248"/>
      <c r="G33" s="249"/>
    </row>
    <row r="34" spans="1:7">
      <c r="A34" s="123" t="s">
        <v>33</v>
      </c>
      <c r="B34" s="123"/>
      <c r="C34" s="123"/>
      <c r="D34" s="124"/>
      <c r="E34" s="124"/>
      <c r="F34" s="124"/>
      <c r="G34" s="250"/>
    </row>
    <row r="35" spans="1:7">
      <c r="A35" s="125"/>
      <c r="B35" s="125"/>
      <c r="C35" s="3"/>
      <c r="D35" s="3"/>
      <c r="E35" s="3"/>
      <c r="F35" s="3"/>
      <c r="G35" s="3"/>
    </row>
    <row r="37" spans="1:7">
      <c r="B37" s="251"/>
      <c r="C37" s="251"/>
      <c r="D37" s="251"/>
    </row>
    <row r="39" spans="1:7" ht="13.5">
      <c r="A39" s="252"/>
    </row>
    <row r="44" spans="1:7">
      <c r="B44" s="251">
        <v>14689151185</v>
      </c>
      <c r="C44" s="251">
        <v>7459937869</v>
      </c>
      <c r="D44" s="251">
        <v>12117171122</v>
      </c>
      <c r="E44" s="253">
        <v>4657233253</v>
      </c>
      <c r="F44" s="254">
        <v>62.429920125116269</v>
      </c>
      <c r="G44" s="254">
        <v>-20.803941240370321</v>
      </c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5" right="0.31" top="1" bottom="1" header="0" footer="0"/>
  <pageSetup scale="68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9</vt:i4>
      </vt:variant>
    </vt:vector>
  </HeadingPairs>
  <TitlesOfParts>
    <vt:vector size="55" baseType="lpstr">
      <vt:lpstr>ING 1 armonizados</vt:lpstr>
      <vt:lpstr>ING 2 armonizados</vt:lpstr>
      <vt:lpstr>ING 3 armonizados</vt:lpstr>
      <vt:lpstr>ING 4 armonizados</vt:lpstr>
      <vt:lpstr>2</vt:lpstr>
      <vt:lpstr>4</vt:lpstr>
      <vt:lpstr>5</vt:lpstr>
      <vt:lpstr>6</vt:lpstr>
      <vt:lpstr>ING 5 armonizados</vt:lpstr>
      <vt:lpstr>participaciones</vt:lpstr>
      <vt:lpstr>Aportaciones</vt:lpstr>
      <vt:lpstr>CONVENIOS </vt:lpstr>
      <vt:lpstr>SUBSIDIOS</vt:lpstr>
      <vt:lpstr>Otros ingresos</vt:lpstr>
      <vt:lpstr>objeto del gasto</vt:lpstr>
      <vt:lpstr>objeto del gasto 33</vt:lpstr>
      <vt:lpstr>funcional</vt:lpstr>
      <vt:lpstr>funcional 33</vt:lpstr>
      <vt:lpstr>Eje tema</vt:lpstr>
      <vt:lpstr>Eje tema 33</vt:lpstr>
      <vt:lpstr>administrativa</vt:lpstr>
      <vt:lpstr>Hoja1 (2)</vt:lpstr>
      <vt:lpstr>FONDOS</vt:lpstr>
      <vt:lpstr>F. EDUCACION BASICA</vt:lpstr>
      <vt:lpstr>F. SALUD</vt:lpstr>
      <vt:lpstr>F. INFRAESTRUCTURA</vt:lpstr>
      <vt:lpstr>F. fortalecimiento a mpios y df</vt:lpstr>
      <vt:lpstr>F. APORTACIONES MULTIPLES</vt:lpstr>
      <vt:lpstr>F. EDUCACION TECNOLOGICA</vt:lpstr>
      <vt:lpstr>F. SEGURIDAD PÚBLICA</vt:lpstr>
      <vt:lpstr>F. FORTALECIMIENTO DE LAS ENTID</vt:lpstr>
      <vt:lpstr>seguro popular 2</vt:lpstr>
      <vt:lpstr>Deuda Pública  </vt:lpstr>
      <vt:lpstr>Saldo deuda bruta neta</vt:lpstr>
      <vt:lpstr>ENDEUDAMIENTO</vt:lpstr>
      <vt:lpstr>Endeum</vt:lpstr>
      <vt:lpstr>COSTO FIN DEUDA PUB.</vt:lpstr>
      <vt:lpstr>costo bon cupon cero</vt:lpstr>
      <vt:lpstr>costo bon cupon cero (2)</vt:lpstr>
      <vt:lpstr>costo bon cupon cero (3)</vt:lpstr>
      <vt:lpstr>credito corto plazo</vt:lpstr>
      <vt:lpstr>cuadro fte financiamiento</vt:lpstr>
      <vt:lpstr>D MPAL</vt:lpstr>
      <vt:lpstr>postura piscal</vt:lpstr>
      <vt:lpstr>cta doble</vt:lpstr>
      <vt:lpstr>EJERCICIO 2015</vt:lpstr>
      <vt:lpstr>'2'!Área_de_impresión</vt:lpstr>
      <vt:lpstr>'CONVENIOS '!Área_de_impresión</vt:lpstr>
      <vt:lpstr>'D MPAL'!Área_de_impresión</vt:lpstr>
      <vt:lpstr>'Deuda Pública  '!Área_de_impresión</vt:lpstr>
      <vt:lpstr>'funcional 33'!Área_de_impresión</vt:lpstr>
      <vt:lpstr>SUBSIDIOS!Área_de_impresión</vt:lpstr>
      <vt:lpstr>'2'!Títulos_a_imprimir</vt:lpstr>
      <vt:lpstr>'CONVENIOS '!Títulos_a_imprimir</vt:lpstr>
      <vt:lpstr>SUBSIDIOS!Títulos_a_imprimir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2016-05-16T15:59:43Z</dcterms:created>
  <dcterms:modified xsi:type="dcterms:W3CDTF">2016-05-16T17:30:09Z</dcterms:modified>
</cp:coreProperties>
</file>