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3875"/>
  </bookViews>
  <sheets>
    <sheet name="ESF DETALLADO 8" sheetId="1" r:id="rId1"/>
  </sheets>
  <calcPr calcId="145621"/>
</workbook>
</file>

<file path=xl/calcChain.xml><?xml version="1.0" encoding="utf-8"?>
<calcChain xmlns="http://schemas.openxmlformats.org/spreadsheetml/2006/main">
  <c r="H64" i="1" l="1"/>
  <c r="G64" i="1"/>
  <c r="H60" i="1"/>
  <c r="H73" i="1" s="1"/>
  <c r="G60" i="1"/>
  <c r="G73" i="1" s="1"/>
  <c r="D59" i="1"/>
  <c r="C59" i="1"/>
  <c r="H57" i="1"/>
  <c r="G57" i="1"/>
  <c r="H43" i="1"/>
  <c r="G43" i="1"/>
  <c r="G48" i="1" s="1"/>
  <c r="G58" i="1" s="1"/>
  <c r="G74" i="1" s="1"/>
  <c r="D38" i="1"/>
  <c r="C38" i="1"/>
  <c r="D32" i="1"/>
  <c r="C32" i="1"/>
  <c r="D26" i="1"/>
  <c r="C26" i="1"/>
  <c r="H24" i="1"/>
  <c r="G24" i="1"/>
  <c r="H20" i="1"/>
  <c r="G20" i="1"/>
  <c r="D18" i="1"/>
  <c r="C18" i="1"/>
  <c r="H10" i="1"/>
  <c r="H48" i="1" s="1"/>
  <c r="H58" i="1" s="1"/>
  <c r="H74" i="1" s="1"/>
  <c r="G10" i="1"/>
  <c r="D10" i="1"/>
  <c r="D48" i="1" s="1"/>
  <c r="D60" i="1" s="1"/>
  <c r="C10" i="1"/>
  <c r="C48" i="1" s="1"/>
  <c r="C60" i="1" s="1"/>
</calcChain>
</file>

<file path=xl/sharedStrings.xml><?xml version="1.0" encoding="utf-8"?>
<sst xmlns="http://schemas.openxmlformats.org/spreadsheetml/2006/main" count="129" uniqueCount="125">
  <si>
    <t>Cuenta Pública 2019</t>
  </si>
  <si>
    <t>Gobierno Estatal Consolidado</t>
  </si>
  <si>
    <t>Estado de Situación Financiera Detallado - LDF</t>
  </si>
  <si>
    <t>Del 31 de diciembre de 2019 y al 31 de diciembre 2018</t>
  </si>
  <si>
    <t>(Pesos)</t>
  </si>
  <si>
    <r>
      <rPr>
        <sz val="5"/>
        <color rgb="FFFFFFFF"/>
        <rFont val="Univia Pro Book"/>
        <family val="3"/>
      </rPr>
      <t>Concepto</t>
    </r>
  </si>
  <si>
    <t>31 de diciembre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</si>
  <si>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</si>
  <si>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</si>
  <si>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</si>
  <si>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</si>
  <si>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</si>
  <si>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</si>
  <si>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</si>
  <si>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</si>
  <si>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</si>
  <si>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</si>
  <si>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</si>
  <si>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</si>
  <si>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</si>
  <si>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</si>
  <si>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</si>
  <si>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</si>
  <si>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</si>
  <si>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</si>
  <si>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</si>
  <si>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</si>
  <si>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</si>
  <si>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</si>
  <si>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</si>
  <si>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</si>
  <si>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</si>
  <si>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</si>
  <si>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</si>
  <si>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</si>
  <si>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</si>
  <si>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</si>
  <si>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</si>
  <si>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</si>
  <si>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</si>
  <si>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</si>
  <si>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</si>
  <si>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</si>
  <si>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</si>
  <si>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</si>
  <si>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</si>
  <si>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</si>
  <si>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</si>
  <si>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</si>
  <si>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</si>
  <si>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</si>
  <si>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</si>
  <si>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</si>
  <si>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</si>
  <si>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</si>
  <si>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</si>
  <si>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</si>
  <si>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</si>
  <si>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</si>
  <si>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</si>
  <si>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</si>
  <si>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</si>
  <si>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</si>
  <si>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</si>
  <si>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</si>
  <si>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</si>
  <si>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</si>
  <si>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</si>
  <si>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</si>
  <si>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Otros</t>
  </si>
  <si>
    <t>Provisiones a Corto Plazo</t>
  </si>
  <si>
    <t>Estimación por Pérdida o Deterioro de Activos Circulantes</t>
  </si>
  <si>
    <t>Provisión para Demandas y Juicios a Corto Plazo</t>
  </si>
  <si>
    <t>Estimaciones para Cuentas Incobrables por Derechos a Recibir Efectivo o Equivalentes</t>
  </si>
  <si>
    <t>Provisión para Contingencias a Corto Plazo</t>
  </si>
  <si>
    <t>Estimación por Deterioro de Inventarios</t>
  </si>
  <si>
    <t>Otras Provisiones a Corto Plazo</t>
  </si>
  <si>
    <t>Otros Activos Circulantes</t>
  </si>
  <si>
    <t>Otros Pasivos a Corto Plazo</t>
  </si>
  <si>
    <t>Valores en Garantía</t>
  </si>
  <si>
    <t>Ingresos por Clasificar</t>
  </si>
  <si>
    <t>Bienes en Garantía (excluye depósitos de fondos)</t>
  </si>
  <si>
    <t>Recaudación por Participar</t>
  </si>
  <si>
    <t>Bienes Derivados de Embargos, Decomisos, Aseguramientos y Dación en Pago</t>
  </si>
  <si>
    <t>Otros Pasivos Circulantes</t>
  </si>
  <si>
    <t>Adquisición con Fondos de Terceros</t>
  </si>
  <si>
    <t>IA. Total de Activos Circulantes</t>
  </si>
  <si>
    <t>IIA. 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</si>
  <si>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</si>
  <si>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</si>
  <si>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</si>
  <si>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</si>
  <si>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</si>
  <si>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</si>
  <si>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</si>
  <si>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</si>
  <si>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</si>
  <si>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</si>
  <si>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</si>
  <si>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</si>
  <si>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</si>
  <si>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</si>
  <si>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</si>
  <si>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</si>
  <si>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IIB. Total de Pasivos No Circulantes</t>
  </si>
  <si>
    <t>Otros Activos no Circulantes</t>
  </si>
  <si>
    <t>II. Total del Pasivo (IIA + IIB)</t>
  </si>
  <si>
    <t>IIB. Total de Activos No Circulantes</t>
  </si>
  <si>
    <t>HACIENDA PÚBLICA/ PATRIMONIO</t>
  </si>
  <si>
    <t>Total del Activo (IA + IIB)</t>
  </si>
  <si>
    <t>IIIA. Hacienda Pública/ Patrimonio Contribuido</t>
  </si>
  <si>
    <t>Aportaciones</t>
  </si>
  <si>
    <t>Donaciones de Capital</t>
  </si>
  <si>
    <t>Actualización de la Hacienda Pública/Patrimonio</t>
  </si>
  <si>
    <t>IIIB. 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</si>
  <si>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</si>
  <si>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</si>
  <si>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</si>
  <si>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</si>
  <si>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</si>
  <si>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IIIC. Exceso o Insuficiencia en la Actualización de la Hacienda Pública/ Patrimonio</t>
  </si>
  <si>
    <t>Resultado por Posición Monetaria</t>
  </si>
  <si>
    <t>Resultado por Tenencia de Activos no Monetarios</t>
  </si>
  <si>
    <t>III. Total Hacienda Pública/ Patrimonio (IIIA + IIIB + IIIC)</t>
  </si>
  <si>
    <t>IV. Total del Pasivo y Hacienda Pública/ Patrimonio (II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</si>
</sst>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5.5"/>
      <name val="Univia Pro Book"/>
      <family val="3"/>
    </font>
    <font>
      <b/>
      <sz val="5.5"/>
      <name val="Arial"/>
      <family val="2"/>
    </font>
    <font>
      <sz val="5"/>
      <name val="Univia Pro Book"/>
      <family val="3"/>
    </font>
    <font>
      <sz val="5"/>
      <color rgb="FFFFFFFF"/>
      <name val="Univia Pro Book"/>
      <family val="3"/>
    </font>
    <font>
      <sz val="10"/>
      <color rgb="FF000000"/>
      <name val="Univia Pro Book"/>
      <family val="3"/>
    </font>
    <font>
      <sz val="5.5"/>
      <color rgb="FF000000"/>
      <name val="Univia Pro Book"/>
      <family val="3"/>
    </font>
    <font>
      <b/>
      <sz val="5.5"/>
      <color rgb="FF000000"/>
      <name val="Univia Pro Book"/>
      <family val="3"/>
    </font>
    <font>
      <b/>
      <i/>
      <sz val="5.5"/>
      <name val="Univia Pro Book"/>
      <family val="3"/>
    </font>
    <font>
      <b/>
      <i/>
      <sz val="5.5"/>
      <color rgb="FF000000"/>
      <name val="Univia Pro Book"/>
      <family val="3"/>
    </font>
    <font>
      <sz val="5.5"/>
      <name val="Univia Pro Book"/>
      <family val="3"/>
    </font>
    <font>
      <b/>
      <sz val="5.5"/>
      <color theme="1"/>
      <name val="Univia Pro Book"/>
      <family val="3"/>
    </font>
    <font>
      <sz val="6"/>
      <color rgb="FF000000"/>
      <name val="Univia Pro Book"/>
      <family val="3"/>
    </font>
    <font>
      <sz val="8"/>
      <color rgb="FF000000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</cellStyleXfs>
  <cellXfs count="72">
    <xf numFmtId="0" fontId="0" fillId="0" borderId="0" xfId="0"/>
    <xf numFmtId="0" fontId="3" fillId="0" borderId="0" xfId="2" applyFont="1" applyAlignment="1">
      <alignment horizontal="center" vertical="top" wrapText="1"/>
    </xf>
    <xf numFmtId="0" fontId="4" fillId="0" borderId="0" xfId="2" applyFont="1" applyAlignment="1">
      <alignment vertical="top" wrapText="1"/>
    </xf>
    <xf numFmtId="0" fontId="2" fillId="0" borderId="0" xfId="2" applyAlignment="1">
      <alignment horizontal="left" vertical="top"/>
    </xf>
    <xf numFmtId="0" fontId="3" fillId="0" borderId="1" xfId="2" applyFont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0" fontId="5" fillId="2" borderId="3" xfId="2" applyFont="1" applyFill="1" applyBorder="1" applyAlignment="1">
      <alignment horizontal="center" vertical="top" wrapText="1"/>
    </xf>
    <xf numFmtId="0" fontId="6" fillId="2" borderId="4" xfId="2" applyFont="1" applyFill="1" applyBorder="1" applyAlignment="1">
      <alignment horizontal="left" vertical="top" wrapText="1" indent="1"/>
    </xf>
    <xf numFmtId="0" fontId="7" fillId="2" borderId="5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center" vertical="top" wrapText="1"/>
    </xf>
    <xf numFmtId="0" fontId="5" fillId="2" borderId="6" xfId="2" applyFont="1" applyFill="1" applyBorder="1" applyAlignment="1">
      <alignment horizontal="center" vertical="top" wrapText="1"/>
    </xf>
    <xf numFmtId="0" fontId="5" fillId="2" borderId="7" xfId="2" applyFont="1" applyFill="1" applyBorder="1" applyAlignment="1">
      <alignment horizontal="center" vertical="top" wrapText="1"/>
    </xf>
    <xf numFmtId="1" fontId="6" fillId="2" borderId="4" xfId="2" applyNumberFormat="1" applyFont="1" applyFill="1" applyBorder="1" applyAlignment="1">
      <alignment horizontal="center" vertical="top" shrinkToFit="1"/>
    </xf>
    <xf numFmtId="0" fontId="7" fillId="2" borderId="8" xfId="2" applyFont="1" applyFill="1" applyBorder="1" applyAlignment="1">
      <alignment horizontal="left" vertical="center" wrapText="1"/>
    </xf>
    <xf numFmtId="0" fontId="5" fillId="2" borderId="9" xfId="2" applyFont="1" applyFill="1" applyBorder="1" applyAlignment="1">
      <alignment horizontal="center" vertical="top" wrapText="1"/>
    </xf>
    <xf numFmtId="0" fontId="3" fillId="0" borderId="2" xfId="2" applyFont="1" applyBorder="1" applyAlignment="1">
      <alignment horizontal="left" vertical="top" wrapText="1"/>
    </xf>
    <xf numFmtId="0" fontId="3" fillId="0" borderId="3" xfId="2" applyFont="1" applyBorder="1" applyAlignment="1">
      <alignment horizontal="left" vertical="top" wrapText="1"/>
    </xf>
    <xf numFmtId="0" fontId="8" fillId="0" borderId="5" xfId="2" applyFont="1" applyBorder="1" applyAlignment="1">
      <alignment horizontal="left" wrapText="1"/>
    </xf>
    <xf numFmtId="0" fontId="8" fillId="0" borderId="8" xfId="2" applyFont="1" applyBorder="1" applyAlignment="1">
      <alignment horizontal="left" vertical="top" wrapText="1"/>
    </xf>
    <xf numFmtId="0" fontId="3" fillId="0" borderId="5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wrapText="1"/>
    </xf>
    <xf numFmtId="0" fontId="3" fillId="0" borderId="10" xfId="2" applyFont="1" applyBorder="1" applyAlignment="1">
      <alignment horizontal="left" vertical="top" wrapText="1"/>
    </xf>
    <xf numFmtId="0" fontId="3" fillId="0" borderId="11" xfId="2" applyFont="1" applyBorder="1" applyAlignment="1">
      <alignment horizontal="left" vertical="top" wrapText="1"/>
    </xf>
    <xf numFmtId="0" fontId="8" fillId="0" borderId="8" xfId="2" applyFont="1" applyBorder="1" applyAlignment="1">
      <alignment horizontal="left" wrapText="1"/>
    </xf>
    <xf numFmtId="0" fontId="3" fillId="0" borderId="8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wrapText="1"/>
    </xf>
    <xf numFmtId="0" fontId="10" fillId="0" borderId="10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3" fontId="11" fillId="0" borderId="8" xfId="2" applyNumberFormat="1" applyFont="1" applyBorder="1" applyAlignment="1" applyProtection="1">
      <alignment horizontal="right" vertical="top" indent="1" shrinkToFit="1"/>
      <protection locked="0"/>
    </xf>
    <xf numFmtId="0" fontId="12" fillId="0" borderId="10" xfId="2" applyFont="1" applyBorder="1" applyAlignment="1">
      <alignment horizontal="left" vertical="top" wrapText="1"/>
    </xf>
    <xf numFmtId="0" fontId="12" fillId="0" borderId="11" xfId="2" applyFont="1" applyBorder="1" applyAlignment="1">
      <alignment horizontal="left" vertical="top" wrapText="1"/>
    </xf>
    <xf numFmtId="3" fontId="8" fillId="0" borderId="8" xfId="2" applyNumberFormat="1" applyFont="1" applyBorder="1" applyAlignment="1" applyProtection="1">
      <alignment horizontal="right" vertical="top" indent="1" shrinkToFit="1"/>
      <protection locked="0"/>
    </xf>
    <xf numFmtId="0" fontId="12" fillId="0" borderId="8" xfId="2" applyFont="1" applyBorder="1" applyAlignment="1">
      <alignment horizontal="left" vertical="top" wrapText="1"/>
    </xf>
    <xf numFmtId="0" fontId="13" fillId="0" borderId="8" xfId="2" applyFont="1" applyBorder="1" applyAlignment="1">
      <alignment horizontal="left" vertical="top" wrapText="1"/>
    </xf>
    <xf numFmtId="0" fontId="14" fillId="0" borderId="0" xfId="2" applyFont="1" applyAlignment="1">
      <alignment horizontal="right" vertical="top" indent="1"/>
    </xf>
    <xf numFmtId="0" fontId="8" fillId="0" borderId="11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/>
    </xf>
    <xf numFmtId="0" fontId="10" fillId="0" borderId="11" xfId="2" applyFont="1" applyBorder="1" applyAlignment="1">
      <alignment horizontal="left" vertical="top"/>
    </xf>
    <xf numFmtId="0" fontId="12" fillId="0" borderId="8" xfId="2" applyFont="1" applyBorder="1" applyAlignment="1">
      <alignment horizontal="left" vertical="top"/>
    </xf>
    <xf numFmtId="0" fontId="12" fillId="0" borderId="10" xfId="2" applyFont="1" applyBorder="1" applyAlignment="1">
      <alignment horizontal="left" vertical="top"/>
    </xf>
    <xf numFmtId="0" fontId="12" fillId="0" borderId="11" xfId="2" applyFont="1" applyBorder="1" applyAlignment="1">
      <alignment horizontal="left" vertical="top"/>
    </xf>
    <xf numFmtId="0" fontId="3" fillId="0" borderId="8" xfId="2" applyFont="1" applyBorder="1" applyAlignment="1">
      <alignment horizontal="left" vertical="top"/>
    </xf>
    <xf numFmtId="3" fontId="9" fillId="0" borderId="8" xfId="2" applyNumberFormat="1" applyFont="1" applyBorder="1" applyAlignment="1" applyProtection="1">
      <alignment horizontal="right" vertical="top" indent="1" shrinkToFit="1"/>
      <protection locked="0"/>
    </xf>
    <xf numFmtId="0" fontId="3" fillId="0" borderId="10" xfId="2" applyFont="1" applyBorder="1" applyAlignment="1">
      <alignment horizontal="left" vertical="top"/>
    </xf>
    <xf numFmtId="0" fontId="3" fillId="0" borderId="11" xfId="2" applyFont="1" applyBorder="1" applyAlignment="1">
      <alignment horizontal="left" vertical="top"/>
    </xf>
    <xf numFmtId="3" fontId="8" fillId="0" borderId="8" xfId="2" applyNumberFormat="1" applyFont="1" applyBorder="1" applyAlignment="1" applyProtection="1">
      <alignment horizontal="right" wrapText="1" indent="1"/>
      <protection locked="0"/>
    </xf>
    <xf numFmtId="0" fontId="3" fillId="0" borderId="10" xfId="2" applyFont="1" applyBorder="1" applyAlignment="1">
      <alignment horizontal="left" vertical="center" wrapText="1"/>
    </xf>
    <xf numFmtId="0" fontId="3" fillId="0" borderId="11" xfId="2" applyFont="1" applyBorder="1" applyAlignment="1">
      <alignment horizontal="left" vertical="center" wrapText="1"/>
    </xf>
    <xf numFmtId="3" fontId="11" fillId="0" borderId="8" xfId="2" applyNumberFormat="1" applyFont="1" applyBorder="1" applyAlignment="1" applyProtection="1">
      <alignment horizontal="right" vertical="center" indent="1" shrinkToFit="1"/>
      <protection locked="0"/>
    </xf>
    <xf numFmtId="0" fontId="3" fillId="0" borderId="8" xfId="2" applyFont="1" applyBorder="1" applyAlignment="1">
      <alignment horizontal="left" vertical="center" wrapText="1"/>
    </xf>
    <xf numFmtId="3" fontId="9" fillId="0" borderId="8" xfId="2" applyNumberFormat="1" applyFont="1" applyBorder="1" applyAlignment="1" applyProtection="1">
      <alignment horizontal="right" vertical="center" wrapText="1" indent="1"/>
      <protection locked="0"/>
    </xf>
    <xf numFmtId="3" fontId="11" fillId="0" borderId="8" xfId="2" applyNumberFormat="1" applyFont="1" applyBorder="1" applyAlignment="1" applyProtection="1">
      <alignment horizontal="right" vertical="center" wrapText="1" indent="1"/>
      <protection locked="0"/>
    </xf>
    <xf numFmtId="0" fontId="8" fillId="0" borderId="10" xfId="2" applyFont="1" applyBorder="1" applyAlignment="1">
      <alignment horizontal="left" wrapText="1"/>
    </xf>
    <xf numFmtId="0" fontId="8" fillId="0" borderId="11" xfId="2" applyFont="1" applyBorder="1" applyAlignment="1">
      <alignment horizontal="left" wrapText="1"/>
    </xf>
    <xf numFmtId="3" fontId="8" fillId="0" borderId="8" xfId="2" applyNumberFormat="1" applyFont="1" applyBorder="1" applyAlignment="1" applyProtection="1">
      <alignment horizontal="right" vertical="center" indent="1" shrinkToFit="1"/>
      <protection locked="0"/>
    </xf>
    <xf numFmtId="0" fontId="8" fillId="0" borderId="10" xfId="2" applyFont="1" applyBorder="1" applyAlignment="1">
      <alignment horizontal="left" vertical="center" wrapText="1"/>
    </xf>
    <xf numFmtId="0" fontId="8" fillId="0" borderId="11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3" fontId="8" fillId="0" borderId="0" xfId="1" applyNumberFormat="1" applyFont="1" applyFill="1" applyBorder="1" applyAlignment="1" applyProtection="1">
      <alignment horizontal="right" indent="1" shrinkToFit="1"/>
      <protection locked="0"/>
    </xf>
    <xf numFmtId="3" fontId="8" fillId="0" borderId="12" xfId="1" applyNumberFormat="1" applyFont="1" applyFill="1" applyBorder="1" applyAlignment="1" applyProtection="1">
      <alignment horizontal="right" indent="1" shrinkToFit="1"/>
      <protection locked="0"/>
    </xf>
    <xf numFmtId="3" fontId="15" fillId="0" borderId="0" xfId="2" applyNumberFormat="1" applyFont="1" applyAlignment="1">
      <alignment horizontal="left" vertical="top"/>
    </xf>
    <xf numFmtId="3" fontId="9" fillId="0" borderId="8" xfId="2" applyNumberFormat="1" applyFont="1" applyBorder="1" applyAlignment="1" applyProtection="1">
      <alignment horizontal="right" vertical="center" indent="1" shrinkToFit="1"/>
      <protection locked="0"/>
    </xf>
    <xf numFmtId="3" fontId="2" fillId="0" borderId="0" xfId="2" applyNumberFormat="1" applyAlignment="1">
      <alignment horizontal="left" vertical="top"/>
    </xf>
    <xf numFmtId="0" fontId="8" fillId="0" borderId="6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top" wrapText="1"/>
    </xf>
    <xf numFmtId="0" fontId="3" fillId="0" borderId="9" xfId="2" applyFont="1" applyBorder="1" applyAlignment="1">
      <alignment horizontal="left" vertical="center" wrapText="1"/>
    </xf>
    <xf numFmtId="3" fontId="9" fillId="0" borderId="9" xfId="2" applyNumberFormat="1" applyFont="1" applyBorder="1" applyAlignment="1" applyProtection="1">
      <alignment horizontal="right" vertical="center" indent="1" shrinkToFit="1"/>
      <protection locked="0"/>
    </xf>
    <xf numFmtId="0" fontId="3" fillId="0" borderId="13" xfId="2" applyFont="1" applyBorder="1" applyAlignment="1">
      <alignment horizontal="center" wrapText="1"/>
    </xf>
    <xf numFmtId="0" fontId="3" fillId="0" borderId="13" xfId="2" applyFont="1" applyBorder="1" applyAlignment="1">
      <alignment wrapText="1"/>
    </xf>
    <xf numFmtId="0" fontId="2" fillId="0" borderId="0" xfId="2" applyAlignment="1">
      <alignment horizontal="left" vertical="top" wrapText="1"/>
    </xf>
  </cellXfs>
  <cellStyles count="12">
    <cellStyle name="Millares" xfId="1" builtinId="3"/>
    <cellStyle name="Moneda 2" xfId="3"/>
    <cellStyle name="Moneda 2 2" xfId="4"/>
    <cellStyle name="Normal" xfId="0" builtinId="0"/>
    <cellStyle name="Normal 2" xfId="2"/>
    <cellStyle name="Normal 3" xfId="5"/>
    <cellStyle name="Normal 3 2" xfId="6"/>
    <cellStyle name="Normal 4" xfId="7"/>
    <cellStyle name="Normal 5" xfId="8"/>
    <cellStyle name="Normal 5 2" xfId="9"/>
    <cellStyle name="Normal 6" xfId="10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1326969</xdr:colOff>
      <xdr:row>0</xdr:row>
      <xdr:rowOff>0</xdr:rowOff>
    </xdr:from>
    <xdr:ext cx="1770253" cy="457657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6869" y="0"/>
          <a:ext cx="1770253" cy="457657"/>
        </a:xfrm>
        <a:prstGeom prst="rect">
          <a:avLst/>
        </a:prstGeom>
      </xdr:spPr>
    </xdr:pic>
    <xdr:clientData/>
  </xdr:oneCellAnchor>
  <xdr:oneCellAnchor>
    <xdr:from>
      <xdr:col>5</xdr:col>
      <xdr:colOff>1326969</xdr:colOff>
      <xdr:row>0</xdr:row>
      <xdr:rowOff>0</xdr:rowOff>
    </xdr:from>
    <xdr:ext cx="1770253" cy="457657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6869" y="0"/>
          <a:ext cx="1770253" cy="4576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J75"/>
  <sheetViews>
    <sheetView tabSelected="1" topLeftCell="A49" zoomScale="115" zoomScaleNormal="115" zoomScalePageLayoutView="160" workbookViewId="0">
      <selection activeCell="H67" sqref="H67"/>
    </sheetView>
  </sheetViews>
  <sheetFormatPr baseColWidth="10" defaultColWidth="8.28515625" defaultRowHeight="12.75" x14ac:dyDescent="0.25"/>
  <cols>
    <col min="1" max="1" width="10.5703125" style="71" customWidth="1"/>
    <col min="2" max="2" width="14.28515625" style="71" customWidth="1"/>
    <col min="3" max="3" width="9.42578125" style="3" customWidth="1"/>
    <col min="4" max="4" width="9.5703125" style="3" customWidth="1"/>
    <col min="5" max="5" width="1.28515625" style="3" customWidth="1"/>
    <col min="6" max="6" width="26.5703125" style="71" customWidth="1"/>
    <col min="7" max="8" width="9.42578125" style="3" customWidth="1"/>
    <col min="9" max="9" width="8.28515625" style="3"/>
    <col min="10" max="10" width="12" style="3" bestFit="1" customWidth="1"/>
    <col min="11" max="16384" width="8.28515625" style="3"/>
  </cols>
  <sheetData>
    <row r="1" spans="1:9" ht="8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8.2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8.2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ht="8.2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ht="8.2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ht="8.25" customHeight="1" x14ac:dyDescent="0.25">
      <c r="A6" s="5" t="s">
        <v>5</v>
      </c>
      <c r="B6" s="6"/>
      <c r="C6" s="7" t="s">
        <v>6</v>
      </c>
      <c r="D6" s="7" t="s">
        <v>6</v>
      </c>
      <c r="E6" s="8"/>
      <c r="F6" s="9" t="s">
        <v>5</v>
      </c>
      <c r="G6" s="7" t="s">
        <v>6</v>
      </c>
      <c r="H6" s="7" t="s">
        <v>6</v>
      </c>
    </row>
    <row r="7" spans="1:9" ht="8.25" customHeight="1" x14ac:dyDescent="0.25">
      <c r="A7" s="10"/>
      <c r="B7" s="11"/>
      <c r="C7" s="12">
        <v>2019</v>
      </c>
      <c r="D7" s="12">
        <v>2018</v>
      </c>
      <c r="E7" s="13"/>
      <c r="F7" s="14"/>
      <c r="G7" s="12">
        <v>2019</v>
      </c>
      <c r="H7" s="12">
        <v>2018</v>
      </c>
    </row>
    <row r="8" spans="1:9" ht="12" customHeight="1" x14ac:dyDescent="0.15">
      <c r="A8" s="15" t="s">
        <v>7</v>
      </c>
      <c r="B8" s="16"/>
      <c r="C8" s="17"/>
      <c r="D8" s="17"/>
      <c r="E8" s="18"/>
      <c r="F8" s="19" t="s">
        <v>8</v>
      </c>
      <c r="G8" s="20"/>
      <c r="H8" s="20"/>
    </row>
    <row r="9" spans="1:9" ht="8.25" customHeight="1" x14ac:dyDescent="0.15">
      <c r="A9" s="21" t="s">
        <v>9</v>
      </c>
      <c r="B9" s="22"/>
      <c r="C9" s="23"/>
      <c r="D9" s="23"/>
      <c r="E9" s="18"/>
      <c r="F9" s="24" t="s">
        <v>10</v>
      </c>
      <c r="G9" s="25"/>
      <c r="H9" s="25"/>
    </row>
    <row r="10" spans="1:9" ht="8.25" customHeight="1" x14ac:dyDescent="0.25">
      <c r="A10" s="26" t="s">
        <v>11</v>
      </c>
      <c r="B10" s="27"/>
      <c r="C10" s="28">
        <f>SUM(C11:C17)+1</f>
        <v>3443127903</v>
      </c>
      <c r="D10" s="28">
        <f>SUM(D11:D17)</f>
        <v>2440654511</v>
      </c>
      <c r="E10" s="18"/>
      <c r="F10" s="24" t="s">
        <v>12</v>
      </c>
      <c r="G10" s="28">
        <f>SUM(G11:G19)</f>
        <v>8119162037</v>
      </c>
      <c r="H10" s="28">
        <f>SUM(H11:H19)-1</f>
        <v>10107889374</v>
      </c>
    </row>
    <row r="11" spans="1:9" ht="8.25" customHeight="1" x14ac:dyDescent="0.25">
      <c r="A11" s="29" t="s">
        <v>13</v>
      </c>
      <c r="B11" s="30"/>
      <c r="C11" s="31">
        <v>1018876</v>
      </c>
      <c r="D11" s="31">
        <v>1136646</v>
      </c>
      <c r="E11" s="18"/>
      <c r="F11" s="32" t="s">
        <v>14</v>
      </c>
      <c r="G11" s="31">
        <v>174156443</v>
      </c>
      <c r="H11" s="31">
        <v>503138992</v>
      </c>
    </row>
    <row r="12" spans="1:9" ht="8.25" customHeight="1" x14ac:dyDescent="0.25">
      <c r="A12" s="29" t="s">
        <v>15</v>
      </c>
      <c r="B12" s="30"/>
      <c r="C12" s="31">
        <v>1914567942</v>
      </c>
      <c r="D12" s="31">
        <v>967315832</v>
      </c>
      <c r="E12" s="18"/>
      <c r="F12" s="32" t="s">
        <v>16</v>
      </c>
      <c r="G12" s="31">
        <v>1110542608</v>
      </c>
      <c r="H12" s="31">
        <v>1042750648</v>
      </c>
    </row>
    <row r="13" spans="1:9" ht="8.25" customHeight="1" x14ac:dyDescent="0.25">
      <c r="A13" s="29" t="s">
        <v>17</v>
      </c>
      <c r="B13" s="30"/>
      <c r="C13" s="31">
        <v>701286092</v>
      </c>
      <c r="D13" s="31">
        <v>865654652</v>
      </c>
      <c r="E13" s="18"/>
      <c r="F13" s="32" t="s">
        <v>18</v>
      </c>
      <c r="G13" s="31">
        <v>800117124</v>
      </c>
      <c r="H13" s="31">
        <v>1226293025</v>
      </c>
    </row>
    <row r="14" spans="1:9" ht="8.25" customHeight="1" x14ac:dyDescent="0.25">
      <c r="A14" s="29" t="s">
        <v>19</v>
      </c>
      <c r="B14" s="30"/>
      <c r="C14" s="31">
        <v>825682979</v>
      </c>
      <c r="D14" s="31">
        <v>605975368</v>
      </c>
      <c r="E14" s="18"/>
      <c r="F14" s="32" t="s">
        <v>20</v>
      </c>
      <c r="G14" s="31">
        <v>0</v>
      </c>
      <c r="H14" s="31">
        <v>722493</v>
      </c>
    </row>
    <row r="15" spans="1:9" ht="8.25" customHeight="1" x14ac:dyDescent="0.25">
      <c r="A15" s="29" t="s">
        <v>21</v>
      </c>
      <c r="B15" s="30"/>
      <c r="C15" s="31">
        <v>0</v>
      </c>
      <c r="D15" s="31">
        <v>0</v>
      </c>
      <c r="E15" s="18"/>
      <c r="F15" s="32" t="s">
        <v>22</v>
      </c>
      <c r="G15" s="31">
        <v>349617331</v>
      </c>
      <c r="H15" s="31">
        <v>1043443425</v>
      </c>
    </row>
    <row r="16" spans="1:9" ht="15.75" customHeight="1" x14ac:dyDescent="0.25">
      <c r="A16" s="29" t="s">
        <v>23</v>
      </c>
      <c r="B16" s="30"/>
      <c r="C16" s="31">
        <v>572013</v>
      </c>
      <c r="D16" s="31">
        <v>572013</v>
      </c>
      <c r="E16" s="18"/>
      <c r="F16" s="32" t="s">
        <v>24</v>
      </c>
      <c r="G16" s="31">
        <v>7053111</v>
      </c>
      <c r="H16" s="31">
        <v>8063867</v>
      </c>
    </row>
    <row r="17" spans="1:8" ht="8.25" customHeight="1" x14ac:dyDescent="0.25">
      <c r="A17" s="29" t="s">
        <v>25</v>
      </c>
      <c r="B17" s="30"/>
      <c r="C17" s="31">
        <v>0</v>
      </c>
      <c r="D17" s="31">
        <v>0</v>
      </c>
      <c r="E17" s="18"/>
      <c r="F17" s="32" t="s">
        <v>26</v>
      </c>
      <c r="G17" s="31">
        <v>1188150492</v>
      </c>
      <c r="H17" s="31">
        <v>1268334220</v>
      </c>
    </row>
    <row r="18" spans="1:8" ht="17.25" customHeight="1" x14ac:dyDescent="0.25">
      <c r="A18" s="26" t="s">
        <v>27</v>
      </c>
      <c r="B18" s="27"/>
      <c r="C18" s="28">
        <f>SUM(C19:C25)-1</f>
        <v>7556259011</v>
      </c>
      <c r="D18" s="28">
        <f>SUM(D19:D25)</f>
        <v>9347902591</v>
      </c>
      <c r="E18" s="18"/>
      <c r="F18" s="32" t="s">
        <v>28</v>
      </c>
      <c r="G18" s="31">
        <v>0</v>
      </c>
      <c r="H18" s="31">
        <v>0</v>
      </c>
    </row>
    <row r="19" spans="1:8" ht="8.25" customHeight="1" x14ac:dyDescent="0.25">
      <c r="A19" s="29" t="s">
        <v>29</v>
      </c>
      <c r="B19" s="30"/>
      <c r="C19" s="31">
        <v>0</v>
      </c>
      <c r="D19" s="31">
        <v>0</v>
      </c>
      <c r="E19" s="18"/>
      <c r="F19" s="32" t="s">
        <v>30</v>
      </c>
      <c r="G19" s="31">
        <v>4489524928</v>
      </c>
      <c r="H19" s="31">
        <v>5015142705</v>
      </c>
    </row>
    <row r="20" spans="1:8" ht="8.25" customHeight="1" x14ac:dyDescent="0.25">
      <c r="A20" s="29" t="s">
        <v>31</v>
      </c>
      <c r="B20" s="30"/>
      <c r="C20" s="31">
        <v>43265300</v>
      </c>
      <c r="D20" s="31">
        <v>43572767</v>
      </c>
      <c r="E20" s="18"/>
      <c r="F20" s="24" t="s">
        <v>32</v>
      </c>
      <c r="G20" s="28">
        <f>SUM(G21:G23)</f>
        <v>1691050670</v>
      </c>
      <c r="H20" s="28">
        <f>SUM(H21:H23)</f>
        <v>2586148570</v>
      </c>
    </row>
    <row r="21" spans="1:8" ht="8.25" customHeight="1" x14ac:dyDescent="0.25">
      <c r="A21" s="29" t="s">
        <v>33</v>
      </c>
      <c r="B21" s="30"/>
      <c r="C21" s="31">
        <v>2803170206</v>
      </c>
      <c r="D21" s="31">
        <v>4267843976</v>
      </c>
      <c r="E21" s="18"/>
      <c r="F21" s="32" t="s">
        <v>34</v>
      </c>
      <c r="G21" s="31">
        <v>1691050670</v>
      </c>
      <c r="H21" s="31">
        <v>2586148570</v>
      </c>
    </row>
    <row r="22" spans="1:8" ht="17.25" customHeight="1" x14ac:dyDescent="0.25">
      <c r="A22" s="29" t="s">
        <v>35</v>
      </c>
      <c r="B22" s="30"/>
      <c r="C22" s="31">
        <v>545443241</v>
      </c>
      <c r="D22" s="31">
        <v>674472419</v>
      </c>
      <c r="E22" s="18"/>
      <c r="F22" s="32" t="s">
        <v>36</v>
      </c>
      <c r="G22" s="31">
        <v>0</v>
      </c>
      <c r="H22" s="31">
        <v>0</v>
      </c>
    </row>
    <row r="23" spans="1:8" ht="8.25" customHeight="1" x14ac:dyDescent="0.25">
      <c r="A23" s="29" t="s">
        <v>37</v>
      </c>
      <c r="B23" s="30"/>
      <c r="C23" s="31">
        <v>845486175</v>
      </c>
      <c r="D23" s="31">
        <v>1225161833</v>
      </c>
      <c r="E23" s="18"/>
      <c r="F23" s="32" t="s">
        <v>38</v>
      </c>
      <c r="G23" s="31">
        <v>0</v>
      </c>
      <c r="H23" s="31">
        <v>0</v>
      </c>
    </row>
    <row r="24" spans="1:8" ht="15.75" customHeight="1" x14ac:dyDescent="0.25">
      <c r="A24" s="29" t="s">
        <v>39</v>
      </c>
      <c r="B24" s="30"/>
      <c r="C24" s="31">
        <v>459061014</v>
      </c>
      <c r="D24" s="31">
        <v>546692383</v>
      </c>
      <c r="E24" s="18"/>
      <c r="F24" s="33" t="s">
        <v>40</v>
      </c>
      <c r="G24" s="28">
        <f>SUM(G25:G25)</f>
        <v>6308736</v>
      </c>
      <c r="H24" s="28">
        <f>SUM(H25:H26)</f>
        <v>5765420</v>
      </c>
    </row>
    <row r="25" spans="1:8" ht="16.5" customHeight="1" x14ac:dyDescent="0.25">
      <c r="A25" s="29" t="s">
        <v>41</v>
      </c>
      <c r="B25" s="30"/>
      <c r="C25" s="31">
        <v>2859833076</v>
      </c>
      <c r="D25" s="31">
        <v>2590159213</v>
      </c>
      <c r="E25" s="18"/>
      <c r="F25" s="32" t="s">
        <v>42</v>
      </c>
      <c r="G25" s="31">
        <v>6308736</v>
      </c>
      <c r="H25" s="31">
        <v>5765420</v>
      </c>
    </row>
    <row r="26" spans="1:8" ht="8.25" customHeight="1" x14ac:dyDescent="0.25">
      <c r="A26" s="26" t="s">
        <v>43</v>
      </c>
      <c r="B26" s="27"/>
      <c r="C26" s="28">
        <f>SUM(C27:C31)</f>
        <v>158962984</v>
      </c>
      <c r="D26" s="28">
        <f>SUM(D27:D31)</f>
        <v>208934933</v>
      </c>
      <c r="E26" s="18"/>
      <c r="F26" s="32" t="s">
        <v>44</v>
      </c>
      <c r="G26" s="34">
        <v>0</v>
      </c>
      <c r="H26" s="31">
        <v>0</v>
      </c>
    </row>
    <row r="27" spans="1:8" ht="17.25" customHeight="1" x14ac:dyDescent="0.25">
      <c r="A27" s="29" t="s">
        <v>45</v>
      </c>
      <c r="B27" s="30"/>
      <c r="C27" s="31">
        <v>26138797</v>
      </c>
      <c r="D27" s="31">
        <v>24459285</v>
      </c>
      <c r="E27" s="18"/>
      <c r="F27" s="24" t="s">
        <v>46</v>
      </c>
      <c r="G27" s="28">
        <v>0</v>
      </c>
      <c r="H27" s="28">
        <v>0</v>
      </c>
    </row>
    <row r="28" spans="1:8" ht="16.5" customHeight="1" x14ac:dyDescent="0.25">
      <c r="A28" s="29" t="s">
        <v>47</v>
      </c>
      <c r="B28" s="35"/>
      <c r="C28" s="31">
        <v>0</v>
      </c>
      <c r="D28" s="31">
        <v>0</v>
      </c>
      <c r="E28" s="18"/>
      <c r="F28" s="24" t="s">
        <v>48</v>
      </c>
      <c r="G28" s="28">
        <v>0</v>
      </c>
      <c r="H28" s="28">
        <v>0</v>
      </c>
    </row>
    <row r="29" spans="1:8" ht="17.25" customHeight="1" x14ac:dyDescent="0.25">
      <c r="A29" s="29" t="s">
        <v>49</v>
      </c>
      <c r="B29" s="35"/>
      <c r="C29" s="31">
        <v>0</v>
      </c>
      <c r="D29" s="31">
        <v>0</v>
      </c>
      <c r="E29" s="18"/>
      <c r="F29" s="32" t="s">
        <v>50</v>
      </c>
      <c r="G29" s="31">
        <v>0</v>
      </c>
      <c r="H29" s="31">
        <v>0</v>
      </c>
    </row>
    <row r="30" spans="1:8" ht="16.5" customHeight="1" x14ac:dyDescent="0.25">
      <c r="A30" s="29" t="s">
        <v>51</v>
      </c>
      <c r="B30" s="30"/>
      <c r="C30" s="31">
        <v>132824187</v>
      </c>
      <c r="D30" s="31">
        <v>184475648</v>
      </c>
      <c r="E30" s="18"/>
      <c r="F30" s="32" t="s">
        <v>52</v>
      </c>
      <c r="G30" s="31">
        <v>0</v>
      </c>
      <c r="H30" s="31">
        <v>0</v>
      </c>
    </row>
    <row r="31" spans="1:8" ht="16.5" customHeight="1" x14ac:dyDescent="0.25">
      <c r="A31" s="29" t="s">
        <v>53</v>
      </c>
      <c r="B31" s="30"/>
      <c r="C31" s="31"/>
      <c r="D31" s="31"/>
      <c r="E31" s="18"/>
      <c r="F31" s="32" t="s">
        <v>54</v>
      </c>
      <c r="G31" s="31">
        <v>0</v>
      </c>
      <c r="H31" s="31">
        <v>0</v>
      </c>
    </row>
    <row r="32" spans="1:8" ht="17.25" customHeight="1" x14ac:dyDescent="0.25">
      <c r="A32" s="26" t="s">
        <v>55</v>
      </c>
      <c r="B32" s="27"/>
      <c r="C32" s="28">
        <f>SUM(C33:C37)</f>
        <v>0</v>
      </c>
      <c r="D32" s="28">
        <f>SUM(D33:D37)</f>
        <v>0</v>
      </c>
      <c r="E32" s="18"/>
      <c r="F32" s="24" t="s">
        <v>56</v>
      </c>
      <c r="G32" s="28">
        <v>0</v>
      </c>
      <c r="H32" s="28">
        <v>0</v>
      </c>
    </row>
    <row r="33" spans="1:8" ht="8.25" customHeight="1" x14ac:dyDescent="0.25">
      <c r="A33" s="29" t="s">
        <v>57</v>
      </c>
      <c r="B33" s="30"/>
      <c r="C33" s="31">
        <v>0</v>
      </c>
      <c r="D33" s="31">
        <v>0</v>
      </c>
      <c r="E33" s="18"/>
      <c r="F33" s="32" t="s">
        <v>58</v>
      </c>
      <c r="G33" s="31">
        <v>0</v>
      </c>
      <c r="H33" s="31">
        <v>0</v>
      </c>
    </row>
    <row r="34" spans="1:8" ht="8.25" customHeight="1" x14ac:dyDescent="0.25">
      <c r="A34" s="29" t="s">
        <v>59</v>
      </c>
      <c r="B34" s="30"/>
      <c r="C34" s="31">
        <v>0</v>
      </c>
      <c r="D34" s="31">
        <v>0</v>
      </c>
      <c r="E34" s="18"/>
      <c r="F34" s="32" t="s">
        <v>60</v>
      </c>
      <c r="G34" s="31">
        <v>0</v>
      </c>
      <c r="H34" s="31">
        <v>0</v>
      </c>
    </row>
    <row r="35" spans="1:8" ht="8.25" customHeight="1" x14ac:dyDescent="0.25">
      <c r="A35" s="29" t="s">
        <v>61</v>
      </c>
      <c r="B35" s="30"/>
      <c r="C35" s="31">
        <v>0</v>
      </c>
      <c r="D35" s="31">
        <v>0</v>
      </c>
      <c r="E35" s="18"/>
      <c r="F35" s="32" t="s">
        <v>62</v>
      </c>
      <c r="G35" s="31">
        <v>0</v>
      </c>
      <c r="H35" s="31">
        <v>0</v>
      </c>
    </row>
    <row r="36" spans="1:8" ht="15.75" customHeight="1" x14ac:dyDescent="0.25">
      <c r="A36" s="29" t="s">
        <v>63</v>
      </c>
      <c r="B36" s="30"/>
      <c r="C36" s="31">
        <v>0</v>
      </c>
      <c r="D36" s="31">
        <v>0</v>
      </c>
      <c r="E36" s="18"/>
      <c r="F36" s="32" t="s">
        <v>64</v>
      </c>
      <c r="G36" s="31">
        <v>0</v>
      </c>
      <c r="H36" s="31">
        <v>0</v>
      </c>
    </row>
    <row r="37" spans="1:8" ht="16.5" customHeight="1" x14ac:dyDescent="0.25">
      <c r="A37" s="29" t="s">
        <v>65</v>
      </c>
      <c r="B37" s="30"/>
      <c r="C37" s="31">
        <v>0</v>
      </c>
      <c r="D37" s="31">
        <v>0</v>
      </c>
      <c r="E37" s="18"/>
      <c r="F37" s="32" t="s">
        <v>66</v>
      </c>
      <c r="G37" s="31">
        <v>0</v>
      </c>
      <c r="H37" s="31">
        <v>0</v>
      </c>
    </row>
    <row r="38" spans="1:8" ht="6.75" customHeight="1" x14ac:dyDescent="0.25">
      <c r="A38" s="36" t="s">
        <v>67</v>
      </c>
      <c r="B38" s="37"/>
      <c r="C38" s="28">
        <f>SUM(C39:C47)</f>
        <v>29069</v>
      </c>
      <c r="D38" s="28">
        <f>SUM(D39:D47)</f>
        <v>29069</v>
      </c>
      <c r="E38" s="18"/>
      <c r="F38" s="38" t="s">
        <v>68</v>
      </c>
      <c r="G38" s="31">
        <v>0</v>
      </c>
      <c r="H38" s="31">
        <v>0</v>
      </c>
    </row>
    <row r="39" spans="1:8" ht="6" customHeight="1" x14ac:dyDescent="0.25">
      <c r="A39" s="39" t="s">
        <v>69</v>
      </c>
      <c r="B39" s="40"/>
      <c r="C39" s="31">
        <v>29069</v>
      </c>
      <c r="D39" s="31">
        <v>29069</v>
      </c>
      <c r="E39" s="18"/>
      <c r="F39" s="41" t="s">
        <v>70</v>
      </c>
      <c r="G39" s="28">
        <v>0</v>
      </c>
      <c r="H39" s="28">
        <v>0</v>
      </c>
    </row>
    <row r="40" spans="1:8" ht="15" customHeight="1" x14ac:dyDescent="0.25">
      <c r="A40" s="21" t="s">
        <v>71</v>
      </c>
      <c r="B40" s="22"/>
      <c r="C40" s="42">
        <v>0</v>
      </c>
      <c r="D40" s="42">
        <v>0</v>
      </c>
      <c r="E40" s="18"/>
      <c r="F40" s="38" t="s">
        <v>72</v>
      </c>
      <c r="G40" s="31">
        <v>0</v>
      </c>
      <c r="H40" s="31">
        <v>0</v>
      </c>
    </row>
    <row r="41" spans="1:8" ht="16.5" customHeight="1" x14ac:dyDescent="0.25">
      <c r="A41" s="29" t="s">
        <v>73</v>
      </c>
      <c r="B41" s="30"/>
      <c r="C41" s="31">
        <v>0</v>
      </c>
      <c r="D41" s="31">
        <v>0</v>
      </c>
      <c r="E41" s="18"/>
      <c r="F41" s="38" t="s">
        <v>74</v>
      </c>
      <c r="G41" s="31">
        <v>0</v>
      </c>
      <c r="H41" s="31">
        <v>0</v>
      </c>
    </row>
    <row r="42" spans="1:8" ht="7.5" customHeight="1" x14ac:dyDescent="0.25">
      <c r="A42" s="39" t="s">
        <v>75</v>
      </c>
      <c r="B42" s="40"/>
      <c r="C42" s="31">
        <v>0</v>
      </c>
      <c r="D42" s="31">
        <v>0</v>
      </c>
      <c r="E42" s="18"/>
      <c r="F42" s="38" t="s">
        <v>76</v>
      </c>
      <c r="G42" s="31">
        <v>0</v>
      </c>
      <c r="H42" s="31">
        <v>0</v>
      </c>
    </row>
    <row r="43" spans="1:8" ht="7.5" customHeight="1" x14ac:dyDescent="0.25">
      <c r="A43" s="43" t="s">
        <v>77</v>
      </c>
      <c r="B43" s="44"/>
      <c r="C43" s="42">
        <v>0</v>
      </c>
      <c r="D43" s="42">
        <v>0</v>
      </c>
      <c r="E43" s="18"/>
      <c r="F43" s="41" t="s">
        <v>78</v>
      </c>
      <c r="G43" s="28">
        <f>SUM(G44:G46)</f>
        <v>38109757</v>
      </c>
      <c r="H43" s="28">
        <f>SUM(H44:H46)</f>
        <v>26640928</v>
      </c>
    </row>
    <row r="44" spans="1:8" ht="8.25" customHeight="1" x14ac:dyDescent="0.25">
      <c r="A44" s="39" t="s">
        <v>79</v>
      </c>
      <c r="B44" s="40"/>
      <c r="C44" s="31">
        <v>0</v>
      </c>
      <c r="D44" s="31">
        <v>0</v>
      </c>
      <c r="E44" s="18"/>
      <c r="F44" s="38" t="s">
        <v>80</v>
      </c>
      <c r="G44" s="31">
        <v>17217640</v>
      </c>
      <c r="H44" s="31">
        <v>-616306</v>
      </c>
    </row>
    <row r="45" spans="1:8" ht="7.5" customHeight="1" x14ac:dyDescent="0.25">
      <c r="A45" s="39" t="s">
        <v>81</v>
      </c>
      <c r="B45" s="40"/>
      <c r="C45" s="31">
        <v>0</v>
      </c>
      <c r="D45" s="31">
        <v>0</v>
      </c>
      <c r="E45" s="18"/>
      <c r="F45" s="38" t="s">
        <v>82</v>
      </c>
      <c r="G45" s="31">
        <v>18037497</v>
      </c>
      <c r="H45" s="31">
        <v>17711208</v>
      </c>
    </row>
    <row r="46" spans="1:8" ht="16.5" customHeight="1" x14ac:dyDescent="0.25">
      <c r="A46" s="29" t="s">
        <v>83</v>
      </c>
      <c r="B46" s="30"/>
      <c r="C46" s="31">
        <v>0</v>
      </c>
      <c r="D46" s="31">
        <v>0</v>
      </c>
      <c r="E46" s="18"/>
      <c r="F46" s="32" t="s">
        <v>84</v>
      </c>
      <c r="G46" s="31">
        <v>2854620</v>
      </c>
      <c r="H46" s="31">
        <v>9546026</v>
      </c>
    </row>
    <row r="47" spans="1:8" ht="7.5" customHeight="1" x14ac:dyDescent="0.15">
      <c r="A47" s="29" t="s">
        <v>85</v>
      </c>
      <c r="B47" s="30"/>
      <c r="C47" s="31">
        <v>0</v>
      </c>
      <c r="D47" s="31">
        <v>0</v>
      </c>
      <c r="E47" s="18"/>
      <c r="F47" s="23"/>
      <c r="G47" s="45"/>
      <c r="H47" s="45"/>
    </row>
    <row r="48" spans="1:8" ht="12" customHeight="1" x14ac:dyDescent="0.25">
      <c r="A48" s="46" t="s">
        <v>86</v>
      </c>
      <c r="B48" s="47"/>
      <c r="C48" s="48">
        <f>C10+C18+C26+C38</f>
        <v>11158378967</v>
      </c>
      <c r="D48" s="48">
        <f>D10+D18+D26+D38</f>
        <v>11997521104</v>
      </c>
      <c r="E48" s="18"/>
      <c r="F48" s="49" t="s">
        <v>87</v>
      </c>
      <c r="G48" s="48">
        <f>G43+G39+G32+G24+G20+G10+1</f>
        <v>9854631201</v>
      </c>
      <c r="H48" s="48">
        <f>H10+H20+H24+H27+H28+H32+H39+H43</f>
        <v>12726444292</v>
      </c>
    </row>
    <row r="49" spans="1:8" ht="6.75" customHeight="1" x14ac:dyDescent="0.25">
      <c r="A49" s="46" t="s">
        <v>88</v>
      </c>
      <c r="B49" s="47"/>
      <c r="C49" s="50"/>
      <c r="D49" s="50"/>
      <c r="E49" s="18"/>
      <c r="F49" s="49" t="s">
        <v>89</v>
      </c>
      <c r="G49" s="51"/>
      <c r="H49" s="51"/>
    </row>
    <row r="50" spans="1:8" ht="8.25" customHeight="1" x14ac:dyDescent="0.25">
      <c r="A50" s="29" t="s">
        <v>90</v>
      </c>
      <c r="B50" s="30"/>
      <c r="C50" s="31">
        <v>1457144732</v>
      </c>
      <c r="D50" s="31">
        <v>2548949741</v>
      </c>
      <c r="E50" s="18"/>
      <c r="F50" s="32" t="s">
        <v>91</v>
      </c>
      <c r="G50" s="31">
        <v>14329</v>
      </c>
      <c r="H50" s="31">
        <v>94981</v>
      </c>
    </row>
    <row r="51" spans="1:8" ht="9" customHeight="1" x14ac:dyDescent="0.25">
      <c r="A51" s="29" t="s">
        <v>92</v>
      </c>
      <c r="B51" s="30"/>
      <c r="C51" s="31">
        <v>24169</v>
      </c>
      <c r="D51" s="31">
        <v>24169</v>
      </c>
      <c r="E51" s="18"/>
      <c r="F51" s="32" t="s">
        <v>93</v>
      </c>
      <c r="G51" s="31">
        <v>0</v>
      </c>
      <c r="H51" s="31">
        <v>0</v>
      </c>
    </row>
    <row r="52" spans="1:8" ht="17.25" customHeight="1" x14ac:dyDescent="0.25">
      <c r="A52" s="29" t="s">
        <v>94</v>
      </c>
      <c r="B52" s="30"/>
      <c r="C52" s="31">
        <v>14423793522</v>
      </c>
      <c r="D52" s="31">
        <v>12395699956</v>
      </c>
      <c r="E52" s="18"/>
      <c r="F52" s="32" t="s">
        <v>95</v>
      </c>
      <c r="G52" s="31">
        <v>12760921546</v>
      </c>
      <c r="H52" s="31">
        <v>9409229684</v>
      </c>
    </row>
    <row r="53" spans="1:8" ht="8.25" customHeight="1" x14ac:dyDescent="0.25">
      <c r="A53" s="29" t="s">
        <v>96</v>
      </c>
      <c r="B53" s="30"/>
      <c r="C53" s="31">
        <v>2803730635</v>
      </c>
      <c r="D53" s="31">
        <v>2938671994</v>
      </c>
      <c r="E53" s="18"/>
      <c r="F53" s="32" t="s">
        <v>97</v>
      </c>
      <c r="G53" s="31">
        <v>0</v>
      </c>
      <c r="H53" s="31">
        <v>0</v>
      </c>
    </row>
    <row r="54" spans="1:8" ht="15.75" customHeight="1" x14ac:dyDescent="0.25">
      <c r="A54" s="29" t="s">
        <v>98</v>
      </c>
      <c r="B54" s="30"/>
      <c r="C54" s="31">
        <v>212404433</v>
      </c>
      <c r="D54" s="31">
        <v>152948481</v>
      </c>
      <c r="E54" s="18"/>
      <c r="F54" s="32" t="s">
        <v>99</v>
      </c>
      <c r="G54" s="31">
        <v>15698980</v>
      </c>
      <c r="H54" s="31">
        <v>14686136</v>
      </c>
    </row>
    <row r="55" spans="1:8" ht="8.25" customHeight="1" x14ac:dyDescent="0.25">
      <c r="A55" s="29" t="s">
        <v>100</v>
      </c>
      <c r="B55" s="30"/>
      <c r="C55" s="31">
        <v>-318672976</v>
      </c>
      <c r="D55" s="31">
        <v>-114601168</v>
      </c>
      <c r="E55" s="18"/>
      <c r="F55" s="32" t="s">
        <v>101</v>
      </c>
      <c r="G55" s="31">
        <v>44291</v>
      </c>
      <c r="H55" s="31">
        <v>44291</v>
      </c>
    </row>
    <row r="56" spans="1:8" ht="8.25" customHeight="1" x14ac:dyDescent="0.15">
      <c r="A56" s="29" t="s">
        <v>102</v>
      </c>
      <c r="B56" s="30"/>
      <c r="C56" s="31">
        <v>0</v>
      </c>
      <c r="D56" s="31">
        <v>0</v>
      </c>
      <c r="E56" s="18"/>
      <c r="F56" s="23"/>
      <c r="G56" s="45"/>
      <c r="H56" s="45"/>
    </row>
    <row r="57" spans="1:8" ht="15" customHeight="1" x14ac:dyDescent="0.25">
      <c r="A57" s="29" t="s">
        <v>103</v>
      </c>
      <c r="B57" s="30"/>
      <c r="C57" s="31">
        <v>0</v>
      </c>
      <c r="D57" s="31">
        <v>0</v>
      </c>
      <c r="E57" s="18"/>
      <c r="F57" s="24" t="s">
        <v>104</v>
      </c>
      <c r="G57" s="28">
        <f>SUM(G50:G56)-1</f>
        <v>12776679145</v>
      </c>
      <c r="H57" s="28">
        <f>SUM(H50:H56)</f>
        <v>9424055092</v>
      </c>
    </row>
    <row r="58" spans="1:8" ht="8.65" customHeight="1" x14ac:dyDescent="0.25">
      <c r="A58" s="29" t="s">
        <v>105</v>
      </c>
      <c r="B58" s="30"/>
      <c r="C58" s="31">
        <v>0</v>
      </c>
      <c r="D58" s="31">
        <v>0</v>
      </c>
      <c r="E58" s="18"/>
      <c r="F58" s="49" t="s">
        <v>106</v>
      </c>
      <c r="G58" s="48">
        <f>G48+G57</f>
        <v>22631310346</v>
      </c>
      <c r="H58" s="48">
        <f>H48+H57</f>
        <v>22150499384</v>
      </c>
    </row>
    <row r="59" spans="1:8" ht="8.65" customHeight="1" x14ac:dyDescent="0.25">
      <c r="A59" s="21" t="s">
        <v>107</v>
      </c>
      <c r="B59" s="22"/>
      <c r="C59" s="28">
        <f>SUM(C50:C58)</f>
        <v>18578424515</v>
      </c>
      <c r="D59" s="28">
        <f>SUM(D50:D58)-1</f>
        <v>17921693172</v>
      </c>
      <c r="E59" s="18"/>
      <c r="F59" s="49" t="s">
        <v>108</v>
      </c>
      <c r="G59" s="51"/>
      <c r="H59" s="51"/>
    </row>
    <row r="60" spans="1:8" ht="8.65" customHeight="1" x14ac:dyDescent="0.25">
      <c r="A60" s="21" t="s">
        <v>109</v>
      </c>
      <c r="B60" s="22"/>
      <c r="C60" s="42">
        <f>C48+C59+1</f>
        <v>29736803483</v>
      </c>
      <c r="D60" s="42">
        <f>D48+D59</f>
        <v>29919214276</v>
      </c>
      <c r="E60" s="18"/>
      <c r="F60" s="49" t="s">
        <v>110</v>
      </c>
      <c r="G60" s="48">
        <f>SUM(G62:G63)</f>
        <v>1522569091</v>
      </c>
      <c r="H60" s="48">
        <f>SUM(H61:H63)</f>
        <v>-2094781435</v>
      </c>
    </row>
    <row r="61" spans="1:8" ht="9" customHeight="1" x14ac:dyDescent="0.15">
      <c r="A61" s="52"/>
      <c r="B61" s="53"/>
      <c r="C61" s="23"/>
      <c r="D61" s="23"/>
      <c r="E61" s="18"/>
      <c r="F61" s="32" t="s">
        <v>111</v>
      </c>
      <c r="G61" s="31">
        <v>0</v>
      </c>
      <c r="H61" s="31">
        <v>0</v>
      </c>
    </row>
    <row r="62" spans="1:8" ht="9.75" customHeight="1" x14ac:dyDescent="0.15">
      <c r="A62" s="52"/>
      <c r="B62" s="53"/>
      <c r="C62" s="23"/>
      <c r="D62" s="23"/>
      <c r="E62" s="18"/>
      <c r="F62" s="32" t="s">
        <v>112</v>
      </c>
      <c r="G62" s="31">
        <v>0</v>
      </c>
      <c r="H62" s="31">
        <v>0</v>
      </c>
    </row>
    <row r="63" spans="1:8" ht="8.25" customHeight="1" x14ac:dyDescent="0.15">
      <c r="A63" s="52"/>
      <c r="B63" s="53"/>
      <c r="C63" s="23"/>
      <c r="D63" s="23"/>
      <c r="E63" s="18"/>
      <c r="F63" s="32" t="s">
        <v>113</v>
      </c>
      <c r="G63" s="31">
        <v>1522569091</v>
      </c>
      <c r="H63" s="54">
        <v>-2094781435</v>
      </c>
    </row>
    <row r="64" spans="1:8" ht="7.5" customHeight="1" x14ac:dyDescent="0.25">
      <c r="A64" s="55"/>
      <c r="B64" s="56"/>
      <c r="C64" s="57"/>
      <c r="D64" s="57"/>
      <c r="E64" s="18"/>
      <c r="F64" s="49" t="s">
        <v>114</v>
      </c>
      <c r="G64" s="48">
        <f>SUM(G65:G69)+1</f>
        <v>5582924046</v>
      </c>
      <c r="H64" s="48">
        <f>SUM(H65:H69)</f>
        <v>9863496328</v>
      </c>
    </row>
    <row r="65" spans="1:10" ht="7.5" customHeight="1" x14ac:dyDescent="0.15">
      <c r="A65" s="52"/>
      <c r="B65" s="53"/>
      <c r="C65" s="23"/>
      <c r="D65" s="23"/>
      <c r="E65" s="18"/>
      <c r="F65" s="32" t="s">
        <v>115</v>
      </c>
      <c r="G65" s="31">
        <v>1644805132</v>
      </c>
      <c r="H65" s="31">
        <v>941589833</v>
      </c>
    </row>
    <row r="66" spans="1:10" ht="8.25" customHeight="1" x14ac:dyDescent="0.15">
      <c r="A66" s="52"/>
      <c r="B66" s="53"/>
      <c r="C66" s="23"/>
      <c r="D66" s="23"/>
      <c r="E66" s="18"/>
      <c r="F66" s="32" t="s">
        <v>116</v>
      </c>
      <c r="G66" s="58">
        <v>3936421507</v>
      </c>
      <c r="H66" s="59">
        <v>8921892089</v>
      </c>
    </row>
    <row r="67" spans="1:10" ht="7.5" customHeight="1" x14ac:dyDescent="0.15">
      <c r="A67" s="52"/>
      <c r="B67" s="53"/>
      <c r="C67" s="23"/>
      <c r="D67" s="23"/>
      <c r="E67" s="18"/>
      <c r="F67" s="32" t="s">
        <v>117</v>
      </c>
      <c r="G67" s="31">
        <v>1698364</v>
      </c>
      <c r="H67" s="31">
        <v>15364</v>
      </c>
    </row>
    <row r="68" spans="1:10" ht="7.5" customHeight="1" x14ac:dyDescent="0.15">
      <c r="A68" s="52"/>
      <c r="B68" s="53"/>
      <c r="C68" s="23"/>
      <c r="D68" s="23"/>
      <c r="E68" s="18"/>
      <c r="F68" s="32" t="s">
        <v>118</v>
      </c>
      <c r="G68" s="31">
        <v>0</v>
      </c>
      <c r="H68" s="31">
        <v>0</v>
      </c>
    </row>
    <row r="69" spans="1:10" ht="8.25" customHeight="1" x14ac:dyDescent="0.15">
      <c r="A69" s="52"/>
      <c r="B69" s="53"/>
      <c r="C69" s="23"/>
      <c r="D69" s="23"/>
      <c r="E69" s="18"/>
      <c r="F69" s="32" t="s">
        <v>119</v>
      </c>
      <c r="G69" s="31">
        <v>-958</v>
      </c>
      <c r="H69" s="31">
        <v>-958</v>
      </c>
    </row>
    <row r="70" spans="1:10" ht="17.25" customHeight="1" x14ac:dyDescent="0.25">
      <c r="A70" s="55"/>
      <c r="B70" s="56"/>
      <c r="C70" s="57"/>
      <c r="D70" s="57"/>
      <c r="E70" s="18"/>
      <c r="F70" s="24" t="s">
        <v>120</v>
      </c>
      <c r="G70" s="48">
        <v>0</v>
      </c>
      <c r="H70" s="48">
        <v>0</v>
      </c>
    </row>
    <row r="71" spans="1:10" ht="8.25" customHeight="1" x14ac:dyDescent="0.15">
      <c r="A71" s="52"/>
      <c r="B71" s="53"/>
      <c r="C71" s="23"/>
      <c r="D71" s="23"/>
      <c r="E71" s="18"/>
      <c r="F71" s="32" t="s">
        <v>121</v>
      </c>
      <c r="G71" s="31">
        <v>0</v>
      </c>
      <c r="H71" s="31">
        <v>0</v>
      </c>
    </row>
    <row r="72" spans="1:10" ht="9" customHeight="1" x14ac:dyDescent="0.15">
      <c r="A72" s="52"/>
      <c r="B72" s="53"/>
      <c r="C72" s="23"/>
      <c r="D72" s="23"/>
      <c r="E72" s="18"/>
      <c r="F72" s="32" t="s">
        <v>122</v>
      </c>
      <c r="G72" s="31">
        <v>0</v>
      </c>
      <c r="H72" s="31">
        <v>0</v>
      </c>
      <c r="J72" s="60"/>
    </row>
    <row r="73" spans="1:10" ht="15.75" customHeight="1" x14ac:dyDescent="0.25">
      <c r="A73" s="55"/>
      <c r="B73" s="56"/>
      <c r="C73" s="57"/>
      <c r="D73" s="57"/>
      <c r="E73" s="18"/>
      <c r="F73" s="49" t="s">
        <v>123</v>
      </c>
      <c r="G73" s="61">
        <f>G60+G64+G70</f>
        <v>7105493137</v>
      </c>
      <c r="H73" s="61">
        <f>H60+H64+H70</f>
        <v>7768714893</v>
      </c>
      <c r="J73" s="62"/>
    </row>
    <row r="74" spans="1:10" ht="17.25" customHeight="1" x14ac:dyDescent="0.25">
      <c r="A74" s="63"/>
      <c r="B74" s="64"/>
      <c r="C74" s="65"/>
      <c r="D74" s="65"/>
      <c r="E74" s="66"/>
      <c r="F74" s="67" t="s">
        <v>124</v>
      </c>
      <c r="G74" s="68">
        <f>G58+G73</f>
        <v>29736803483</v>
      </c>
      <c r="H74" s="68">
        <f>H58+H73-1</f>
        <v>29919214276</v>
      </c>
    </row>
    <row r="75" spans="1:10" ht="37.15" customHeight="1" x14ac:dyDescent="0.15">
      <c r="A75" s="69"/>
      <c r="B75" s="69"/>
      <c r="C75" s="69"/>
      <c r="D75" s="69"/>
      <c r="E75" s="70"/>
      <c r="F75" s="69"/>
      <c r="G75" s="69"/>
      <c r="H75" s="69"/>
    </row>
  </sheetData>
  <mergeCells count="78">
    <mergeCell ref="A71:B71"/>
    <mergeCell ref="A72:B72"/>
    <mergeCell ref="A73:B73"/>
    <mergeCell ref="A74:B74"/>
    <mergeCell ref="A75:D75"/>
    <mergeCell ref="F75:H75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8:B8"/>
    <mergeCell ref="E8:E74"/>
    <mergeCell ref="A9:B9"/>
    <mergeCell ref="A10:B10"/>
    <mergeCell ref="A11:B11"/>
    <mergeCell ref="A12:B12"/>
    <mergeCell ref="A13:B13"/>
    <mergeCell ref="A14:B14"/>
    <mergeCell ref="A15:B15"/>
    <mergeCell ref="A16:B16"/>
    <mergeCell ref="A1:H1"/>
    <mergeCell ref="A2:H2"/>
    <mergeCell ref="A3:H3"/>
    <mergeCell ref="A4:H4"/>
    <mergeCell ref="A5:H5"/>
    <mergeCell ref="A6:B7"/>
    <mergeCell ref="E6:E7"/>
    <mergeCell ref="F6:F7"/>
  </mergeCells>
  <pageMargins left="1.2" right="0.7" top="0.75" bottom="0.31" header="0.3" footer="0.3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 DETALLADO 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zapata</dc:creator>
  <cp:lastModifiedBy>zapata</cp:lastModifiedBy>
  <dcterms:created xsi:type="dcterms:W3CDTF">2020-05-05T03:06:22Z</dcterms:created>
  <dcterms:modified xsi:type="dcterms:W3CDTF">2020-05-05T03:06:33Z</dcterms:modified>
</cp:coreProperties>
</file>