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Iracema\Documents\2023\INFORMACIÓN PORTAL TRANSPARENCIA\Gastos o Egresos Totales\DESTINO DEL GASTO DEL FAFEF\"/>
    </mc:Choice>
  </mc:AlternateContent>
  <xr:revisionPtr revIDLastSave="0" documentId="13_ncr:1_{78EABAC3-1C38-4178-8EAB-710D3E344901}" xr6:coauthVersionLast="47" xr6:coauthVersionMax="47" xr10:uidLastSave="{00000000-0000-0000-0000-000000000000}"/>
  <bookViews>
    <workbookView xWindow="-108" yWindow="-108" windowWidth="23256" windowHeight="12576" xr2:uid="{F78314B5-5CE8-4D07-BA0F-40E5655859BB}"/>
  </bookViews>
  <sheets>
    <sheet name="REC. FED. (FAFEF) 2011-2017" sheetId="1" r:id="rId1"/>
  </sheets>
  <definedNames>
    <definedName name="_xlnm.Print_Area" localSheetId="0">'REC. FED. (FAFEF) 2011-2017'!$A$1:$AC$43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2" i="1" l="1"/>
  <c r="Z42" i="1"/>
  <c r="Y42" i="1"/>
  <c r="X42" i="1"/>
  <c r="V42" i="1"/>
  <c r="U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T37" i="1"/>
  <c r="T42" i="1" s="1"/>
  <c r="D37" i="1"/>
  <c r="D42" i="1" s="1"/>
  <c r="C35" i="1"/>
  <c r="C34" i="1"/>
  <c r="C33" i="1"/>
  <c r="AA19" i="1"/>
  <c r="AA42" i="1" s="1"/>
  <c r="W19" i="1"/>
  <c r="W42" i="1" s="1"/>
  <c r="C18" i="1"/>
  <c r="C17" i="1"/>
  <c r="C16" i="1"/>
  <c r="C42" i="1" l="1"/>
</calcChain>
</file>

<file path=xl/sharedStrings.xml><?xml version="1.0" encoding="utf-8"?>
<sst xmlns="http://schemas.openxmlformats.org/spreadsheetml/2006/main" count="69" uniqueCount="45">
  <si>
    <t>DESTINO DE LOS RECURSOS FEDERALIZADOS</t>
  </si>
  <si>
    <t>( Miles de Pesos )</t>
  </si>
  <si>
    <t>EJECUTORA</t>
  </si>
  <si>
    <t>2012</t>
  </si>
  <si>
    <t>2013</t>
  </si>
  <si>
    <t>2014</t>
  </si>
  <si>
    <t>2015</t>
  </si>
  <si>
    <t>2016</t>
  </si>
  <si>
    <t>2017</t>
  </si>
  <si>
    <t>ESTATAL</t>
  </si>
  <si>
    <t>MUNICIPAL</t>
  </si>
  <si>
    <t>PROGRAMA DE APOYO AL FORTALECIMIENTO DE LAS ENTIDADES FEDERATIVAS</t>
  </si>
  <si>
    <t>Tribunal Superior de Justicia</t>
  </si>
  <si>
    <t>Gubernatura</t>
  </si>
  <si>
    <t>Secretaría General de Gobierno</t>
  </si>
  <si>
    <t>Procuraduría General de Justicia del Estado</t>
  </si>
  <si>
    <t>Secretaría de Seguridad Pública</t>
  </si>
  <si>
    <t>Secretaría de Desarrollo Social y Humano</t>
  </si>
  <si>
    <t>Comité Administrador p/la Construcción de Escuelas de Oaxaca (Instituto Oaxaqueño Constructor de infraestructura Fisica Educativa)</t>
  </si>
  <si>
    <t>Comisión Estatal del Agua</t>
  </si>
  <si>
    <t>Secretaria de Obras Públicas (Secretaría de las infraestructuras y Ordenamiento Territorial Sustentable)</t>
  </si>
  <si>
    <t>Secretaria de Finanzas</t>
  </si>
  <si>
    <t>Consejería Jurídica del Gobierno del Estado</t>
  </si>
  <si>
    <t>Secretaria de Administración</t>
  </si>
  <si>
    <t>Secretaría de Economía</t>
  </si>
  <si>
    <t>Secretaría de Turismo</t>
  </si>
  <si>
    <t>Secretaría del Trabajo</t>
  </si>
  <si>
    <t>Secrataría de las Culturas y Artes de Oaxaca</t>
  </si>
  <si>
    <t>Secretaria de Vialidad y Transporte</t>
  </si>
  <si>
    <t>Secretaría de Desarrollo Rural (Secretaria de Desarrollo Agropecuario, Pesca y Acuacultura)</t>
  </si>
  <si>
    <t>Secretaría de Asuntos Indigenas</t>
  </si>
  <si>
    <t>Coordinación General del COPLADE</t>
  </si>
  <si>
    <t>Instituto de Estudios de Bachillerato</t>
  </si>
  <si>
    <t>Colegio de Bachilleres del Estado de Oaxaca</t>
  </si>
  <si>
    <t>Instituto Estatal de Protección Civil</t>
  </si>
  <si>
    <t>Instituto de Vivienda de Oaxaca (Comisión Estatal de Vivienda)</t>
  </si>
  <si>
    <t>Caminos y Aereopistas de Oaxaca</t>
  </si>
  <si>
    <t>Instituto del Patrimonio Cultural del Estado</t>
  </si>
  <si>
    <t>Instituto Estatal de Bachilleres de Oaxaca</t>
  </si>
  <si>
    <t>H. Ayuntamientos</t>
  </si>
  <si>
    <t>Unicersidad de la Sierra Juárez</t>
  </si>
  <si>
    <t>Servicios de Salud del Estado de Oaxaca</t>
  </si>
  <si>
    <t>Servicios de Agua Potble y Alcantarillado de Oaxaca</t>
  </si>
  <si>
    <t>Oficina de Pensiones del Estado de Oaxaca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</si>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</sst>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164" fontId="2" fillId="0" borderId="0" xfId="3" applyNumberForma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left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vertical="center" wrapText="1"/>
    </xf>
    <xf numFmtId="3" fontId="3" fillId="0" borderId="10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right" vertical="center" wrapText="1"/>
    </xf>
    <xf numFmtId="3" fontId="3" fillId="4" borderId="11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</cellXfs>
  <cellStyles count="4">
    <cellStyle name="Millares 10" xfId="3" xr:uid="{9B9DDDFE-9954-48EE-B6D8-8F54163B45B6}"/>
    <cellStyle name="Normal" xfId="0" builtinId="0"/>
    <cellStyle name="Normal 10" xfId="1" xr:uid="{1C0DDACF-D1C4-4872-936C-15B23DCBF888}"/>
    <cellStyle name="Normal 2" xfId="2" xr:uid="{C928FDC2-882D-4109-B63B-0D0A0975B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666751</xdr:colOff>
      <xdr:row>1</xdr:row>
      <xdr:rowOff>35497</xdr:rowOff>
    </xdr:from>
    <xdr:to>
      <xdr:col>27</xdr:col>
      <xdr:colOff>476306</xdr:colOff>
      <xdr:row>4</xdr:row>
      <xdr:rowOff>1414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303400-6996-49CE-9A9B-0E4B9D8E5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62215" y="198783"/>
          <a:ext cx="2315992" cy="482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F7EAD-9B4B-4511-B8D9-353C9171F93C}">
  <sheetPr>
    <pageSetUpPr fitToPage="1"/>
  </sheetPr>
  <dimension ref="A3:AB82"/>
  <sheetViews>
    <sheetView showGridLines="0" tabSelected="1" view="pageBreakPreview" zoomScale="70" zoomScaleNormal="70" zoomScaleSheetLayoutView="70" workbookViewId="0">
      <pane xSplit="2" topLeftCell="C1" activePane="topRight" state="frozen"/>
      <selection activeCell="K16" sqref="K16"/>
      <selection pane="topRight" activeCell="Z44" sqref="Z44"/>
    </sheetView>
  </sheetViews>
  <sheetFormatPr baseColWidth="10" defaultColWidth="11.44140625" defaultRowHeight="13.2" x14ac:dyDescent="0.3"/>
  <cols>
    <col min="1" max="1" width="4.33203125" style="1" customWidth="1"/>
    <col min="2" max="2" width="73.88671875" style="1" customWidth="1"/>
    <col min="3" max="3" width="10.88671875" style="1" hidden="1" customWidth="1"/>
    <col min="4" max="4" width="9.33203125" style="1" hidden="1" customWidth="1"/>
    <col min="5" max="5" width="7.33203125" style="1" hidden="1" customWidth="1"/>
    <col min="6" max="6" width="7.44140625" style="1" hidden="1" customWidth="1"/>
    <col min="7" max="7" width="5.44140625" style="1" hidden="1" customWidth="1"/>
    <col min="8" max="8" width="7.33203125" style="1" hidden="1" customWidth="1"/>
    <col min="9" max="9" width="4.109375" style="1" hidden="1" customWidth="1"/>
    <col min="10" max="10" width="3.5546875" style="1" hidden="1" customWidth="1"/>
    <col min="11" max="11" width="4.6640625" style="1" hidden="1" customWidth="1"/>
    <col min="12" max="12" width="6.33203125" style="1" hidden="1" customWidth="1"/>
    <col min="13" max="14" width="8.6640625" style="1" hidden="1" customWidth="1"/>
    <col min="15" max="15" width="13.33203125" style="1" customWidth="1"/>
    <col min="16" max="16" width="12.88671875" style="1" customWidth="1"/>
    <col min="17" max="17" width="11.88671875" style="1" customWidth="1"/>
    <col min="18" max="18" width="12.33203125" style="1" customWidth="1"/>
    <col min="19" max="19" width="12.6640625" style="1" customWidth="1"/>
    <col min="20" max="20" width="13.21875" style="1" customWidth="1"/>
    <col min="21" max="21" width="13.88671875" style="1" customWidth="1"/>
    <col min="22" max="22" width="12.5546875" style="1" customWidth="1"/>
    <col min="23" max="23" width="13.33203125" style="1" customWidth="1"/>
    <col min="24" max="24" width="13.6640625" style="1" customWidth="1"/>
    <col min="25" max="25" width="11.109375" style="1" customWidth="1"/>
    <col min="26" max="26" width="14.109375" style="1" customWidth="1"/>
    <col min="27" max="27" width="11.88671875" style="1" customWidth="1"/>
    <col min="28" max="28" width="12.88671875" style="1" customWidth="1"/>
    <col min="29" max="16384" width="11.44140625" style="1"/>
  </cols>
  <sheetData>
    <row r="3" spans="1:28" x14ac:dyDescent="0.3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" customHeight="1" x14ac:dyDescent="0.3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5" customHeight="1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</row>
    <row r="6" spans="1:28" ht="9" customHeight="1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s="2" customFormat="1" ht="12.75" customHeight="1" x14ac:dyDescent="0.3">
      <c r="A7" s="10" t="s">
        <v>2</v>
      </c>
      <c r="B7" s="11"/>
      <c r="C7" s="12">
        <v>2005</v>
      </c>
      <c r="D7" s="13"/>
      <c r="E7" s="12">
        <v>2006</v>
      </c>
      <c r="F7" s="13"/>
      <c r="G7" s="12">
        <v>2007</v>
      </c>
      <c r="H7" s="13"/>
      <c r="I7" s="12">
        <v>2008</v>
      </c>
      <c r="J7" s="13"/>
      <c r="K7" s="12">
        <v>2009</v>
      </c>
      <c r="L7" s="13"/>
      <c r="M7" s="12">
        <v>2010</v>
      </c>
      <c r="N7" s="13"/>
      <c r="O7" s="12">
        <v>2011</v>
      </c>
      <c r="P7" s="13"/>
      <c r="Q7" s="12" t="s">
        <v>3</v>
      </c>
      <c r="R7" s="13"/>
      <c r="S7" s="12" t="s">
        <v>4</v>
      </c>
      <c r="T7" s="13"/>
      <c r="U7" s="12" t="s">
        <v>5</v>
      </c>
      <c r="V7" s="13"/>
      <c r="W7" s="12" t="s">
        <v>6</v>
      </c>
      <c r="X7" s="13"/>
      <c r="Y7" s="12" t="s">
        <v>7</v>
      </c>
      <c r="Z7" s="13"/>
      <c r="AA7" s="12" t="s">
        <v>8</v>
      </c>
      <c r="AB7" s="13"/>
    </row>
    <row r="8" spans="1:28" s="2" customFormat="1" ht="24.75" customHeight="1" x14ac:dyDescent="0.3">
      <c r="A8" s="14"/>
      <c r="B8" s="15"/>
      <c r="C8" s="16" t="s">
        <v>9</v>
      </c>
      <c r="D8" s="16" t="s">
        <v>10</v>
      </c>
      <c r="E8" s="16" t="s">
        <v>9</v>
      </c>
      <c r="F8" s="16" t="s">
        <v>10</v>
      </c>
      <c r="G8" s="16" t="s">
        <v>9</v>
      </c>
      <c r="H8" s="16" t="s">
        <v>10</v>
      </c>
      <c r="I8" s="16" t="s">
        <v>9</v>
      </c>
      <c r="J8" s="16" t="s">
        <v>10</v>
      </c>
      <c r="K8" s="16" t="s">
        <v>9</v>
      </c>
      <c r="L8" s="16" t="s">
        <v>10</v>
      </c>
      <c r="M8" s="16" t="s">
        <v>9</v>
      </c>
      <c r="N8" s="16" t="s">
        <v>10</v>
      </c>
      <c r="O8" s="16" t="s">
        <v>9</v>
      </c>
      <c r="P8" s="16" t="s">
        <v>10</v>
      </c>
      <c r="Q8" s="16" t="s">
        <v>9</v>
      </c>
      <c r="R8" s="16" t="s">
        <v>10</v>
      </c>
      <c r="S8" s="16" t="s">
        <v>9</v>
      </c>
      <c r="T8" s="16" t="s">
        <v>10</v>
      </c>
      <c r="U8" s="16" t="s">
        <v>9</v>
      </c>
      <c r="V8" s="16" t="s">
        <v>10</v>
      </c>
      <c r="W8" s="16" t="s">
        <v>9</v>
      </c>
      <c r="X8" s="16" t="s">
        <v>10</v>
      </c>
      <c r="Y8" s="16" t="s">
        <v>9</v>
      </c>
      <c r="Z8" s="16" t="s">
        <v>10</v>
      </c>
      <c r="AA8" s="16" t="s">
        <v>9</v>
      </c>
      <c r="AB8" s="16" t="s">
        <v>10</v>
      </c>
    </row>
    <row r="9" spans="1:28" x14ac:dyDescent="0.3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x14ac:dyDescent="0.3">
      <c r="A10" s="18"/>
      <c r="B10" s="19" t="s">
        <v>12</v>
      </c>
      <c r="C10" s="20"/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>
        <v>47</v>
      </c>
      <c r="X10" s="20"/>
      <c r="Y10" s="21"/>
      <c r="Z10" s="20"/>
      <c r="AA10" s="21"/>
      <c r="AB10" s="20"/>
    </row>
    <row r="11" spans="1:28" x14ac:dyDescent="0.3">
      <c r="A11" s="18"/>
      <c r="B11" s="19" t="s">
        <v>13</v>
      </c>
      <c r="C11" s="20"/>
      <c r="D11" s="20"/>
      <c r="E11" s="21"/>
      <c r="F11" s="20"/>
      <c r="G11" s="21"/>
      <c r="H11" s="20"/>
      <c r="I11" s="21"/>
      <c r="J11" s="20"/>
      <c r="K11" s="21"/>
      <c r="L11" s="20"/>
      <c r="M11" s="21"/>
      <c r="N11" s="20"/>
      <c r="O11" s="21"/>
      <c r="P11" s="20"/>
      <c r="Q11" s="21"/>
      <c r="R11" s="20"/>
      <c r="S11" s="21"/>
      <c r="T11" s="20"/>
      <c r="U11" s="21"/>
      <c r="V11" s="20"/>
      <c r="W11" s="21"/>
      <c r="X11" s="20"/>
      <c r="Y11" s="21">
        <v>5419</v>
      </c>
      <c r="Z11" s="20"/>
      <c r="AA11" s="21">
        <v>7052</v>
      </c>
      <c r="AB11" s="20"/>
    </row>
    <row r="12" spans="1:28" x14ac:dyDescent="0.3">
      <c r="A12" s="18"/>
      <c r="B12" s="19" t="s">
        <v>14</v>
      </c>
      <c r="C12" s="20">
        <v>5261</v>
      </c>
      <c r="D12" s="20"/>
      <c r="E12" s="21">
        <v>153</v>
      </c>
      <c r="F12" s="20"/>
      <c r="G12" s="21"/>
      <c r="H12" s="20"/>
      <c r="I12" s="21"/>
      <c r="J12" s="20"/>
      <c r="K12" s="21">
        <v>15707</v>
      </c>
      <c r="L12" s="20"/>
      <c r="M12" s="21"/>
      <c r="N12" s="20"/>
      <c r="O12" s="21"/>
      <c r="P12" s="20"/>
      <c r="Q12" s="21">
        <v>2199</v>
      </c>
      <c r="R12" s="20"/>
      <c r="S12" s="21">
        <v>26319</v>
      </c>
      <c r="T12" s="20"/>
      <c r="U12" s="21">
        <v>33952</v>
      </c>
      <c r="V12" s="20"/>
      <c r="W12" s="21">
        <v>31913</v>
      </c>
      <c r="X12" s="20"/>
      <c r="Y12" s="21">
        <v>31290</v>
      </c>
      <c r="Z12" s="20"/>
      <c r="AA12" s="21">
        <v>28040</v>
      </c>
      <c r="AB12" s="20"/>
    </row>
    <row r="13" spans="1:28" x14ac:dyDescent="0.3">
      <c r="A13" s="18"/>
      <c r="B13" s="19" t="s">
        <v>15</v>
      </c>
      <c r="C13" s="20"/>
      <c r="D13" s="20"/>
      <c r="E13" s="21"/>
      <c r="F13" s="20"/>
      <c r="G13" s="21"/>
      <c r="H13" s="20"/>
      <c r="I13" s="21"/>
      <c r="J13" s="20"/>
      <c r="K13" s="21"/>
      <c r="L13" s="20"/>
      <c r="M13" s="21"/>
      <c r="N13" s="20"/>
      <c r="O13" s="21"/>
      <c r="P13" s="20"/>
      <c r="Q13" s="21"/>
      <c r="R13" s="20"/>
      <c r="S13" s="21">
        <v>27464</v>
      </c>
      <c r="T13" s="20"/>
      <c r="U13" s="21">
        <v>37121</v>
      </c>
      <c r="V13" s="20"/>
      <c r="W13" s="21">
        <v>28792</v>
      </c>
      <c r="X13" s="20"/>
      <c r="Y13" s="21">
        <v>27045</v>
      </c>
      <c r="Z13" s="20"/>
      <c r="AA13" s="21"/>
      <c r="AB13" s="20"/>
    </row>
    <row r="14" spans="1:28" x14ac:dyDescent="0.3">
      <c r="A14" s="18"/>
      <c r="B14" s="19" t="s">
        <v>16</v>
      </c>
      <c r="C14" s="20"/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>
        <v>17416</v>
      </c>
      <c r="T14" s="20"/>
      <c r="U14" s="21">
        <v>18399</v>
      </c>
      <c r="V14" s="20"/>
      <c r="W14" s="21">
        <v>16673</v>
      </c>
      <c r="X14" s="20"/>
      <c r="Y14" s="21">
        <v>15452</v>
      </c>
      <c r="Z14" s="20"/>
      <c r="AA14" s="21">
        <v>16843</v>
      </c>
      <c r="AB14" s="20"/>
    </row>
    <row r="15" spans="1:28" x14ac:dyDescent="0.3">
      <c r="A15" s="18"/>
      <c r="B15" s="19" t="s">
        <v>17</v>
      </c>
      <c r="C15" s="20"/>
      <c r="D15" s="20"/>
      <c r="E15" s="21"/>
      <c r="F15" s="20"/>
      <c r="G15" s="21"/>
      <c r="H15" s="20"/>
      <c r="I15" s="21"/>
      <c r="J15" s="20"/>
      <c r="K15" s="21"/>
      <c r="L15" s="20"/>
      <c r="M15" s="21"/>
      <c r="N15" s="20"/>
      <c r="O15" s="21"/>
      <c r="P15" s="20"/>
      <c r="Q15" s="21"/>
      <c r="R15" s="20"/>
      <c r="S15" s="21">
        <v>8829</v>
      </c>
      <c r="T15" s="20"/>
      <c r="U15" s="21">
        <v>5907</v>
      </c>
      <c r="V15" s="20"/>
      <c r="W15" s="21">
        <v>2599</v>
      </c>
      <c r="X15" s="20"/>
      <c r="Y15" s="21">
        <v>3144</v>
      </c>
      <c r="Z15" s="20"/>
      <c r="AA15" s="21">
        <v>3714</v>
      </c>
      <c r="AB15" s="20"/>
    </row>
    <row r="16" spans="1:28" ht="22.8" x14ac:dyDescent="0.3">
      <c r="A16" s="18"/>
      <c r="B16" s="19" t="s">
        <v>18</v>
      </c>
      <c r="C16" s="20">
        <f>468+1936</f>
        <v>2404</v>
      </c>
      <c r="D16" s="20"/>
      <c r="E16" s="21">
        <v>25919</v>
      </c>
      <c r="F16" s="20"/>
      <c r="G16" s="21">
        <v>21597</v>
      </c>
      <c r="H16" s="20"/>
      <c r="I16" s="21">
        <v>72212</v>
      </c>
      <c r="J16" s="20"/>
      <c r="K16" s="21">
        <v>61597</v>
      </c>
      <c r="L16" s="20"/>
      <c r="M16" s="21"/>
      <c r="N16" s="20"/>
      <c r="O16" s="21">
        <v>1230</v>
      </c>
      <c r="P16" s="20"/>
      <c r="Q16" s="21">
        <v>13629</v>
      </c>
      <c r="R16" s="20"/>
      <c r="S16" s="21">
        <v>36047</v>
      </c>
      <c r="T16" s="20"/>
      <c r="U16" s="21"/>
      <c r="V16" s="20"/>
      <c r="W16" s="21">
        <v>30321</v>
      </c>
      <c r="X16" s="20"/>
      <c r="Y16" s="21"/>
      <c r="Z16" s="20"/>
      <c r="AA16" s="21"/>
      <c r="AB16" s="20"/>
    </row>
    <row r="17" spans="1:28" x14ac:dyDescent="0.3">
      <c r="A17" s="18"/>
      <c r="B17" s="19" t="s">
        <v>19</v>
      </c>
      <c r="C17" s="20">
        <f>719+1892+1763+200+2966+1</f>
        <v>7541</v>
      </c>
      <c r="D17" s="20"/>
      <c r="E17" s="21">
        <v>6762</v>
      </c>
      <c r="F17" s="20"/>
      <c r="G17" s="21"/>
      <c r="H17" s="20"/>
      <c r="I17" s="21">
        <v>11799</v>
      </c>
      <c r="J17" s="20"/>
      <c r="K17" s="21">
        <v>36379</v>
      </c>
      <c r="L17" s="20"/>
      <c r="M17" s="21"/>
      <c r="N17" s="20"/>
      <c r="O17" s="21">
        <v>956</v>
      </c>
      <c r="P17" s="20"/>
      <c r="Q17" s="21">
        <v>10170</v>
      </c>
      <c r="R17" s="20"/>
      <c r="S17" s="21">
        <v>31748</v>
      </c>
      <c r="T17" s="20"/>
      <c r="U17" s="21"/>
      <c r="V17" s="20"/>
      <c r="W17" s="21">
        <v>6239</v>
      </c>
      <c r="X17" s="20"/>
      <c r="Y17" s="21"/>
      <c r="Z17" s="20"/>
      <c r="AA17" s="21"/>
      <c r="AB17" s="20"/>
    </row>
    <row r="18" spans="1:28" ht="20.399999999999999" customHeight="1" x14ac:dyDescent="0.3">
      <c r="A18" s="18"/>
      <c r="B18" s="19" t="s">
        <v>20</v>
      </c>
      <c r="C18" s="20">
        <f>55866+2538+25454+1813</f>
        <v>85671</v>
      </c>
      <c r="D18" s="20"/>
      <c r="E18" s="21">
        <v>195346</v>
      </c>
      <c r="F18" s="20"/>
      <c r="G18" s="21">
        <v>70064</v>
      </c>
      <c r="H18" s="20"/>
      <c r="I18" s="21">
        <v>99834</v>
      </c>
      <c r="J18" s="20"/>
      <c r="K18" s="21">
        <v>67937</v>
      </c>
      <c r="L18" s="20"/>
      <c r="M18" s="21"/>
      <c r="N18" s="20"/>
      <c r="O18" s="21">
        <v>35345</v>
      </c>
      <c r="P18" s="20"/>
      <c r="Q18" s="21">
        <v>193228</v>
      </c>
      <c r="R18" s="20"/>
      <c r="S18" s="21">
        <v>69776</v>
      </c>
      <c r="T18" s="20"/>
      <c r="U18" s="21">
        <v>173311</v>
      </c>
      <c r="V18" s="20"/>
      <c r="W18" s="21">
        <v>96239</v>
      </c>
      <c r="X18" s="20"/>
      <c r="Y18" s="21">
        <v>15107</v>
      </c>
      <c r="Z18" s="20"/>
      <c r="AA18" s="21">
        <v>17521</v>
      </c>
      <c r="AB18" s="20"/>
    </row>
    <row r="19" spans="1:28" s="3" customFormat="1" x14ac:dyDescent="0.3">
      <c r="A19" s="18"/>
      <c r="B19" s="19" t="s">
        <v>21</v>
      </c>
      <c r="C19" s="20">
        <v>22180</v>
      </c>
      <c r="D19" s="20"/>
      <c r="E19" s="21">
        <v>55058</v>
      </c>
      <c r="F19" s="20"/>
      <c r="G19" s="21">
        <v>126306</v>
      </c>
      <c r="H19" s="20"/>
      <c r="I19" s="21">
        <v>264819</v>
      </c>
      <c r="J19" s="20"/>
      <c r="K19" s="21">
        <v>253109</v>
      </c>
      <c r="L19" s="20"/>
      <c r="M19" s="21"/>
      <c r="N19" s="20"/>
      <c r="O19" s="21">
        <v>230868</v>
      </c>
      <c r="P19" s="20"/>
      <c r="Q19" s="21">
        <v>14926</v>
      </c>
      <c r="R19" s="20"/>
      <c r="S19" s="21">
        <v>194096</v>
      </c>
      <c r="T19" s="20"/>
      <c r="U19" s="21"/>
      <c r="V19" s="20"/>
      <c r="W19" s="21">
        <f>595830</f>
        <v>595830</v>
      </c>
      <c r="X19" s="20"/>
      <c r="Y19" s="21">
        <v>1161327</v>
      </c>
      <c r="Z19" s="20"/>
      <c r="AA19" s="21">
        <f>30155+1102589</f>
        <v>1132744</v>
      </c>
      <c r="AB19" s="20"/>
    </row>
    <row r="20" spans="1:28" s="3" customFormat="1" x14ac:dyDescent="0.3">
      <c r="A20" s="18"/>
      <c r="B20" s="19" t="s">
        <v>22</v>
      </c>
      <c r="C20" s="20"/>
      <c r="D20" s="20"/>
      <c r="E20" s="21"/>
      <c r="F20" s="20"/>
      <c r="G20" s="21"/>
      <c r="H20" s="20"/>
      <c r="I20" s="21"/>
      <c r="J20" s="20"/>
      <c r="K20" s="21"/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21">
        <v>1192</v>
      </c>
      <c r="X20" s="20"/>
      <c r="Y20" s="21">
        <v>1144</v>
      </c>
      <c r="Z20" s="20"/>
      <c r="AA20" s="21">
        <v>15264</v>
      </c>
      <c r="AB20" s="20"/>
    </row>
    <row r="21" spans="1:28" x14ac:dyDescent="0.3">
      <c r="A21" s="18"/>
      <c r="B21" s="19" t="s">
        <v>23</v>
      </c>
      <c r="C21" s="20">
        <v>64175</v>
      </c>
      <c r="D21" s="20"/>
      <c r="E21" s="21">
        <v>21630</v>
      </c>
      <c r="F21" s="20"/>
      <c r="G21" s="21"/>
      <c r="H21" s="20"/>
      <c r="I21" s="21"/>
      <c r="J21" s="20"/>
      <c r="K21" s="21"/>
      <c r="L21" s="20"/>
      <c r="M21" s="21"/>
      <c r="N21" s="20"/>
      <c r="O21" s="21"/>
      <c r="P21" s="20"/>
      <c r="Q21" s="21">
        <v>261104</v>
      </c>
      <c r="R21" s="20"/>
      <c r="S21" s="21"/>
      <c r="T21" s="20"/>
      <c r="U21" s="21"/>
      <c r="V21" s="20"/>
      <c r="W21" s="21">
        <v>3993</v>
      </c>
      <c r="X21" s="20"/>
      <c r="Y21" s="21"/>
      <c r="Z21" s="20"/>
      <c r="AA21" s="21">
        <v>32135</v>
      </c>
      <c r="AB21" s="20"/>
    </row>
    <row r="22" spans="1:28" x14ac:dyDescent="0.3">
      <c r="A22" s="18"/>
      <c r="B22" s="19" t="s">
        <v>24</v>
      </c>
      <c r="C22" s="20">
        <v>1129</v>
      </c>
      <c r="D22" s="20"/>
      <c r="E22" s="21">
        <v>1165</v>
      </c>
      <c r="F22" s="20"/>
      <c r="G22" s="21"/>
      <c r="H22" s="20"/>
      <c r="I22" s="21">
        <v>4088</v>
      </c>
      <c r="J22" s="20"/>
      <c r="K22" s="21">
        <v>460</v>
      </c>
      <c r="L22" s="20"/>
      <c r="M22" s="21"/>
      <c r="N22" s="20"/>
      <c r="O22" s="21"/>
      <c r="P22" s="20"/>
      <c r="Q22" s="21">
        <v>12500</v>
      </c>
      <c r="R22" s="20"/>
      <c r="S22" s="21"/>
      <c r="T22" s="20"/>
      <c r="U22" s="21"/>
      <c r="V22" s="20"/>
      <c r="W22" s="21"/>
      <c r="X22" s="20"/>
      <c r="Y22" s="21"/>
      <c r="Z22" s="20"/>
      <c r="AA22" s="21">
        <v>9657</v>
      </c>
      <c r="AB22" s="20"/>
    </row>
    <row r="23" spans="1:28" x14ac:dyDescent="0.3">
      <c r="A23" s="18"/>
      <c r="B23" s="19" t="s">
        <v>25</v>
      </c>
      <c r="C23" s="20"/>
      <c r="D23" s="20"/>
      <c r="E23" s="21">
        <v>7487</v>
      </c>
      <c r="F23" s="20"/>
      <c r="G23" s="21">
        <v>8586</v>
      </c>
      <c r="H23" s="20"/>
      <c r="I23" s="21">
        <v>849</v>
      </c>
      <c r="J23" s="20"/>
      <c r="K23" s="21">
        <v>10</v>
      </c>
      <c r="L23" s="20"/>
      <c r="M23" s="21"/>
      <c r="N23" s="20"/>
      <c r="O23" s="21"/>
      <c r="P23" s="20"/>
      <c r="Q23" s="21">
        <v>5308</v>
      </c>
      <c r="R23" s="20"/>
      <c r="S23" s="21"/>
      <c r="T23" s="20"/>
      <c r="U23" s="21"/>
      <c r="V23" s="20"/>
      <c r="W23" s="21">
        <v>23732</v>
      </c>
      <c r="X23" s="20"/>
      <c r="Y23" s="21">
        <v>12443</v>
      </c>
      <c r="Z23" s="20"/>
      <c r="AA23" s="21">
        <v>13221</v>
      </c>
      <c r="AB23" s="20"/>
    </row>
    <row r="24" spans="1:28" x14ac:dyDescent="0.3">
      <c r="A24" s="18"/>
      <c r="B24" s="19" t="s">
        <v>26</v>
      </c>
      <c r="C24" s="20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1">
        <v>6288</v>
      </c>
      <c r="X24" s="20"/>
      <c r="Y24" s="21">
        <v>7254</v>
      </c>
      <c r="Z24" s="20"/>
      <c r="AA24" s="21"/>
      <c r="AB24" s="20"/>
    </row>
    <row r="25" spans="1:28" x14ac:dyDescent="0.3">
      <c r="A25" s="18"/>
      <c r="B25" s="19" t="s">
        <v>27</v>
      </c>
      <c r="C25" s="20"/>
      <c r="D25" s="20"/>
      <c r="E25" s="21"/>
      <c r="F25" s="20"/>
      <c r="G25" s="21"/>
      <c r="H25" s="20"/>
      <c r="I25" s="21"/>
      <c r="J25" s="20"/>
      <c r="K25" s="21"/>
      <c r="L25" s="20"/>
      <c r="M25" s="21"/>
      <c r="N25" s="20"/>
      <c r="O25" s="21"/>
      <c r="P25" s="20"/>
      <c r="Q25" s="21"/>
      <c r="R25" s="20"/>
      <c r="S25" s="21"/>
      <c r="T25" s="20"/>
      <c r="U25" s="21"/>
      <c r="V25" s="20"/>
      <c r="W25" s="21">
        <v>7631</v>
      </c>
      <c r="X25" s="20"/>
      <c r="Y25" s="21">
        <v>8675</v>
      </c>
      <c r="Z25" s="20"/>
      <c r="AA25" s="21">
        <v>9733</v>
      </c>
      <c r="AB25" s="20"/>
    </row>
    <row r="26" spans="1:28" x14ac:dyDescent="0.3">
      <c r="A26" s="18"/>
      <c r="B26" s="19" t="s">
        <v>28</v>
      </c>
      <c r="C26" s="20"/>
      <c r="D26" s="20"/>
      <c r="E26" s="21"/>
      <c r="F26" s="20"/>
      <c r="G26" s="21"/>
      <c r="H26" s="20"/>
      <c r="I26" s="21"/>
      <c r="J26" s="20"/>
      <c r="K26" s="21"/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21"/>
      <c r="X26" s="20"/>
      <c r="Y26" s="21">
        <v>6422</v>
      </c>
      <c r="Z26" s="20"/>
      <c r="AA26" s="21">
        <v>7111</v>
      </c>
      <c r="AB26" s="20"/>
    </row>
    <row r="27" spans="1:28" ht="25.8" customHeight="1" x14ac:dyDescent="0.3">
      <c r="A27" s="18"/>
      <c r="B27" s="19" t="s">
        <v>29</v>
      </c>
      <c r="C27" s="20">
        <v>400</v>
      </c>
      <c r="D27" s="20"/>
      <c r="E27" s="21">
        <v>590</v>
      </c>
      <c r="F27" s="20"/>
      <c r="G27" s="21"/>
      <c r="H27" s="20"/>
      <c r="I27" s="21">
        <v>954</v>
      </c>
      <c r="J27" s="20"/>
      <c r="K27" s="21">
        <v>15244</v>
      </c>
      <c r="L27" s="20"/>
      <c r="M27" s="21"/>
      <c r="N27" s="20"/>
      <c r="O27" s="21"/>
      <c r="P27" s="20"/>
      <c r="Q27" s="21"/>
      <c r="R27" s="20"/>
      <c r="S27" s="21"/>
      <c r="T27" s="20"/>
      <c r="U27" s="21"/>
      <c r="V27" s="20"/>
      <c r="W27" s="21">
        <v>1500</v>
      </c>
      <c r="X27" s="20"/>
      <c r="Y27" s="21"/>
      <c r="Z27" s="20"/>
      <c r="AA27" s="21">
        <v>19093</v>
      </c>
      <c r="AB27" s="20"/>
    </row>
    <row r="28" spans="1:28" x14ac:dyDescent="0.3">
      <c r="A28" s="18"/>
      <c r="B28" s="19" t="s">
        <v>30</v>
      </c>
      <c r="C28" s="20"/>
      <c r="D28" s="20"/>
      <c r="E28" s="21"/>
      <c r="F28" s="20"/>
      <c r="G28" s="21"/>
      <c r="H28" s="20"/>
      <c r="I28" s="21"/>
      <c r="J28" s="20"/>
      <c r="K28" s="21"/>
      <c r="L28" s="20"/>
      <c r="M28" s="21"/>
      <c r="N28" s="20"/>
      <c r="O28" s="21"/>
      <c r="P28" s="20"/>
      <c r="Q28" s="21"/>
      <c r="R28" s="20"/>
      <c r="S28" s="21"/>
      <c r="T28" s="20"/>
      <c r="U28" s="21"/>
      <c r="V28" s="20"/>
      <c r="W28" s="21"/>
      <c r="X28" s="20"/>
      <c r="Y28" s="21">
        <v>5143</v>
      </c>
      <c r="Z28" s="20"/>
      <c r="AA28" s="21">
        <v>1364</v>
      </c>
      <c r="AB28" s="20"/>
    </row>
    <row r="29" spans="1:28" x14ac:dyDescent="0.3">
      <c r="A29" s="18"/>
      <c r="B29" s="19" t="s">
        <v>31</v>
      </c>
      <c r="C29" s="20">
        <v>1480</v>
      </c>
      <c r="D29" s="20"/>
      <c r="E29" s="21">
        <v>2107</v>
      </c>
      <c r="F29" s="20"/>
      <c r="G29" s="21"/>
      <c r="H29" s="20"/>
      <c r="I29" s="21"/>
      <c r="J29" s="20"/>
      <c r="K29" s="21"/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21">
        <v>2097</v>
      </c>
      <c r="X29" s="20"/>
      <c r="Y29" s="21"/>
      <c r="Z29" s="20"/>
      <c r="AA29" s="21">
        <v>7643</v>
      </c>
      <c r="AB29" s="20"/>
    </row>
    <row r="30" spans="1:28" x14ac:dyDescent="0.3">
      <c r="A30" s="18"/>
      <c r="B30" s="19" t="s">
        <v>32</v>
      </c>
      <c r="C30" s="20"/>
      <c r="D30" s="20"/>
      <c r="E30" s="21"/>
      <c r="F30" s="20"/>
      <c r="G30" s="21"/>
      <c r="H30" s="20"/>
      <c r="I30" s="21"/>
      <c r="J30" s="20"/>
      <c r="K30" s="21"/>
      <c r="L30" s="20"/>
      <c r="M30" s="21"/>
      <c r="N30" s="20"/>
      <c r="O30" s="21">
        <v>6844</v>
      </c>
      <c r="P30" s="20"/>
      <c r="Q30" s="21"/>
      <c r="R30" s="20"/>
      <c r="S30" s="21"/>
      <c r="T30" s="20"/>
      <c r="U30" s="21"/>
      <c r="V30" s="20"/>
      <c r="W30" s="21"/>
      <c r="X30" s="20"/>
      <c r="Y30" s="21"/>
      <c r="Z30" s="20"/>
      <c r="AA30" s="21"/>
      <c r="AB30" s="20"/>
    </row>
    <row r="31" spans="1:28" x14ac:dyDescent="0.3">
      <c r="A31" s="18"/>
      <c r="B31" s="19" t="s">
        <v>33</v>
      </c>
      <c r="C31" s="20"/>
      <c r="D31" s="20"/>
      <c r="E31" s="21">
        <v>201</v>
      </c>
      <c r="F31" s="20"/>
      <c r="G31" s="21"/>
      <c r="H31" s="20"/>
      <c r="I31" s="21"/>
      <c r="J31" s="20"/>
      <c r="K31" s="21"/>
      <c r="L31" s="20"/>
      <c r="M31" s="21"/>
      <c r="N31" s="20"/>
      <c r="O31" s="21">
        <v>746</v>
      </c>
      <c r="P31" s="20"/>
      <c r="Q31" s="21"/>
      <c r="R31" s="20"/>
      <c r="S31" s="21">
        <v>1334</v>
      </c>
      <c r="T31" s="20"/>
      <c r="U31" s="21"/>
      <c r="V31" s="20"/>
      <c r="W31" s="21"/>
      <c r="X31" s="20"/>
      <c r="Y31" s="21"/>
      <c r="Z31" s="20"/>
      <c r="AA31" s="21"/>
      <c r="AB31" s="20"/>
    </row>
    <row r="32" spans="1:28" x14ac:dyDescent="0.3">
      <c r="A32" s="18"/>
      <c r="B32" s="19" t="s">
        <v>34</v>
      </c>
      <c r="C32" s="20"/>
      <c r="D32" s="20"/>
      <c r="E32" s="21"/>
      <c r="F32" s="20"/>
      <c r="G32" s="21"/>
      <c r="H32" s="20"/>
      <c r="I32" s="21"/>
      <c r="J32" s="20"/>
      <c r="K32" s="21"/>
      <c r="L32" s="20"/>
      <c r="M32" s="21"/>
      <c r="N32" s="20"/>
      <c r="O32" s="21">
        <v>8323</v>
      </c>
      <c r="P32" s="20"/>
      <c r="Q32" s="21">
        <v>300</v>
      </c>
      <c r="R32" s="20"/>
      <c r="S32" s="21"/>
      <c r="T32" s="20"/>
      <c r="U32" s="21"/>
      <c r="V32" s="20"/>
      <c r="W32" s="21"/>
      <c r="X32" s="20"/>
      <c r="Y32" s="21"/>
      <c r="Z32" s="20"/>
      <c r="AA32" s="21"/>
      <c r="AB32" s="20"/>
    </row>
    <row r="33" spans="1:28" x14ac:dyDescent="0.3">
      <c r="A33" s="18"/>
      <c r="B33" s="19" t="s">
        <v>35</v>
      </c>
      <c r="C33" s="20">
        <f>114564+3927</f>
        <v>118491</v>
      </c>
      <c r="D33" s="20"/>
      <c r="E33" s="21">
        <v>88091</v>
      </c>
      <c r="F33" s="20"/>
      <c r="G33" s="21">
        <v>11345</v>
      </c>
      <c r="H33" s="20"/>
      <c r="I33" s="21">
        <v>16752</v>
      </c>
      <c r="J33" s="20"/>
      <c r="K33" s="21"/>
      <c r="L33" s="20"/>
      <c r="M33" s="21"/>
      <c r="N33" s="20"/>
      <c r="O33" s="21">
        <v>19530</v>
      </c>
      <c r="P33" s="20"/>
      <c r="Q33" s="21">
        <v>24864</v>
      </c>
      <c r="R33" s="20"/>
      <c r="S33" s="21"/>
      <c r="T33" s="20"/>
      <c r="U33" s="21"/>
      <c r="V33" s="20"/>
      <c r="W33" s="21"/>
      <c r="X33" s="20"/>
      <c r="Y33" s="21"/>
      <c r="Z33" s="20"/>
      <c r="AA33" s="21"/>
      <c r="AB33" s="20"/>
    </row>
    <row r="34" spans="1:28" x14ac:dyDescent="0.3">
      <c r="A34" s="18"/>
      <c r="B34" s="19" t="s">
        <v>36</v>
      </c>
      <c r="C34" s="20">
        <f>45824+2328+3285+1413+1</f>
        <v>52851</v>
      </c>
      <c r="D34" s="20"/>
      <c r="E34" s="21">
        <v>368089</v>
      </c>
      <c r="F34" s="20"/>
      <c r="G34" s="21">
        <v>105927</v>
      </c>
      <c r="H34" s="20"/>
      <c r="I34" s="21">
        <v>52803</v>
      </c>
      <c r="J34" s="20"/>
      <c r="K34" s="21">
        <v>29904</v>
      </c>
      <c r="L34" s="20"/>
      <c r="M34" s="21"/>
      <c r="N34" s="20"/>
      <c r="O34" s="21">
        <v>43189</v>
      </c>
      <c r="P34" s="20"/>
      <c r="Q34" s="21">
        <v>149832</v>
      </c>
      <c r="R34" s="20"/>
      <c r="S34" s="21">
        <v>126401</v>
      </c>
      <c r="T34" s="20"/>
      <c r="U34" s="21"/>
      <c r="V34" s="20"/>
      <c r="W34" s="21">
        <v>21629</v>
      </c>
      <c r="X34" s="20"/>
      <c r="Y34" s="21"/>
      <c r="Z34" s="20"/>
      <c r="AA34" s="21"/>
      <c r="AB34" s="20"/>
    </row>
    <row r="35" spans="1:28" x14ac:dyDescent="0.3">
      <c r="A35" s="18"/>
      <c r="B35" s="19" t="s">
        <v>37</v>
      </c>
      <c r="C35" s="20">
        <f>21099+20290</f>
        <v>41389</v>
      </c>
      <c r="D35" s="20"/>
      <c r="E35" s="21">
        <v>52353</v>
      </c>
      <c r="F35" s="20"/>
      <c r="G35" s="21">
        <v>31918</v>
      </c>
      <c r="H35" s="20"/>
      <c r="I35" s="21">
        <v>10371</v>
      </c>
      <c r="J35" s="20"/>
      <c r="K35" s="21">
        <v>12683</v>
      </c>
      <c r="L35" s="20"/>
      <c r="M35" s="21"/>
      <c r="N35" s="20"/>
      <c r="O35" s="21"/>
      <c r="P35" s="20"/>
      <c r="Q35" s="21">
        <v>4750</v>
      </c>
      <c r="R35" s="20"/>
      <c r="S35" s="21">
        <v>4086</v>
      </c>
      <c r="T35" s="20"/>
      <c r="U35" s="21"/>
      <c r="V35" s="20"/>
      <c r="W35" s="21">
        <v>3199</v>
      </c>
      <c r="X35" s="20"/>
      <c r="Y35" s="21"/>
      <c r="Z35" s="20"/>
      <c r="AA35" s="21"/>
      <c r="AB35" s="20"/>
    </row>
    <row r="36" spans="1:28" x14ac:dyDescent="0.3">
      <c r="A36" s="18"/>
      <c r="B36" s="19" t="s">
        <v>38</v>
      </c>
      <c r="C36" s="20"/>
      <c r="D36" s="20"/>
      <c r="E36" s="21"/>
      <c r="F36" s="20"/>
      <c r="G36" s="21"/>
      <c r="H36" s="20"/>
      <c r="I36" s="21">
        <v>1574</v>
      </c>
      <c r="J36" s="20"/>
      <c r="K36" s="21">
        <v>5000</v>
      </c>
      <c r="L36" s="20"/>
      <c r="M36" s="21"/>
      <c r="N36" s="20"/>
      <c r="O36" s="21"/>
      <c r="P36" s="20"/>
      <c r="Q36" s="21">
        <v>1058</v>
      </c>
      <c r="R36" s="20"/>
      <c r="S36" s="21"/>
      <c r="T36" s="20"/>
      <c r="U36" s="21"/>
      <c r="V36" s="20"/>
      <c r="W36" s="21"/>
      <c r="X36" s="20"/>
      <c r="Y36" s="21"/>
      <c r="Z36" s="20"/>
      <c r="AA36" s="21"/>
      <c r="AB36" s="20"/>
    </row>
    <row r="37" spans="1:28" x14ac:dyDescent="0.3">
      <c r="A37" s="18"/>
      <c r="B37" s="19" t="s">
        <v>39</v>
      </c>
      <c r="C37" s="21"/>
      <c r="D37" s="20">
        <f>18292+5+42344+19864+786</f>
        <v>81291</v>
      </c>
      <c r="E37" s="21"/>
      <c r="F37" s="20">
        <v>195416</v>
      </c>
      <c r="G37" s="21"/>
      <c r="H37" s="20">
        <v>3438</v>
      </c>
      <c r="I37" s="21"/>
      <c r="J37" s="20">
        <v>30657</v>
      </c>
      <c r="K37" s="21"/>
      <c r="L37" s="20">
        <v>175105</v>
      </c>
      <c r="M37" s="21"/>
      <c r="N37" s="20"/>
      <c r="O37" s="21"/>
      <c r="P37" s="20">
        <v>54411</v>
      </c>
      <c r="Q37" s="21"/>
      <c r="R37" s="20">
        <v>314328</v>
      </c>
      <c r="S37" s="21"/>
      <c r="T37" s="20">
        <f>210603+1500</f>
        <v>212103</v>
      </c>
      <c r="U37" s="21"/>
      <c r="V37" s="20">
        <v>106675</v>
      </c>
      <c r="W37" s="21"/>
      <c r="X37" s="20">
        <v>175889</v>
      </c>
      <c r="Y37" s="21"/>
      <c r="Z37" s="20">
        <v>10877</v>
      </c>
      <c r="AA37" s="21"/>
      <c r="AB37" s="20"/>
    </row>
    <row r="38" spans="1:28" x14ac:dyDescent="0.3">
      <c r="A38" s="18"/>
      <c r="B38" s="19" t="s">
        <v>40</v>
      </c>
      <c r="C38" s="20"/>
      <c r="D38" s="20"/>
      <c r="E38" s="21"/>
      <c r="F38" s="20"/>
      <c r="G38" s="21"/>
      <c r="H38" s="20"/>
      <c r="I38" s="21"/>
      <c r="J38" s="20"/>
      <c r="K38" s="21"/>
      <c r="L38" s="20"/>
      <c r="M38" s="21"/>
      <c r="N38" s="20"/>
      <c r="O38" s="21"/>
      <c r="P38" s="20"/>
      <c r="Q38" s="21"/>
      <c r="R38" s="20"/>
      <c r="S38" s="21">
        <v>2034</v>
      </c>
      <c r="T38" s="20"/>
      <c r="U38" s="21"/>
      <c r="V38" s="20"/>
      <c r="W38" s="21"/>
      <c r="X38" s="20"/>
      <c r="Y38" s="21"/>
      <c r="Z38" s="20"/>
      <c r="AA38" s="21"/>
      <c r="AB38" s="20"/>
    </row>
    <row r="39" spans="1:28" x14ac:dyDescent="0.3">
      <c r="A39" s="18"/>
      <c r="B39" s="19" t="s">
        <v>41</v>
      </c>
      <c r="C39" s="20"/>
      <c r="D39" s="20"/>
      <c r="E39" s="21"/>
      <c r="F39" s="20"/>
      <c r="G39" s="21"/>
      <c r="H39" s="20"/>
      <c r="I39" s="21"/>
      <c r="J39" s="20"/>
      <c r="K39" s="21"/>
      <c r="L39" s="20"/>
      <c r="M39" s="21"/>
      <c r="N39" s="20"/>
      <c r="O39" s="21"/>
      <c r="P39" s="20"/>
      <c r="Q39" s="21">
        <v>10406</v>
      </c>
      <c r="R39" s="20"/>
      <c r="S39" s="21">
        <v>1540</v>
      </c>
      <c r="T39" s="20"/>
      <c r="U39" s="21"/>
      <c r="V39" s="20"/>
      <c r="W39" s="21"/>
      <c r="X39" s="20"/>
      <c r="Y39" s="21"/>
      <c r="Z39" s="20"/>
      <c r="AA39" s="21"/>
      <c r="AB39" s="20"/>
    </row>
    <row r="40" spans="1:28" x14ac:dyDescent="0.3">
      <c r="A40" s="18"/>
      <c r="B40" s="19" t="s">
        <v>42</v>
      </c>
      <c r="C40" s="20"/>
      <c r="D40" s="20"/>
      <c r="E40" s="21"/>
      <c r="F40" s="20"/>
      <c r="G40" s="21"/>
      <c r="H40" s="20"/>
      <c r="I40" s="21"/>
      <c r="J40" s="20"/>
      <c r="K40" s="21"/>
      <c r="L40" s="20"/>
      <c r="M40" s="21"/>
      <c r="N40" s="20"/>
      <c r="O40" s="21"/>
      <c r="P40" s="20"/>
      <c r="Q40" s="21"/>
      <c r="R40" s="20"/>
      <c r="S40" s="21"/>
      <c r="T40" s="20"/>
      <c r="U40" s="21">
        <v>7143887.75</v>
      </c>
      <c r="V40" s="20"/>
      <c r="W40" s="21">
        <v>2106</v>
      </c>
      <c r="X40" s="20"/>
      <c r="Y40" s="21"/>
      <c r="Z40" s="20"/>
      <c r="AA40" s="21"/>
      <c r="AB40" s="20"/>
    </row>
    <row r="41" spans="1:28" x14ac:dyDescent="0.3">
      <c r="A41" s="18"/>
      <c r="B41" s="19" t="s">
        <v>43</v>
      </c>
      <c r="C41" s="20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21"/>
      <c r="X41" s="20"/>
      <c r="Y41" s="21"/>
      <c r="Z41" s="20"/>
      <c r="AA41" s="21">
        <v>95077</v>
      </c>
      <c r="AB41" s="20"/>
    </row>
    <row r="42" spans="1:28" x14ac:dyDescent="0.3">
      <c r="A42" s="22"/>
      <c r="B42" s="23" t="s">
        <v>44</v>
      </c>
      <c r="C42" s="24">
        <f>SUM(C11:C41)</f>
        <v>402972</v>
      </c>
      <c r="D42" s="24">
        <f>SUM(D11:D41)</f>
        <v>81291</v>
      </c>
      <c r="E42" s="24">
        <f>SUM(E11:E41)</f>
        <v>824951</v>
      </c>
      <c r="F42" s="24">
        <f>SUM(F11:F41)</f>
        <v>195416</v>
      </c>
      <c r="G42" s="24">
        <f>SUM(G11:G41)</f>
        <v>375743</v>
      </c>
      <c r="H42" s="24">
        <f>SUM(H11:H41)</f>
        <v>3438</v>
      </c>
      <c r="I42" s="24">
        <f>SUM(I11:I41)</f>
        <v>536055</v>
      </c>
      <c r="J42" s="24">
        <f>SUM(J11:J41)</f>
        <v>30657</v>
      </c>
      <c r="K42" s="24">
        <f>SUM(K11:K41)</f>
        <v>498030</v>
      </c>
      <c r="L42" s="24">
        <f>SUM(L11:L41)</f>
        <v>175105</v>
      </c>
      <c r="M42" s="24">
        <f>SUM(M11:M41)</f>
        <v>0</v>
      </c>
      <c r="N42" s="24">
        <f>SUM(N11:N41)</f>
        <v>0</v>
      </c>
      <c r="O42" s="24">
        <f>SUM(O11:O41)</f>
        <v>347031</v>
      </c>
      <c r="P42" s="24">
        <f>SUM(P11:P41)</f>
        <v>54411</v>
      </c>
      <c r="Q42" s="24">
        <f>SUM(Q11:Q41)</f>
        <v>704274</v>
      </c>
      <c r="R42" s="24">
        <f>SUM(R11:R41)</f>
        <v>314328</v>
      </c>
      <c r="S42" s="24">
        <f>SUM(S11:S41)</f>
        <v>547090</v>
      </c>
      <c r="T42" s="24">
        <f>SUM(T11:T41)</f>
        <v>212103</v>
      </c>
      <c r="U42" s="24">
        <f>SUM(U11:U41)</f>
        <v>7412577.75</v>
      </c>
      <c r="V42" s="24">
        <f>SUM(V10:V41)</f>
        <v>106675</v>
      </c>
      <c r="W42" s="24">
        <f>SUM(W10:W41)</f>
        <v>882020</v>
      </c>
      <c r="X42" s="24">
        <f>SUM(X11:X41)</f>
        <v>175889</v>
      </c>
      <c r="Y42" s="24">
        <f>SUM(Y10:Y41)</f>
        <v>1299865</v>
      </c>
      <c r="Z42" s="24">
        <f>SUM(Z11:Z41)</f>
        <v>10877</v>
      </c>
      <c r="AA42" s="24">
        <f>SUM(AA10:AA41)</f>
        <v>1416212</v>
      </c>
      <c r="AB42" s="24">
        <f>SUM(AB11:AB41)</f>
        <v>0</v>
      </c>
    </row>
    <row r="60" spans="1:28" s="4" customForma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8" spans="2:4" x14ac:dyDescent="0.3">
      <c r="B68" s="5"/>
    </row>
    <row r="78" spans="2:4" x14ac:dyDescent="0.3">
      <c r="B78" s="6"/>
      <c r="C78" s="7"/>
      <c r="D78" s="7"/>
    </row>
    <row r="79" spans="2:4" x14ac:dyDescent="0.3">
      <c r="B79" s="6"/>
      <c r="C79" s="7"/>
      <c r="D79" s="7"/>
    </row>
    <row r="80" spans="2:4" x14ac:dyDescent="0.3">
      <c r="B80" s="6"/>
      <c r="C80" s="7"/>
      <c r="D80" s="7"/>
    </row>
    <row r="81" spans="2:4" x14ac:dyDescent="0.3">
      <c r="B81" s="6"/>
      <c r="C81" s="7"/>
      <c r="D81" s="7"/>
    </row>
    <row r="82" spans="2:4" x14ac:dyDescent="0.3">
      <c r="B82" s="6"/>
      <c r="C82" s="7"/>
      <c r="D82" s="7"/>
    </row>
  </sheetData>
  <mergeCells count="16">
    <mergeCell ref="A3:AB3"/>
    <mergeCell ref="A4:AB4"/>
    <mergeCell ref="Q7:R7"/>
    <mergeCell ref="S7:T7"/>
    <mergeCell ref="U7:V7"/>
    <mergeCell ref="W7:X7"/>
    <mergeCell ref="Y7:Z7"/>
    <mergeCell ref="AA7:AB7"/>
    <mergeCell ref="K7:L7"/>
    <mergeCell ref="M7:N7"/>
    <mergeCell ref="O7:P7"/>
    <mergeCell ref="A7:B8"/>
    <mergeCell ref="C7:D7"/>
    <mergeCell ref="E7:F7"/>
    <mergeCell ref="G7:H7"/>
    <mergeCell ref="I7:J7"/>
  </mergeCells>
  <printOptions horizontalCentered="1" verticalCentered="1"/>
  <pageMargins left="0.70866141732283472" right="0.33" top="0.32" bottom="0.31" header="0.31496062992125984" footer="0.31496062992125984"/>
  <pageSetup scale="47" orientation="landscape" r:id="rId1"/>
  <ignoredErrors>
    <ignoredError sqref="Q7 S7 U7 W7:AB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REC. FED. (FAFEF) 2011-2017</vt:lpstr>
      <vt:lpstr>'REC. FED. (FAFEF) 2011-2017'!Área_de_impresión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Lic. Iracema</cp:lastModifiedBy>
  <cp:lastPrinted>2023-01-17T18:33:35Z</cp:lastPrinted>
  <dcterms:created xsi:type="dcterms:W3CDTF">2020-02-04T19:02:37Z</dcterms:created>
  <dcterms:modified xsi:type="dcterms:W3CDTF">2023-01-17T19:21:52Z</dcterms:modified>
</cp:coreProperties>
</file>