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revisionsPassword="E96A" lockRevision="1"/>
  <bookViews>
    <workbookView xWindow="240" yWindow="75" windowWidth="20115" windowHeight="7995"/>
  </bookViews>
  <sheets>
    <sheet name="DERECHOS " sheetId="1" r:id="rId1"/>
  </sheets>
  <definedNames>
    <definedName name="_xlnm.Print_Area" localSheetId="0">'DERECHOS '!$A$1:$F$87</definedName>
    <definedName name="_xlnm.Print_Titles" localSheetId="0">'DERECHOS '!$1:$12</definedName>
    <definedName name="Z_136438B5_2264_4490_AF2F_84EB9AD8E8EA_.wvu.PrintArea" localSheetId="0" hidden="1">'DERECHOS '!$A$1:$F$87</definedName>
    <definedName name="Z_136438B5_2264_4490_AF2F_84EB9AD8E8EA_.wvu.PrintTitles" localSheetId="0" hidden="1">'DERECHOS '!$1:$12</definedName>
    <definedName name="Z_136438B5_2264_4490_AF2F_84EB9AD8E8EA_.wvu.Rows" localSheetId="0" hidden="1">'DERECHOS '!$9:$9</definedName>
    <definedName name="Z_85532A52_0657_4CF9_A867_10603DC46850_.wvu.PrintArea" localSheetId="0" hidden="1">'DERECHOS '!$A$1:$F$87</definedName>
    <definedName name="Z_85532A52_0657_4CF9_A867_10603DC46850_.wvu.PrintTitles" localSheetId="0" hidden="1">'DERECHOS '!$1:$12</definedName>
    <definedName name="Z_85532A52_0657_4CF9_A867_10603DC46850_.wvu.Rows" localSheetId="0" hidden="1">'DERECHOS '!$9:$9</definedName>
  </definedNames>
  <calcPr calcId="145621"/>
  <customWorkbookViews>
    <customWorkbookView name="Jaque - Vista personalizada" guid="{85532A52-0657-4CF9-A867-10603DC46850}" mergeInterval="0" personalView="1" maximized="1" windowWidth="1362" windowHeight="631" activeSheetId="1"/>
    <customWorkbookView name="cp lorena - Vista personalizada" guid="{136438B5-2264-4490-AF2F-84EB9AD8E8EA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B14" i="1" l="1"/>
  <c r="C14" i="1"/>
  <c r="D14" i="1"/>
  <c r="E14" i="1"/>
  <c r="F14" i="1"/>
  <c r="B22" i="1"/>
  <c r="C22" i="1"/>
  <c r="D22" i="1"/>
  <c r="E22" i="1"/>
  <c r="F22" i="1"/>
  <c r="B25" i="1"/>
  <c r="C25" i="1"/>
  <c r="D25" i="1"/>
  <c r="E25" i="1"/>
  <c r="F25" i="1"/>
  <c r="B33" i="1"/>
  <c r="C33" i="1"/>
  <c r="D33" i="1"/>
  <c r="E33" i="1"/>
  <c r="F33" i="1"/>
  <c r="B40" i="1"/>
  <c r="C40" i="1"/>
  <c r="D40" i="1"/>
  <c r="E40" i="1"/>
  <c r="F40" i="1"/>
  <c r="B42" i="1"/>
  <c r="C42" i="1"/>
  <c r="D42" i="1"/>
  <c r="E42" i="1"/>
  <c r="F42" i="1"/>
  <c r="B45" i="1"/>
  <c r="C45" i="1"/>
  <c r="D45" i="1"/>
  <c r="E45" i="1"/>
  <c r="F47" i="1"/>
  <c r="F45" i="1" s="1"/>
  <c r="B51" i="1"/>
  <c r="C51" i="1"/>
  <c r="D51" i="1"/>
  <c r="E51" i="1"/>
  <c r="F51" i="1"/>
  <c r="B53" i="1"/>
  <c r="C53" i="1"/>
  <c r="D53" i="1"/>
  <c r="E53" i="1"/>
  <c r="B57" i="1"/>
  <c r="C57" i="1"/>
  <c r="D57" i="1"/>
  <c r="E57" i="1"/>
  <c r="F57" i="1"/>
  <c r="B59" i="1"/>
  <c r="C59" i="1"/>
  <c r="D59" i="1"/>
  <c r="E59" i="1"/>
  <c r="F59" i="1"/>
  <c r="B62" i="1"/>
  <c r="C62" i="1"/>
  <c r="D62" i="1"/>
  <c r="E62" i="1"/>
  <c r="F62" i="1"/>
  <c r="B65" i="1"/>
  <c r="C65" i="1"/>
  <c r="D65" i="1"/>
  <c r="E65" i="1"/>
  <c r="F65" i="1"/>
  <c r="F68" i="1"/>
  <c r="F71" i="1"/>
  <c r="B74" i="1"/>
  <c r="C74" i="1"/>
  <c r="D74" i="1"/>
  <c r="E74" i="1"/>
  <c r="F74" i="1"/>
  <c r="B77" i="1"/>
  <c r="C77" i="1"/>
  <c r="D77" i="1"/>
  <c r="E77" i="1"/>
  <c r="F77" i="1"/>
  <c r="E21" i="1" l="1"/>
  <c r="E81" i="1" s="1"/>
  <c r="D21" i="1"/>
  <c r="D81" i="1" s="1"/>
  <c r="B21" i="1"/>
  <c r="B81" i="1" s="1"/>
  <c r="C21" i="1"/>
  <c r="C81" i="1" s="1"/>
  <c r="F21" i="1"/>
  <c r="F81" i="1" s="1"/>
</calcChain>
</file>

<file path=xl/sharedStrings.xml><?xml version="1.0" encoding="utf-8"?>
<sst xmlns="http://schemas.openxmlformats.org/spreadsheetml/2006/main" count="80" uniqueCount="75">
  <si>
    <t>DIRECCIÓN DE INGRESOS Y RECAUDACION</t>
  </si>
  <si>
    <t>SECRETARÍA DE FINANZAS</t>
  </si>
  <si>
    <r>
      <t>FUENTE:</t>
    </r>
    <r>
      <rPr>
        <b/>
        <sz val="9"/>
        <rFont val="Arial"/>
        <family val="2"/>
      </rPr>
      <t xml:space="preserve"> </t>
    </r>
  </si>
  <si>
    <t>TOTAL</t>
  </si>
  <si>
    <t>ACCESORIOS</t>
  </si>
  <si>
    <t>OTROS DERECHOS</t>
  </si>
  <si>
    <t>Sistema DIF</t>
  </si>
  <si>
    <t>DERECHOS POR LA PRESTACIÓN DE SERVICIOS  A CARGO DEL SISTEMA PARA EL DESARROLLO INTEGRAL DE LA FAMILIA</t>
  </si>
  <si>
    <t>Suministro de Agua Potable</t>
  </si>
  <si>
    <t>Comisión Estatal del Agua</t>
  </si>
  <si>
    <t>DERECHOS POR LA PRESTACIÓN DE SERVICIOS RELACIONADOS  DE AGUA, ALCANTARRILLADO Y DRENAJE</t>
  </si>
  <si>
    <t>DERECHOS POR PRESTACIÓN DE SERVICIOS EDUCATIVOS</t>
  </si>
  <si>
    <t>Ecológicos</t>
  </si>
  <si>
    <t>Secretaría del Medio Ambiente, Energías y Desarrollo Sustentable</t>
  </si>
  <si>
    <t>Servicios que presta la Secretaría de Economía (feria del mezcal)</t>
  </si>
  <si>
    <t>Capacitación y Productividad</t>
  </si>
  <si>
    <t>Secretaría de Economía</t>
  </si>
  <si>
    <t>Inspección y Vigilancia</t>
  </si>
  <si>
    <t>Constancias</t>
  </si>
  <si>
    <t>Secretaría de la Contraloría y Transparencia Gubernamental</t>
  </si>
  <si>
    <t xml:space="preserve">Archivo del Poder Ejecutivo </t>
  </si>
  <si>
    <t>Relacionados con el Registro, Adquisiciones y Permisos</t>
  </si>
  <si>
    <t>Secretaría de Administración</t>
  </si>
  <si>
    <t>Servicios Catastrales</t>
  </si>
  <si>
    <t>Relacionados con la Hacienda Pública Estatal</t>
  </si>
  <si>
    <t>Secretaría de Finanzas</t>
  </si>
  <si>
    <t>Control Zoosanitario</t>
  </si>
  <si>
    <t>Secretaría de Desarrollo Agropecuario y Forestal, Pesca y Acuacultura</t>
  </si>
  <si>
    <t>Centro de Iniciación Musical de Oaxaca</t>
  </si>
  <si>
    <t>Artes plásticas Rufino Tamayo</t>
  </si>
  <si>
    <t xml:space="preserve">Casa de la Cultura Oaxaqueña </t>
  </si>
  <si>
    <t>Secretaría de las Culturas y Artes de Oaxaca</t>
  </si>
  <si>
    <t>Eventos Lunes del Cerro</t>
  </si>
  <si>
    <t>Secretaría de Turismo y Desarrollo Económico</t>
  </si>
  <si>
    <t>Regularización de la tenencia de la tierra urbana</t>
  </si>
  <si>
    <t>Servicios de Agua Potable y Alcantarillado de Oaxaca</t>
  </si>
  <si>
    <t>Agua, Alcantarillado y Drenaje</t>
  </si>
  <si>
    <t>Servicios relacionados con  Obra Pública y Protección Ambiental</t>
  </si>
  <si>
    <t>Secretaría de las Infraestructruras y el Ordenamiento Territorial Sustentable</t>
  </si>
  <si>
    <t>Vigilancia y Control Sanitario</t>
  </si>
  <si>
    <t>Atención en Salud</t>
  </si>
  <si>
    <t>Secretaría de Salud y Servicios Coordinados de Salud</t>
  </si>
  <si>
    <t>Servicio Público de Transporte y Control Vehicular</t>
  </si>
  <si>
    <t>Secretaría de Vialidad y Transporte</t>
  </si>
  <si>
    <t>Secretaría de Seguridad Pública</t>
  </si>
  <si>
    <t>Servicios de la Consejeria (Legalización y Apostillamiento)</t>
  </si>
  <si>
    <t>Instituto Registral</t>
  </si>
  <si>
    <t>Registro Civil</t>
  </si>
  <si>
    <t>Publicaciones</t>
  </si>
  <si>
    <t>Ejercicio notarial</t>
  </si>
  <si>
    <t>Consejería Jurídica del Gobierno del Estado</t>
  </si>
  <si>
    <t>Servicios que presta la Secretaria General de Gobierno</t>
  </si>
  <si>
    <t>Contol y Confianza</t>
  </si>
  <si>
    <t>Protección Civil</t>
  </si>
  <si>
    <t>Registro público de la propiedad y del comercio</t>
  </si>
  <si>
    <t>Registro civil</t>
  </si>
  <si>
    <t>Legalización y Registro de documentos</t>
  </si>
  <si>
    <t>Secretaría General de Gobierno</t>
  </si>
  <si>
    <t>Transparencia</t>
  </si>
  <si>
    <t>Comunes</t>
  </si>
  <si>
    <t>Administración Pública</t>
  </si>
  <si>
    <t>DERECHOS POR PRESTACIÓN DE SERVICIOS PÚBLICOS</t>
  </si>
  <si>
    <t>Centro de las Artes de San Agustín</t>
  </si>
  <si>
    <t>Jardín Etnobotánico</t>
  </si>
  <si>
    <t>Casa de la Cultura Oaxaqueña</t>
  </si>
  <si>
    <t>DERECHOS POR EL USO, GOCE O APROVECHAMIENTO DE BIENES DE DOMINIO PÚBLICO</t>
  </si>
  <si>
    <t>c) DERECHOS</t>
  </si>
  <si>
    <t>EJERCICIO 2018       ENERO-JUNIO</t>
  </si>
  <si>
    <t xml:space="preserve">EJERCICIO 2017       </t>
  </si>
  <si>
    <t>EJERCICIO 2016</t>
  </si>
  <si>
    <t>EJERCICIO 2015</t>
  </si>
  <si>
    <t>EJERCICIO 2014</t>
  </si>
  <si>
    <t>CONCEPTO</t>
  </si>
  <si>
    <t xml:space="preserve">       (EN PESOS)</t>
  </si>
  <si>
    <t xml:space="preserve">               DESAGREGACIÓN DE LOS INGRESOS 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</si>
</sst>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i/>
      <sz val="11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b/>
      <sz val="11"/>
      <color theme="0"/>
      <name val="Arial"/>
      <family val="2"/>
    </font>
    <font>
      <b/>
      <i/>
      <sz val="9"/>
      <name val="Arial"/>
      <family val="2"/>
    </font>
    <font>
      <b/>
      <i/>
      <sz val="12"/>
      <name val="Arial"/>
      <family val="2"/>
    </font>
    <font>
      <b/>
      <sz val="9"/>
      <color theme="1" tint="0.499984740745262"/>
      <name val="Arial"/>
      <family val="2"/>
    </font>
    <font>
      <b/>
      <sz val="13"/>
      <color theme="1" tint="0.499984740745262"/>
      <name val="Arial"/>
      <family val="2"/>
    </font>
    <font>
      <b/>
      <sz val="13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.6"/>
      <color theme="10"/>
      <name val="Arial"/>
      <family val="2"/>
    </font>
    <font>
      <sz val="10"/>
      <name val="Univers Condensed"/>
      <family val="2"/>
    </font>
    <font>
      <sz val="10"/>
      <color indexed="8"/>
      <name val="MS Sans Serif"/>
      <family val="2"/>
    </font>
    <font>
      <b/>
      <sz val="11.05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indexed="23"/>
      </left>
      <right/>
      <top/>
      <bottom style="double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2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165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0">
    <xf numFmtId="0" fontId="0" fillId="0" borderId="0" xfId="0"/>
    <xf numFmtId="43" fontId="0" fillId="0" borderId="0" xfId="1" applyFont="1"/>
    <xf numFmtId="164" fontId="0" fillId="0" borderId="0" xfId="0" applyNumberFormat="1"/>
    <xf numFmtId="0" fontId="3" fillId="0" borderId="0" xfId="0" applyFont="1" applyAlignment="1">
      <alignment horizontal="left" indent="5"/>
    </xf>
    <xf numFmtId="41" fontId="0" fillId="0" borderId="0" xfId="0" applyNumberFormat="1"/>
    <xf numFmtId="0" fontId="4" fillId="0" borderId="0" xfId="0" applyFont="1"/>
    <xf numFmtId="0" fontId="6" fillId="0" borderId="0" xfId="0" applyFont="1" applyFill="1" applyBorder="1" applyAlignment="1">
      <alignment horizontal="left" vertical="center"/>
    </xf>
    <xf numFmtId="43" fontId="0" fillId="0" borderId="0" xfId="0" applyNumberFormat="1"/>
    <xf numFmtId="164" fontId="7" fillId="0" borderId="0" xfId="1" applyNumberFormat="1" applyFont="1" applyFill="1" applyBorder="1" applyAlignment="1">
      <alignment vertical="center"/>
    </xf>
    <xf numFmtId="164" fontId="7" fillId="15" borderId="2" xfId="1" applyNumberFormat="1" applyFont="1" applyFill="1" applyBorder="1" applyAlignment="1">
      <alignment horizontal="center" vertical="center"/>
    </xf>
    <xf numFmtId="164" fontId="7" fillId="15" borderId="3" xfId="1" applyNumberFormat="1" applyFont="1" applyFill="1" applyBorder="1" applyAlignment="1">
      <alignment vertical="center"/>
    </xf>
    <xf numFmtId="164" fontId="7" fillId="15" borderId="2" xfId="1" applyNumberFormat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164" fontId="2" fillId="0" borderId="4" xfId="2" applyNumberFormat="1" applyFont="1" applyFill="1" applyBorder="1" applyAlignment="1">
      <alignment vertical="top"/>
    </xf>
    <xf numFmtId="164" fontId="2" fillId="0" borderId="5" xfId="1" applyNumberFormat="1" applyFont="1" applyBorder="1" applyAlignment="1">
      <alignment vertical="center"/>
    </xf>
    <xf numFmtId="164" fontId="2" fillId="0" borderId="4" xfId="1" applyNumberFormat="1" applyFont="1" applyBorder="1" applyAlignment="1">
      <alignment vertical="center"/>
    </xf>
    <xf numFmtId="41" fontId="2" fillId="0" borderId="4" xfId="3" applyFont="1" applyBorder="1" applyAlignment="1">
      <alignment vertical="center"/>
    </xf>
    <xf numFmtId="0" fontId="7" fillId="0" borderId="4" xfId="4" applyFont="1" applyFill="1" applyBorder="1" applyAlignment="1">
      <alignment horizontal="left" vertical="justify" indent="4"/>
    </xf>
    <xf numFmtId="164" fontId="2" fillId="0" borderId="4" xfId="1" applyNumberFormat="1" applyFont="1" applyFill="1" applyBorder="1" applyAlignment="1">
      <alignment vertical="center"/>
    </xf>
    <xf numFmtId="0" fontId="2" fillId="0" borderId="4" xfId="4" applyFont="1" applyFill="1" applyBorder="1" applyAlignment="1">
      <alignment horizontal="left" vertical="justify" indent="6"/>
    </xf>
    <xf numFmtId="164" fontId="7" fillId="0" borderId="4" xfId="1" applyNumberFormat="1" applyFont="1" applyFill="1" applyBorder="1" applyAlignment="1">
      <alignment vertical="center"/>
    </xf>
    <xf numFmtId="164" fontId="7" fillId="0" borderId="5" xfId="1" applyNumberFormat="1" applyFont="1" applyBorder="1" applyAlignment="1">
      <alignment vertical="center"/>
    </xf>
    <xf numFmtId="164" fontId="7" fillId="0" borderId="4" xfId="1" applyNumberFormat="1" applyFont="1" applyBorder="1" applyAlignment="1">
      <alignment vertical="center"/>
    </xf>
    <xf numFmtId="41" fontId="7" fillId="0" borderId="4" xfId="3" applyFont="1" applyBorder="1" applyAlignment="1">
      <alignment vertical="center"/>
    </xf>
    <xf numFmtId="164" fontId="7" fillId="0" borderId="5" xfId="1" applyNumberFormat="1" applyFont="1" applyFill="1" applyBorder="1" applyAlignment="1">
      <alignment vertical="center"/>
    </xf>
    <xf numFmtId="164" fontId="2" fillId="0" borderId="4" xfId="5" applyNumberFormat="1" applyFont="1" applyFill="1" applyBorder="1" applyAlignment="1">
      <alignment horizontal="right" vertical="top"/>
    </xf>
    <xf numFmtId="164" fontId="2" fillId="0" borderId="5" xfId="1" applyNumberFormat="1" applyFont="1" applyFill="1" applyBorder="1" applyAlignment="1">
      <alignment vertical="center"/>
    </xf>
    <xf numFmtId="164" fontId="2" fillId="0" borderId="4" xfId="6" applyNumberFormat="1" applyFont="1" applyFill="1" applyBorder="1" applyAlignment="1">
      <alignment horizontal="right" vertical="top"/>
    </xf>
    <xf numFmtId="164" fontId="2" fillId="0" borderId="4" xfId="7" applyNumberFormat="1" applyFont="1" applyFill="1" applyBorder="1" applyAlignment="1">
      <alignment horizontal="right" vertical="top"/>
    </xf>
    <xf numFmtId="164" fontId="2" fillId="0" borderId="4" xfId="8" applyNumberFormat="1" applyFont="1" applyFill="1" applyBorder="1" applyAlignment="1">
      <alignment horizontal="right" vertical="top"/>
    </xf>
    <xf numFmtId="164" fontId="2" fillId="0" borderId="4" xfId="9" applyNumberFormat="1" applyFont="1" applyFill="1" applyBorder="1" applyAlignment="1">
      <alignment horizontal="right" vertical="top"/>
    </xf>
    <xf numFmtId="164" fontId="2" fillId="0" borderId="4" xfId="10" applyNumberFormat="1" applyFont="1" applyFill="1" applyBorder="1" applyAlignment="1">
      <alignment horizontal="right" vertical="top"/>
    </xf>
    <xf numFmtId="164" fontId="2" fillId="0" borderId="4" xfId="11" applyNumberFormat="1" applyFont="1" applyFill="1" applyBorder="1" applyAlignment="1">
      <alignment horizontal="right" vertical="top"/>
    </xf>
    <xf numFmtId="164" fontId="2" fillId="0" borderId="4" xfId="12" applyNumberFormat="1" applyFont="1" applyFill="1" applyBorder="1" applyAlignment="1">
      <alignment horizontal="right" vertical="top"/>
    </xf>
    <xf numFmtId="0" fontId="7" fillId="0" borderId="6" xfId="4" applyFont="1" applyFill="1" applyBorder="1" applyAlignment="1">
      <alignment horizontal="left" vertical="justify" indent="4"/>
    </xf>
    <xf numFmtId="164" fontId="2" fillId="0" borderId="4" xfId="13" applyNumberFormat="1" applyFont="1" applyFill="1" applyBorder="1" applyAlignment="1">
      <alignment horizontal="right" vertical="top"/>
    </xf>
    <xf numFmtId="164" fontId="2" fillId="0" borderId="4" xfId="14" applyNumberFormat="1" applyFont="1" applyFill="1" applyBorder="1" applyAlignment="1">
      <alignment horizontal="right" vertical="top"/>
    </xf>
    <xf numFmtId="0" fontId="8" fillId="0" borderId="4" xfId="4" applyFont="1" applyFill="1" applyBorder="1" applyAlignment="1">
      <alignment horizontal="left" vertical="justify" indent="6"/>
    </xf>
    <xf numFmtId="164" fontId="6" fillId="0" borderId="4" xfId="15" applyNumberFormat="1" applyFont="1" applyFill="1" applyBorder="1" applyAlignment="1">
      <alignment horizontal="right" vertical="top"/>
    </xf>
    <xf numFmtId="164" fontId="2" fillId="0" borderId="4" xfId="16" applyNumberFormat="1" applyFont="1" applyFill="1" applyBorder="1" applyAlignment="1">
      <alignment horizontal="right" vertical="top"/>
    </xf>
    <xf numFmtId="164" fontId="2" fillId="0" borderId="4" xfId="17" applyNumberFormat="1" applyFont="1" applyFill="1" applyBorder="1" applyAlignment="1">
      <alignment horizontal="right" vertical="top"/>
    </xf>
    <xf numFmtId="164" fontId="2" fillId="0" borderId="4" xfId="18" applyNumberFormat="1" applyFont="1" applyFill="1" applyBorder="1" applyAlignment="1">
      <alignment horizontal="right" vertical="top"/>
    </xf>
    <xf numFmtId="41" fontId="7" fillId="0" borderId="0" xfId="3" applyFont="1" applyFill="1" applyBorder="1" applyAlignment="1">
      <alignment vertical="center"/>
    </xf>
    <xf numFmtId="41" fontId="7" fillId="0" borderId="4" xfId="3" applyFont="1" applyFill="1" applyBorder="1" applyAlignment="1">
      <alignment vertical="center"/>
    </xf>
    <xf numFmtId="41" fontId="7" fillId="0" borderId="5" xfId="3" applyFont="1" applyBorder="1" applyAlignment="1">
      <alignment vertical="center"/>
    </xf>
    <xf numFmtId="164" fontId="2" fillId="0" borderId="4" xfId="19" applyNumberFormat="1" applyFont="1" applyFill="1" applyBorder="1" applyAlignment="1">
      <alignment horizontal="right" vertical="top"/>
    </xf>
    <xf numFmtId="164" fontId="2" fillId="0" borderId="4" xfId="20" applyNumberFormat="1" applyFont="1" applyFill="1" applyBorder="1" applyAlignment="1">
      <alignment horizontal="right" vertical="top"/>
    </xf>
    <xf numFmtId="164" fontId="2" fillId="0" borderId="4" xfId="21" applyNumberFormat="1" applyFont="1" applyFill="1" applyBorder="1" applyAlignment="1">
      <alignment horizontal="right" vertical="top"/>
    </xf>
    <xf numFmtId="164" fontId="2" fillId="0" borderId="4" xfId="22" applyNumberFormat="1" applyFont="1" applyFill="1" applyBorder="1" applyAlignment="1">
      <alignment horizontal="right" vertical="top"/>
    </xf>
    <xf numFmtId="164" fontId="2" fillId="0" borderId="4" xfId="23" applyNumberFormat="1" applyFont="1" applyFill="1" applyBorder="1" applyAlignment="1">
      <alignment horizontal="right" vertical="top"/>
    </xf>
    <xf numFmtId="164" fontId="2" fillId="0" borderId="4" xfId="24" applyNumberFormat="1" applyFont="1" applyFill="1" applyBorder="1" applyAlignment="1">
      <alignment horizontal="right" vertical="top"/>
    </xf>
    <xf numFmtId="164" fontId="2" fillId="0" borderId="4" xfId="25" applyNumberFormat="1" applyFont="1" applyFill="1" applyBorder="1" applyAlignment="1">
      <alignment horizontal="right" vertical="top"/>
    </xf>
    <xf numFmtId="164" fontId="2" fillId="0" borderId="4" xfId="26" applyNumberFormat="1" applyFont="1" applyFill="1" applyBorder="1" applyAlignment="1">
      <alignment horizontal="right" vertical="top"/>
    </xf>
    <xf numFmtId="164" fontId="2" fillId="0" borderId="4" xfId="27" applyNumberFormat="1" applyFont="1" applyFill="1" applyBorder="1" applyAlignment="1">
      <alignment horizontal="right" vertical="top"/>
    </xf>
    <xf numFmtId="0" fontId="7" fillId="0" borderId="4" xfId="4" applyFont="1" applyFill="1" applyBorder="1" applyAlignment="1">
      <alignment horizontal="left" vertical="justify" wrapText="1" indent="2"/>
    </xf>
    <xf numFmtId="164" fontId="2" fillId="0" borderId="4" xfId="28" applyNumberFormat="1" applyFont="1" applyFill="1" applyBorder="1" applyAlignment="1">
      <alignment horizontal="right" vertical="top"/>
    </xf>
    <xf numFmtId="0" fontId="2" fillId="0" borderId="4" xfId="4" applyFont="1" applyFill="1" applyBorder="1" applyAlignment="1">
      <alignment horizontal="left" vertical="justify" indent="4"/>
    </xf>
    <xf numFmtId="164" fontId="2" fillId="0" borderId="4" xfId="29" applyNumberFormat="1" applyFont="1" applyFill="1" applyBorder="1" applyAlignment="1">
      <alignment horizontal="right" vertical="top"/>
    </xf>
    <xf numFmtId="164" fontId="2" fillId="0" borderId="4" xfId="30" applyNumberFormat="1" applyFont="1" applyFill="1" applyBorder="1" applyAlignment="1">
      <alignment horizontal="right" vertical="top"/>
    </xf>
    <xf numFmtId="0" fontId="9" fillId="0" borderId="0" xfId="0" applyFont="1"/>
    <xf numFmtId="164" fontId="7" fillId="0" borderId="0" xfId="0" applyNumberFormat="1" applyFont="1" applyFill="1" applyBorder="1" applyAlignment="1">
      <alignment vertical="center"/>
    </xf>
    <xf numFmtId="164" fontId="7" fillId="15" borderId="4" xfId="0" applyNumberFormat="1" applyFont="1" applyFill="1" applyBorder="1" applyAlignment="1">
      <alignment vertical="center"/>
    </xf>
    <xf numFmtId="0" fontId="8" fillId="15" borderId="4" xfId="31" applyFont="1" applyFill="1" applyBorder="1" applyAlignment="1" applyProtection="1">
      <alignment vertical="center"/>
    </xf>
    <xf numFmtId="0" fontId="0" fillId="0" borderId="0" xfId="0" applyFill="1"/>
    <xf numFmtId="0" fontId="0" fillId="0" borderId="0" xfId="0" applyFill="1" applyBorder="1"/>
    <xf numFmtId="0" fontId="11" fillId="0" borderId="7" xfId="0" applyFont="1" applyFill="1" applyBorder="1" applyAlignment="1">
      <alignment vertical="center"/>
    </xf>
    <xf numFmtId="0" fontId="12" fillId="0" borderId="0" xfId="32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/>
    <xf numFmtId="0" fontId="15" fillId="0" borderId="0" xfId="32" applyFont="1" applyBorder="1" applyAlignment="1">
      <alignment vertical="center" wrapText="1"/>
    </xf>
    <xf numFmtId="0" fontId="16" fillId="0" borderId="0" xfId="32" applyFont="1" applyBorder="1" applyAlignment="1">
      <alignment vertic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0" fillId="0" borderId="0" xfId="31" quotePrefix="1" applyAlignment="1" applyProtection="1"/>
    <xf numFmtId="0" fontId="16" fillId="0" borderId="0" xfId="32" applyFont="1" applyBorder="1" applyAlignment="1">
      <alignment horizontal="center" vertical="center" wrapText="1"/>
    </xf>
    <xf numFmtId="0" fontId="15" fillId="0" borderId="0" xfId="32" applyFont="1" applyBorder="1" applyAlignment="1">
      <alignment horizontal="center" vertical="center" wrapText="1"/>
    </xf>
    <xf numFmtId="0" fontId="12" fillId="16" borderId="8" xfId="32" applyFont="1" applyFill="1" applyBorder="1" applyAlignment="1">
      <alignment horizontal="center" vertical="center" wrapText="1"/>
    </xf>
    <xf numFmtId="0" fontId="0" fillId="16" borderId="6" xfId="0" applyFill="1" applyBorder="1" applyAlignment="1">
      <alignment horizontal="center" vertical="center" wrapText="1"/>
    </xf>
    <xf numFmtId="0" fontId="12" fillId="16" borderId="4" xfId="32" applyFont="1" applyFill="1" applyBorder="1" applyAlignment="1">
      <alignment horizontal="center" vertical="center" wrapText="1"/>
    </xf>
    <xf numFmtId="0" fontId="12" fillId="16" borderId="6" xfId="32" applyFont="1" applyFill="1" applyBorder="1" applyAlignment="1">
      <alignment horizontal="center" vertical="center" wrapText="1"/>
    </xf>
  </cellXfs>
  <cellStyles count="212">
    <cellStyle name="20% - Énfasis1 2" xfId="33"/>
    <cellStyle name="20% - Énfasis2 2" xfId="34"/>
    <cellStyle name="20% - Énfasis3 2" xfId="35"/>
    <cellStyle name="20% - Énfasis4 2" xfId="36"/>
    <cellStyle name="20% - Énfasis5 2" xfId="37"/>
    <cellStyle name="20% - Énfasis6 2" xfId="38"/>
    <cellStyle name="40% - Énfasis1 2" xfId="39"/>
    <cellStyle name="40% - Énfasis2 2" xfId="40"/>
    <cellStyle name="40% - Énfasis3 2" xfId="41"/>
    <cellStyle name="40% - Énfasis4 2" xfId="42"/>
    <cellStyle name="40% - Énfasis5 2" xfId="43"/>
    <cellStyle name="40% - Énfasis6 2" xfId="44"/>
    <cellStyle name="Euro" xfId="45"/>
    <cellStyle name="Hipervínculo" xfId="31" builtinId="8"/>
    <cellStyle name="Hipervínculo 2" xfId="46"/>
    <cellStyle name="Hipervínculo 3" xfId="47"/>
    <cellStyle name="Millares" xfId="1" builtinId="3"/>
    <cellStyle name="Millares [0] 2" xfId="3"/>
    <cellStyle name="Millares 10" xfId="48"/>
    <cellStyle name="Millares 10 2" xfId="49"/>
    <cellStyle name="Millares 11" xfId="50"/>
    <cellStyle name="Millares 11 2" xfId="51"/>
    <cellStyle name="Millares 12" xfId="52"/>
    <cellStyle name="Millares 12 2" xfId="53"/>
    <cellStyle name="Millares 13" xfId="54"/>
    <cellStyle name="Millares 14" xfId="55"/>
    <cellStyle name="Millares 15" xfId="56"/>
    <cellStyle name="Millares 15 2" xfId="57"/>
    <cellStyle name="Millares 16" xfId="58"/>
    <cellStyle name="Millares 17" xfId="59"/>
    <cellStyle name="Millares 18" xfId="60"/>
    <cellStyle name="Millares 19" xfId="61"/>
    <cellStyle name="Millares 2" xfId="62"/>
    <cellStyle name="Millares 2 2" xfId="63"/>
    <cellStyle name="Millares 2 2 2" xfId="64"/>
    <cellStyle name="Millares 2 2 2 2" xfId="65"/>
    <cellStyle name="Millares 2 2 3" xfId="66"/>
    <cellStyle name="Millares 2 3" xfId="67"/>
    <cellStyle name="Millares 2 3 2" xfId="68"/>
    <cellStyle name="Millares 2 4" xfId="69"/>
    <cellStyle name="Millares 20" xfId="70"/>
    <cellStyle name="Millares 21" xfId="71"/>
    <cellStyle name="Millares 22" xfId="72"/>
    <cellStyle name="Millares 23" xfId="73"/>
    <cellStyle name="Millares 24" xfId="74"/>
    <cellStyle name="Millares 25" xfId="75"/>
    <cellStyle name="Millares 26" xfId="76"/>
    <cellStyle name="Millares 27" xfId="77"/>
    <cellStyle name="Millares 28" xfId="78"/>
    <cellStyle name="Millares 29" xfId="79"/>
    <cellStyle name="Millares 3" xfId="80"/>
    <cellStyle name="Millares 3 2" xfId="81"/>
    <cellStyle name="Millares 3 2 2" xfId="82"/>
    <cellStyle name="Millares 3 2 3" xfId="83"/>
    <cellStyle name="Millares 3 3" xfId="84"/>
    <cellStyle name="Millares 3 4" xfId="85"/>
    <cellStyle name="Millares 3 5" xfId="86"/>
    <cellStyle name="Millares 30" xfId="30"/>
    <cellStyle name="Millares 31" xfId="29"/>
    <cellStyle name="Millares 32" xfId="28"/>
    <cellStyle name="Millares 33" xfId="27"/>
    <cellStyle name="Millares 34" xfId="26"/>
    <cellStyle name="Millares 35" xfId="25"/>
    <cellStyle name="Millares 36" xfId="24"/>
    <cellStyle name="Millares 37" xfId="23"/>
    <cellStyle name="Millares 38" xfId="22"/>
    <cellStyle name="Millares 39" xfId="19"/>
    <cellStyle name="Millares 4" xfId="87"/>
    <cellStyle name="Millares 4 2" xfId="88"/>
    <cellStyle name="Millares 4 2 2" xfId="89"/>
    <cellStyle name="Millares 4 2 3" xfId="90"/>
    <cellStyle name="Millares 4 3" xfId="91"/>
    <cellStyle name="Millares 4 3 2" xfId="92"/>
    <cellStyle name="Millares 4 4" xfId="93"/>
    <cellStyle name="Millares 4 5" xfId="94"/>
    <cellStyle name="Millares 40" xfId="20"/>
    <cellStyle name="Millares 41" xfId="21"/>
    <cellStyle name="Millares 42" xfId="18"/>
    <cellStyle name="Millares 43" xfId="17"/>
    <cellStyle name="Millares 44" xfId="16"/>
    <cellStyle name="Millares 45" xfId="95"/>
    <cellStyle name="Millares 46" xfId="15"/>
    <cellStyle name="Millares 47" xfId="14"/>
    <cellStyle name="Millares 48" xfId="13"/>
    <cellStyle name="Millares 49" xfId="96"/>
    <cellStyle name="Millares 5" xfId="97"/>
    <cellStyle name="Millares 5 2" xfId="98"/>
    <cellStyle name="Millares 5 3" xfId="99"/>
    <cellStyle name="Millares 5 4" xfId="100"/>
    <cellStyle name="Millares 50" xfId="11"/>
    <cellStyle name="Millares 51" xfId="12"/>
    <cellStyle name="Millares 52" xfId="10"/>
    <cellStyle name="Millares 53" xfId="101"/>
    <cellStyle name="Millares 54" xfId="9"/>
    <cellStyle name="Millares 55" xfId="8"/>
    <cellStyle name="Millares 56" xfId="7"/>
    <cellStyle name="Millares 57" xfId="6"/>
    <cellStyle name="Millares 58" xfId="5"/>
    <cellStyle name="Millares 59" xfId="2"/>
    <cellStyle name="Millares 6" xfId="102"/>
    <cellStyle name="Millares 6 2" xfId="103"/>
    <cellStyle name="Millares 6 3" xfId="104"/>
    <cellStyle name="Millares 6 4" xfId="105"/>
    <cellStyle name="Millares 60" xfId="106"/>
    <cellStyle name="Millares 61" xfId="107"/>
    <cellStyle name="Millares 62" xfId="108"/>
    <cellStyle name="Millares 63" xfId="109"/>
    <cellStyle name="Millares 64" xfId="110"/>
    <cellStyle name="Millares 65" xfId="111"/>
    <cellStyle name="Millares 66" xfId="112"/>
    <cellStyle name="Millares 67" xfId="113"/>
    <cellStyle name="Millares 68" xfId="114"/>
    <cellStyle name="Millares 69" xfId="115"/>
    <cellStyle name="Millares 7" xfId="116"/>
    <cellStyle name="Millares 7 2" xfId="117"/>
    <cellStyle name="Millares 7 3" xfId="118"/>
    <cellStyle name="Millares 70" xfId="119"/>
    <cellStyle name="Millares 71" xfId="120"/>
    <cellStyle name="Millares 72" xfId="121"/>
    <cellStyle name="Millares 73" xfId="122"/>
    <cellStyle name="Millares 74" xfId="123"/>
    <cellStyle name="Millares 75" xfId="124"/>
    <cellStyle name="Millares 76" xfId="125"/>
    <cellStyle name="Millares 77" xfId="126"/>
    <cellStyle name="Millares 78" xfId="127"/>
    <cellStyle name="Millares 79" xfId="128"/>
    <cellStyle name="Millares 8" xfId="129"/>
    <cellStyle name="Millares 8 2" xfId="130"/>
    <cellStyle name="Millares 8 3" xfId="131"/>
    <cellStyle name="Millares 80" xfId="132"/>
    <cellStyle name="Millares 81" xfId="133"/>
    <cellStyle name="Millares 82" xfId="134"/>
    <cellStyle name="Millares 83" xfId="135"/>
    <cellStyle name="Millares 84" xfId="136"/>
    <cellStyle name="Millares 85" xfId="137"/>
    <cellStyle name="Millares 86" xfId="138"/>
    <cellStyle name="Millares 87" xfId="139"/>
    <cellStyle name="Millares 88" xfId="140"/>
    <cellStyle name="Millares 89" xfId="141"/>
    <cellStyle name="Millares 9" xfId="142"/>
    <cellStyle name="Millares 9 2" xfId="143"/>
    <cellStyle name="Millares 90" xfId="144"/>
    <cellStyle name="Millares 91" xfId="145"/>
    <cellStyle name="Moneda 2" xfId="146"/>
    <cellStyle name="Moneda 2 2" xfId="147"/>
    <cellStyle name="Moneda 2 3" xfId="148"/>
    <cellStyle name="Moneda 2 4" xfId="149"/>
    <cellStyle name="Moneda 2 5" xfId="150"/>
    <cellStyle name="Moneda 3" xfId="151"/>
    <cellStyle name="Moneda 3 2" xfId="152"/>
    <cellStyle name="Moneda 4" xfId="153"/>
    <cellStyle name="Normal" xfId="0" builtinId="0"/>
    <cellStyle name="Normal 10" xfId="154"/>
    <cellStyle name="Normal 10 2" xfId="155"/>
    <cellStyle name="Normal 11" xfId="156"/>
    <cellStyle name="Normal 11 2" xfId="157"/>
    <cellStyle name="Normal 12" xfId="158"/>
    <cellStyle name="Normal 12 2" xfId="159"/>
    <cellStyle name="Normal 13" xfId="160"/>
    <cellStyle name="Normal 14" xfId="161"/>
    <cellStyle name="Normal 15" xfId="162"/>
    <cellStyle name="Normal 16" xfId="163"/>
    <cellStyle name="Normal 17" xfId="164"/>
    <cellStyle name="Normal 18" xfId="165"/>
    <cellStyle name="Normal 19" xfId="166"/>
    <cellStyle name="Normal 2" xfId="32"/>
    <cellStyle name="Normal 2 2" xfId="167"/>
    <cellStyle name="Normal 2 2 2" xfId="168"/>
    <cellStyle name="Normal 2 2 3" xfId="169"/>
    <cellStyle name="Normal 2 2 4" xfId="170"/>
    <cellStyle name="Normal 2 3" xfId="171"/>
    <cellStyle name="Normal 2 4" xfId="172"/>
    <cellStyle name="Normal 20" xfId="173"/>
    <cellStyle name="Normal 21" xfId="174"/>
    <cellStyle name="Normal 21 2" xfId="175"/>
    <cellStyle name="Normal 22" xfId="176"/>
    <cellStyle name="Normal 22 2" xfId="177"/>
    <cellStyle name="Normal 23" xfId="178"/>
    <cellStyle name="Normal 24" xfId="179"/>
    <cellStyle name="Normal 25" xfId="180"/>
    <cellStyle name="Normal 26" xfId="181"/>
    <cellStyle name="Normal 27" xfId="182"/>
    <cellStyle name="Normal 3" xfId="183"/>
    <cellStyle name="Normal 3 2" xfId="4"/>
    <cellStyle name="Normal 3 2 2" xfId="184"/>
    <cellStyle name="Normal 3 2 2 2" xfId="185"/>
    <cellStyle name="Normal 3 3" xfId="186"/>
    <cellStyle name="Normal 3 3 2" xfId="187"/>
    <cellStyle name="Normal 3 4" xfId="188"/>
    <cellStyle name="Normal 4" xfId="189"/>
    <cellStyle name="Normal 4 2" xfId="190"/>
    <cellStyle name="Normal 4 2 2" xfId="191"/>
    <cellStyle name="Normal 4 3" xfId="192"/>
    <cellStyle name="Normal 4 4" xfId="193"/>
    <cellStyle name="Normal 5" xfId="194"/>
    <cellStyle name="Normal 5 2" xfId="195"/>
    <cellStyle name="Normal 5 3" xfId="196"/>
    <cellStyle name="Normal 6" xfId="197"/>
    <cellStyle name="Normal 6 2" xfId="198"/>
    <cellStyle name="Normal 6 3" xfId="199"/>
    <cellStyle name="Normal 7" xfId="200"/>
    <cellStyle name="Normal 7 2" xfId="201"/>
    <cellStyle name="Normal 7 3" xfId="202"/>
    <cellStyle name="Normal 8" xfId="203"/>
    <cellStyle name="Normal 8 2" xfId="204"/>
    <cellStyle name="Normal 9" xfId="205"/>
    <cellStyle name="Normal 9 2" xfId="206"/>
    <cellStyle name="Notas 2" xfId="207"/>
    <cellStyle name="Notas 2 2" xfId="208"/>
    <cellStyle name="Porcentaje 2" xfId="209"/>
    <cellStyle name="Porcentaje 3" xfId="210"/>
    <cellStyle name="Porcentual 2" xfId="2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1294078</xdr:colOff>
      <xdr:row>0</xdr:row>
      <xdr:rowOff>83343</xdr:rowOff>
    </xdr:from>
    <xdr:to>
      <xdr:col>5</xdr:col>
      <xdr:colOff>1328209</xdr:colOff>
      <xdr:row>4</xdr:row>
      <xdr:rowOff>9631</xdr:rowOff>
    </xdr:to>
    <xdr:pic>
      <xdr:nvPicPr>
        <xdr:cNvPr id="2" name="Imagen 2" descr="LOGO-sefin.png">
          <a:extLst>
            <a:ext uri="{FF2B5EF4-FFF2-40B4-BE49-F238E27FC236}">
              <a16:creationId xmlns="" xmlns:a16="http://schemas.microsoft.com/office/drawing/2014/main" id="{613F02CA-277E-4ED7-8FFE-B8D34224B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6678" y="83343"/>
          <a:ext cx="1529556" cy="573988"/>
        </a:xfrm>
        <a:prstGeom prst="rect">
          <a:avLst/>
        </a:prstGeom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D7A8CA6-A826-476A-8B7E-24496FE337FD}" diskRevisions="1" revisionId="3" version="2" protected="1">
  <header guid="{39895DF9-606A-4D41-AED3-6CF024D16A90}" dateTime="2018-08-08T13:22:00" maxSheetId="2" userName="cp lorena" r:id="rId1">
    <sheetIdMap count="1">
      <sheetId val="1"/>
    </sheetIdMap>
  </header>
  <header guid="{2D7A8CA6-A826-476A-8B7E-24496FE337FD}" dateTime="2018-08-09T10:47:02" maxSheetId="2" userName="Jaque" r:id="rId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85532A52_0657_4CF9_A867_10603DC46850_.wvu.PrintArea" hidden="1" oldHidden="1">
    <formula>'DERECHOS '!$A$1:$F$87</formula>
  </rdn>
  <rdn rId="0" localSheetId="1" customView="1" name="Z_85532A52_0657_4CF9_A867_10603DC46850_.wvu.PrintTitles" hidden="1" oldHidden="1">
    <formula>'DERECHOS '!$1:$12</formula>
  </rdn>
  <rdn rId="0" localSheetId="1" customView="1" name="Z_85532A52_0657_4CF9_A867_10603DC46850_.wvu.Rows" hidden="1" oldHidden="1">
    <formula>'DERECHOS '!$9:$9</formula>
  </rdn>
  <rcv guid="{85532A52-0657-4CF9-A867-10603DC4685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89"/>
  <sheetViews>
    <sheetView tabSelected="1" view="pageBreakPreview" topLeftCell="A60" zoomScale="80" zoomScaleNormal="80" zoomScaleSheetLayoutView="80" workbookViewId="0">
      <selection activeCell="F85" sqref="F85"/>
    </sheetView>
  </sheetViews>
  <sheetFormatPr baseColWidth="10" defaultRowHeight="12.75"/>
  <cols>
    <col min="1" max="1" width="73.85546875" customWidth="1"/>
    <col min="2" max="3" width="25.140625" customWidth="1"/>
    <col min="4" max="4" width="24.5703125" customWidth="1"/>
    <col min="5" max="5" width="25.7109375" customWidth="1"/>
    <col min="6" max="6" width="25.140625" customWidth="1"/>
    <col min="7" max="7" width="10.42578125" customWidth="1"/>
    <col min="8" max="9" width="17.5703125" bestFit="1" customWidth="1"/>
  </cols>
  <sheetData>
    <row r="1" spans="1:7">
      <c r="A1" s="73"/>
    </row>
    <row r="3" spans="1:7" ht="16.5">
      <c r="A3" s="72"/>
      <c r="B3" s="72"/>
      <c r="C3" s="72"/>
      <c r="D3" s="72"/>
      <c r="E3" s="72"/>
      <c r="F3" s="72"/>
    </row>
    <row r="4" spans="1:7" ht="16.5">
      <c r="A4" s="71"/>
      <c r="B4" s="71"/>
      <c r="C4" s="71"/>
      <c r="D4" s="71"/>
      <c r="E4" s="71"/>
      <c r="F4" s="71"/>
    </row>
    <row r="5" spans="1:7" ht="16.5">
      <c r="A5" s="71"/>
      <c r="B5" s="71"/>
      <c r="C5" s="71"/>
      <c r="D5" s="71"/>
      <c r="E5" s="71"/>
      <c r="F5" s="71"/>
    </row>
    <row r="6" spans="1:7" ht="16.5" customHeight="1">
      <c r="A6" s="74" t="s">
        <v>74</v>
      </c>
      <c r="B6" s="74"/>
      <c r="C6" s="74"/>
      <c r="D6" s="74"/>
      <c r="E6" s="74"/>
      <c r="F6" s="70"/>
      <c r="G6" s="70"/>
    </row>
    <row r="7" spans="1:7" ht="18.75" customHeight="1">
      <c r="A7" s="75" t="s">
        <v>73</v>
      </c>
      <c r="B7" s="75"/>
      <c r="C7" s="75"/>
      <c r="D7" s="75"/>
      <c r="E7" s="75"/>
      <c r="F7" s="69"/>
      <c r="G7" s="69"/>
    </row>
    <row r="8" spans="1:7" ht="14.25" customHeight="1">
      <c r="A8" s="68"/>
      <c r="B8" s="68"/>
      <c r="C8" s="68"/>
      <c r="D8" s="68"/>
      <c r="E8" s="68"/>
      <c r="F8" s="68"/>
    </row>
    <row r="9" spans="1:7" ht="12.75" hidden="1" customHeight="1">
      <c r="A9" s="67"/>
    </row>
    <row r="10" spans="1:7" ht="20.25" customHeight="1">
      <c r="A10" s="78" t="s">
        <v>72</v>
      </c>
      <c r="B10" s="76" t="s">
        <v>71</v>
      </c>
      <c r="C10" s="76" t="s">
        <v>70</v>
      </c>
      <c r="D10" s="76" t="s">
        <v>69</v>
      </c>
      <c r="E10" s="76" t="s">
        <v>68</v>
      </c>
      <c r="F10" s="76" t="s">
        <v>67</v>
      </c>
      <c r="G10" s="66"/>
    </row>
    <row r="11" spans="1:7" ht="28.5" customHeight="1">
      <c r="A11" s="78"/>
      <c r="B11" s="79"/>
      <c r="C11" s="79"/>
      <c r="D11" s="77"/>
      <c r="E11" s="77"/>
      <c r="F11" s="77"/>
      <c r="G11" s="66"/>
    </row>
    <row r="12" spans="1:7" s="63" customFormat="1" ht="12.75" customHeight="1">
      <c r="A12" s="65"/>
      <c r="G12" s="64"/>
    </row>
    <row r="13" spans="1:7" s="59" customFormat="1" ht="32.25" customHeight="1">
      <c r="A13" s="62" t="s">
        <v>66</v>
      </c>
      <c r="B13" s="61"/>
      <c r="C13" s="61"/>
      <c r="D13" s="61"/>
      <c r="E13" s="61"/>
      <c r="F13" s="61"/>
      <c r="G13" s="60"/>
    </row>
    <row r="14" spans="1:7" ht="25.5">
      <c r="A14" s="54" t="s">
        <v>65</v>
      </c>
      <c r="B14" s="20">
        <f>SUM(B15:B20)</f>
        <v>6275814</v>
      </c>
      <c r="C14" s="20">
        <f>SUM(C15:C20)</f>
        <v>6510138</v>
      </c>
      <c r="D14" s="20">
        <f>SUM(D15:D20)</f>
        <v>9010021</v>
      </c>
      <c r="E14" s="24">
        <f>SUM(E15:E20)</f>
        <v>12174918</v>
      </c>
      <c r="F14" s="20">
        <f>SUM(F15:F20)</f>
        <v>6702857</v>
      </c>
      <c r="G14" s="8"/>
    </row>
    <row r="15" spans="1:7">
      <c r="A15" s="56" t="s">
        <v>31</v>
      </c>
      <c r="B15" s="16">
        <v>3325880</v>
      </c>
      <c r="C15" s="18">
        <v>3223567</v>
      </c>
      <c r="D15" s="18">
        <v>2947538</v>
      </c>
      <c r="E15" s="26">
        <v>2259767</v>
      </c>
      <c r="F15" s="58">
        <v>1085313</v>
      </c>
      <c r="G15" s="12"/>
    </row>
    <row r="16" spans="1:7">
      <c r="A16" s="56" t="s">
        <v>22</v>
      </c>
      <c r="B16" s="16">
        <v>1715706</v>
      </c>
      <c r="C16" s="18">
        <v>1223806</v>
      </c>
      <c r="D16" s="18">
        <v>1443746</v>
      </c>
      <c r="E16" s="26">
        <v>1141933</v>
      </c>
      <c r="F16" s="57">
        <v>4309173</v>
      </c>
      <c r="G16" s="12"/>
    </row>
    <row r="17" spans="1:7">
      <c r="A17" s="56" t="s">
        <v>64</v>
      </c>
      <c r="B17" s="16">
        <v>1690</v>
      </c>
      <c r="C17" s="18">
        <v>1928</v>
      </c>
      <c r="D17" s="18"/>
      <c r="E17" s="26">
        <v>0</v>
      </c>
      <c r="F17" s="18">
        <v>0</v>
      </c>
      <c r="G17" s="12"/>
    </row>
    <row r="18" spans="1:7">
      <c r="A18" s="56" t="s">
        <v>63</v>
      </c>
      <c r="B18" s="16">
        <v>1164630</v>
      </c>
      <c r="C18" s="18">
        <v>1944516</v>
      </c>
      <c r="D18" s="18"/>
      <c r="E18" s="26">
        <v>0</v>
      </c>
      <c r="F18" s="18">
        <v>0</v>
      </c>
      <c r="G18" s="12"/>
    </row>
    <row r="19" spans="1:7">
      <c r="A19" s="56" t="s">
        <v>62</v>
      </c>
      <c r="B19" s="16">
        <v>67908</v>
      </c>
      <c r="C19" s="18">
        <v>116321</v>
      </c>
      <c r="D19" s="18"/>
      <c r="E19" s="26">
        <v>0</v>
      </c>
      <c r="F19" s="18">
        <v>0</v>
      </c>
      <c r="G19" s="12"/>
    </row>
    <row r="20" spans="1:7">
      <c r="A20" s="56" t="s">
        <v>33</v>
      </c>
      <c r="B20" s="16">
        <v>0</v>
      </c>
      <c r="C20" s="18">
        <v>0</v>
      </c>
      <c r="D20" s="18">
        <v>4618737</v>
      </c>
      <c r="E20" s="26">
        <v>8773218</v>
      </c>
      <c r="F20" s="55">
        <v>1308371</v>
      </c>
      <c r="G20" s="12"/>
    </row>
    <row r="21" spans="1:7">
      <c r="A21" s="54" t="s">
        <v>61</v>
      </c>
      <c r="B21" s="23">
        <f>B22+B25+B33+B39+B40+B42+B45+B51+B53+B59+B62+B65+B73+B74+B77+B79</f>
        <v>1171877300</v>
      </c>
      <c r="C21" s="23">
        <f>C22+C25+C33+C39+C40+C42+C45+C51+C53+C59+C62+C65+C73+C74+C77+C79</f>
        <v>1319740948</v>
      </c>
      <c r="D21" s="23">
        <f>D22+D25+D33+D39+D40+D42+D45+D51+D53+D59+D62+D65+D73+D74+D77+D79</f>
        <v>1428248014</v>
      </c>
      <c r="E21" s="44">
        <f>E22+E25+E33+E39+E40+E42+E45+E51+E53+E59+E62+E65+E73+E74+E77+E79</f>
        <v>1452321285</v>
      </c>
      <c r="F21" s="43">
        <f>F22+F25+F33+F39+F40+F42+F45+F51+F53+F59+F62+F65+F73+F74+F77+F79</f>
        <v>841417047</v>
      </c>
      <c r="G21" s="42"/>
    </row>
    <row r="22" spans="1:7">
      <c r="A22" s="17" t="s">
        <v>60</v>
      </c>
      <c r="B22" s="23">
        <f>SUM(B23:B24)</f>
        <v>78145</v>
      </c>
      <c r="C22" s="23">
        <f>SUM(C23:C24)</f>
        <v>70558</v>
      </c>
      <c r="D22" s="23">
        <f>SUM(D23:D24)</f>
        <v>95097</v>
      </c>
      <c r="E22" s="44">
        <f>SUM(E23:E24)</f>
        <v>90324</v>
      </c>
      <c r="F22" s="43">
        <f>SUM(F23:F24)</f>
        <v>48413124</v>
      </c>
      <c r="G22" s="42"/>
    </row>
    <row r="23" spans="1:7">
      <c r="A23" s="19" t="s">
        <v>59</v>
      </c>
      <c r="B23" s="16">
        <v>77723</v>
      </c>
      <c r="C23" s="18">
        <v>67924</v>
      </c>
      <c r="D23" s="18">
        <v>94794</v>
      </c>
      <c r="E23" s="26">
        <v>88243</v>
      </c>
      <c r="F23" s="53">
        <v>48413124</v>
      </c>
      <c r="G23" s="12"/>
    </row>
    <row r="24" spans="1:7">
      <c r="A24" s="19" t="s">
        <v>58</v>
      </c>
      <c r="B24" s="16">
        <v>422</v>
      </c>
      <c r="C24" s="18">
        <v>2634</v>
      </c>
      <c r="D24" s="18">
        <v>303</v>
      </c>
      <c r="E24" s="26">
        <v>2081</v>
      </c>
      <c r="F24" s="52"/>
      <c r="G24" s="12"/>
    </row>
    <row r="25" spans="1:7">
      <c r="A25" s="17" t="s">
        <v>57</v>
      </c>
      <c r="B25" s="23">
        <f>SUM(B26:B31)</f>
        <v>166690674</v>
      </c>
      <c r="C25" s="23">
        <f>SUM(C26:C31)</f>
        <v>184843134</v>
      </c>
      <c r="D25" s="23">
        <f>SUM(D26:D31)</f>
        <v>189605357</v>
      </c>
      <c r="E25" s="44">
        <f>SUM(E26:E31)</f>
        <v>210404171</v>
      </c>
      <c r="F25" s="43">
        <f>SUM(F26:F32)</f>
        <v>19408476</v>
      </c>
      <c r="G25" s="42"/>
    </row>
    <row r="26" spans="1:7">
      <c r="A26" s="19" t="s">
        <v>56</v>
      </c>
      <c r="B26" s="16">
        <v>2167281</v>
      </c>
      <c r="C26" s="18">
        <v>2499661</v>
      </c>
      <c r="D26" s="18">
        <v>2765703</v>
      </c>
      <c r="E26" s="26">
        <v>2991197</v>
      </c>
      <c r="F26" s="18">
        <v>0</v>
      </c>
      <c r="G26" s="12"/>
    </row>
    <row r="27" spans="1:7">
      <c r="A27" s="19" t="s">
        <v>55</v>
      </c>
      <c r="B27" s="16">
        <v>75980969</v>
      </c>
      <c r="C27" s="18">
        <v>78360361</v>
      </c>
      <c r="D27" s="18">
        <v>86597548</v>
      </c>
      <c r="E27" s="26">
        <v>101563956</v>
      </c>
      <c r="F27" s="18">
        <v>0</v>
      </c>
      <c r="G27" s="12"/>
    </row>
    <row r="28" spans="1:7">
      <c r="A28" s="19" t="s">
        <v>54</v>
      </c>
      <c r="B28" s="16">
        <v>87115382</v>
      </c>
      <c r="C28" s="18">
        <v>96261609</v>
      </c>
      <c r="D28" s="18">
        <v>90196702</v>
      </c>
      <c r="E28" s="26">
        <v>92867180</v>
      </c>
      <c r="F28" s="18">
        <v>0</v>
      </c>
      <c r="G28" s="12"/>
    </row>
    <row r="29" spans="1:7">
      <c r="A29" s="19" t="s">
        <v>53</v>
      </c>
      <c r="B29" s="16">
        <v>1051596</v>
      </c>
      <c r="C29" s="18">
        <v>1614724</v>
      </c>
      <c r="D29" s="18">
        <v>2955899</v>
      </c>
      <c r="E29" s="26">
        <v>8597060</v>
      </c>
      <c r="F29" s="51">
        <v>19406981</v>
      </c>
      <c r="G29" s="12"/>
    </row>
    <row r="30" spans="1:7">
      <c r="A30" s="19" t="s">
        <v>34</v>
      </c>
      <c r="B30" s="16">
        <v>375446</v>
      </c>
      <c r="C30" s="18">
        <v>436779</v>
      </c>
      <c r="D30" s="18">
        <v>951505</v>
      </c>
      <c r="E30" s="26">
        <v>328778</v>
      </c>
      <c r="F30" s="18">
        <v>0</v>
      </c>
      <c r="G30" s="12"/>
    </row>
    <row r="31" spans="1:7">
      <c r="A31" s="19" t="s">
        <v>52</v>
      </c>
      <c r="B31" s="16">
        <v>0</v>
      </c>
      <c r="C31" s="18">
        <v>5670000</v>
      </c>
      <c r="D31" s="18">
        <v>6138000</v>
      </c>
      <c r="E31" s="26">
        <v>4056000</v>
      </c>
      <c r="F31" s="18">
        <v>0</v>
      </c>
      <c r="G31" s="12"/>
    </row>
    <row r="32" spans="1:7">
      <c r="A32" s="19" t="s">
        <v>51</v>
      </c>
      <c r="B32" s="16"/>
      <c r="C32" s="18"/>
      <c r="D32" s="18"/>
      <c r="E32" s="26"/>
      <c r="F32" s="50">
        <v>1495</v>
      </c>
      <c r="G32" s="12"/>
    </row>
    <row r="33" spans="1:7">
      <c r="A33" s="17" t="s">
        <v>50</v>
      </c>
      <c r="B33" s="23">
        <f>SUM(B34:B35)</f>
        <v>7778866</v>
      </c>
      <c r="C33" s="23">
        <f>SUM(C34:C35)</f>
        <v>11394734</v>
      </c>
      <c r="D33" s="23">
        <f>SUM(D34:D35)</f>
        <v>23299067</v>
      </c>
      <c r="E33" s="44">
        <f>SUM(E34:E35)</f>
        <v>10922028</v>
      </c>
      <c r="F33" s="43">
        <f>SUM(F34:F38)</f>
        <v>100301438</v>
      </c>
      <c r="G33" s="42"/>
    </row>
    <row r="34" spans="1:7">
      <c r="A34" s="19" t="s">
        <v>49</v>
      </c>
      <c r="B34" s="16">
        <v>2878625</v>
      </c>
      <c r="C34" s="18">
        <v>3144905</v>
      </c>
      <c r="D34" s="18">
        <v>5104276</v>
      </c>
      <c r="E34" s="26">
        <v>3928458</v>
      </c>
      <c r="F34" s="49">
        <v>2074693</v>
      </c>
      <c r="G34" s="12"/>
    </row>
    <row r="35" spans="1:7">
      <c r="A35" s="19" t="s">
        <v>48</v>
      </c>
      <c r="B35" s="16">
        <v>4900241</v>
      </c>
      <c r="C35" s="18">
        <v>8249829</v>
      </c>
      <c r="D35" s="18">
        <v>18194791</v>
      </c>
      <c r="E35" s="26">
        <v>6993570</v>
      </c>
      <c r="F35" s="48">
        <v>4441706</v>
      </c>
      <c r="G35" s="12"/>
    </row>
    <row r="36" spans="1:7">
      <c r="A36" s="19" t="s">
        <v>47</v>
      </c>
      <c r="B36" s="16"/>
      <c r="C36" s="18"/>
      <c r="D36" s="18"/>
      <c r="E36" s="26"/>
      <c r="F36" s="47">
        <v>49068434</v>
      </c>
      <c r="G36" s="12"/>
    </row>
    <row r="37" spans="1:7">
      <c r="A37" s="19" t="s">
        <v>46</v>
      </c>
      <c r="B37" s="16"/>
      <c r="C37" s="18"/>
      <c r="D37" s="18"/>
      <c r="E37" s="26"/>
      <c r="F37" s="46">
        <v>43549205</v>
      </c>
      <c r="G37" s="12"/>
    </row>
    <row r="38" spans="1:7">
      <c r="A38" s="19" t="s">
        <v>45</v>
      </c>
      <c r="B38" s="16"/>
      <c r="C38" s="18"/>
      <c r="D38" s="18"/>
      <c r="E38" s="26"/>
      <c r="F38" s="45">
        <v>1167400</v>
      </c>
      <c r="G38" s="12"/>
    </row>
    <row r="39" spans="1:7">
      <c r="A39" s="17" t="s">
        <v>44</v>
      </c>
      <c r="B39" s="23">
        <v>331001188</v>
      </c>
      <c r="C39" s="20">
        <v>289419699</v>
      </c>
      <c r="D39" s="20">
        <v>304584311</v>
      </c>
      <c r="E39" s="24">
        <v>318833710</v>
      </c>
      <c r="F39" s="20">
        <v>158346268</v>
      </c>
      <c r="G39" s="12"/>
    </row>
    <row r="40" spans="1:7">
      <c r="A40" s="17" t="s">
        <v>43</v>
      </c>
      <c r="B40" s="23">
        <f>B41</f>
        <v>255255413</v>
      </c>
      <c r="C40" s="23">
        <f>C41</f>
        <v>313463783</v>
      </c>
      <c r="D40" s="23">
        <f>D41</f>
        <v>379877884</v>
      </c>
      <c r="E40" s="44">
        <f>E41</f>
        <v>335684344</v>
      </c>
      <c r="F40" s="43">
        <f>F41</f>
        <v>281668217</v>
      </c>
      <c r="G40" s="42"/>
    </row>
    <row r="41" spans="1:7">
      <c r="A41" s="19" t="s">
        <v>42</v>
      </c>
      <c r="B41" s="16">
        <v>255255413</v>
      </c>
      <c r="C41" s="18">
        <v>313463783</v>
      </c>
      <c r="D41" s="18">
        <v>379877884</v>
      </c>
      <c r="E41" s="26">
        <v>335684344</v>
      </c>
      <c r="F41" s="18">
        <v>281668217</v>
      </c>
      <c r="G41" s="12"/>
    </row>
    <row r="42" spans="1:7">
      <c r="A42" s="17" t="s">
        <v>41</v>
      </c>
      <c r="B42" s="23">
        <f>B43+B44</f>
        <v>515515</v>
      </c>
      <c r="C42" s="20">
        <f>C43+C44</f>
        <v>1134642</v>
      </c>
      <c r="D42" s="20">
        <f>D43+D44</f>
        <v>944285</v>
      </c>
      <c r="E42" s="24">
        <f>E43+E44</f>
        <v>7222012</v>
      </c>
      <c r="F42" s="20">
        <f>F43+F44</f>
        <v>3045340</v>
      </c>
      <c r="G42" s="8"/>
    </row>
    <row r="43" spans="1:7">
      <c r="A43" s="19" t="s">
        <v>40</v>
      </c>
      <c r="B43" s="16">
        <v>117273</v>
      </c>
      <c r="C43" s="18">
        <v>1151</v>
      </c>
      <c r="D43" s="18">
        <v>0</v>
      </c>
      <c r="E43" s="26">
        <v>6062106</v>
      </c>
      <c r="F43" s="41">
        <v>2539530</v>
      </c>
      <c r="G43" s="12"/>
    </row>
    <row r="44" spans="1:7">
      <c r="A44" s="19" t="s">
        <v>39</v>
      </c>
      <c r="B44" s="16">
        <v>398242</v>
      </c>
      <c r="C44" s="18">
        <v>1133491</v>
      </c>
      <c r="D44" s="18">
        <v>944285</v>
      </c>
      <c r="E44" s="26">
        <v>1159906</v>
      </c>
      <c r="F44" s="40">
        <v>505810</v>
      </c>
      <c r="G44" s="12"/>
    </row>
    <row r="45" spans="1:7" ht="25.5">
      <c r="A45" s="17" t="s">
        <v>38</v>
      </c>
      <c r="B45" s="23">
        <f>SUM(B46:B46)</f>
        <v>101320641</v>
      </c>
      <c r="C45" s="20">
        <f>SUM(C46:C46)</f>
        <v>98438630</v>
      </c>
      <c r="D45" s="20">
        <f>SUM(D46:D46)</f>
        <v>129744916</v>
      </c>
      <c r="E45" s="24">
        <f>SUM(E46:E46)</f>
        <v>114705179</v>
      </c>
      <c r="F45" s="20">
        <f>+F46+F47+F50</f>
        <v>13112469</v>
      </c>
      <c r="G45" s="8"/>
    </row>
    <row r="46" spans="1:7">
      <c r="A46" s="19" t="s">
        <v>37</v>
      </c>
      <c r="B46" s="16">
        <v>101320641</v>
      </c>
      <c r="C46" s="18">
        <v>98438630</v>
      </c>
      <c r="D46" s="18">
        <v>129744916</v>
      </c>
      <c r="E46" s="26">
        <v>114705179</v>
      </c>
      <c r="F46" s="39">
        <v>2449425</v>
      </c>
      <c r="G46" s="12"/>
    </row>
    <row r="47" spans="1:7">
      <c r="A47" s="19" t="s">
        <v>36</v>
      </c>
      <c r="B47" s="16"/>
      <c r="C47" s="18"/>
      <c r="D47" s="18"/>
      <c r="E47" s="26"/>
      <c r="F47" s="18">
        <f>+F48+F49</f>
        <v>10505807</v>
      </c>
      <c r="G47" s="12"/>
    </row>
    <row r="48" spans="1:7">
      <c r="A48" s="37" t="s">
        <v>9</v>
      </c>
      <c r="B48" s="16"/>
      <c r="C48" s="18"/>
      <c r="D48" s="18"/>
      <c r="E48" s="26"/>
      <c r="F48" s="38">
        <v>10505807</v>
      </c>
      <c r="G48" s="12"/>
    </row>
    <row r="49" spans="1:7">
      <c r="A49" s="37" t="s">
        <v>35</v>
      </c>
      <c r="B49" s="16"/>
      <c r="C49" s="18"/>
      <c r="D49" s="18"/>
      <c r="E49" s="26"/>
      <c r="F49" s="18">
        <v>0</v>
      </c>
      <c r="G49" s="12"/>
    </row>
    <row r="50" spans="1:7">
      <c r="A50" s="19" t="s">
        <v>34</v>
      </c>
      <c r="B50" s="16"/>
      <c r="C50" s="18"/>
      <c r="D50" s="18"/>
      <c r="E50" s="26"/>
      <c r="F50" s="36">
        <v>157237</v>
      </c>
      <c r="G50" s="12"/>
    </row>
    <row r="51" spans="1:7">
      <c r="A51" s="17" t="s">
        <v>33</v>
      </c>
      <c r="B51" s="23">
        <f>SUM(B52)</f>
        <v>7690820</v>
      </c>
      <c r="C51" s="20">
        <f>SUM(C52)</f>
        <v>20038117</v>
      </c>
      <c r="D51" s="20">
        <f>SUM(D52)</f>
        <v>17899521</v>
      </c>
      <c r="E51" s="24">
        <f>SUM(E52)</f>
        <v>17264650</v>
      </c>
      <c r="F51" s="20">
        <f>SUM(F52)</f>
        <v>68000</v>
      </c>
      <c r="G51" s="8"/>
    </row>
    <row r="52" spans="1:7">
      <c r="A52" s="19" t="s">
        <v>32</v>
      </c>
      <c r="B52" s="16">
        <v>7690820</v>
      </c>
      <c r="C52" s="18">
        <v>20038117</v>
      </c>
      <c r="D52" s="18">
        <v>17899521</v>
      </c>
      <c r="E52" s="26">
        <v>17264650</v>
      </c>
      <c r="F52" s="35">
        <v>68000</v>
      </c>
      <c r="G52" s="12"/>
    </row>
    <row r="53" spans="1:7">
      <c r="A53" s="17" t="s">
        <v>31</v>
      </c>
      <c r="B53" s="23">
        <f>SUM(B54:B56)</f>
        <v>3501911</v>
      </c>
      <c r="C53" s="20">
        <f>SUM(C54:C56)</f>
        <v>4015982</v>
      </c>
      <c r="D53" s="20">
        <f>SUM(D54:D56)</f>
        <v>4026145</v>
      </c>
      <c r="E53" s="24">
        <f>SUM(E54:E56)</f>
        <v>4076046</v>
      </c>
      <c r="F53" s="20">
        <v>1787283</v>
      </c>
      <c r="G53" s="8"/>
    </row>
    <row r="54" spans="1:7">
      <c r="A54" s="19" t="s">
        <v>30</v>
      </c>
      <c r="B54" s="16">
        <v>3200783</v>
      </c>
      <c r="C54" s="18">
        <v>3673180</v>
      </c>
      <c r="D54" s="18">
        <v>3630331</v>
      </c>
      <c r="E54" s="26">
        <v>3568235</v>
      </c>
      <c r="F54" s="18">
        <v>0</v>
      </c>
      <c r="G54" s="12"/>
    </row>
    <row r="55" spans="1:7">
      <c r="A55" s="19" t="s">
        <v>29</v>
      </c>
      <c r="B55" s="16">
        <v>87398</v>
      </c>
      <c r="C55" s="18">
        <v>74447</v>
      </c>
      <c r="D55" s="18">
        <v>74250</v>
      </c>
      <c r="E55" s="26">
        <v>109307</v>
      </c>
      <c r="F55" s="18">
        <v>0</v>
      </c>
      <c r="G55" s="12"/>
    </row>
    <row r="56" spans="1:7">
      <c r="A56" s="19" t="s">
        <v>28</v>
      </c>
      <c r="B56" s="16">
        <v>213730</v>
      </c>
      <c r="C56" s="18">
        <v>268355</v>
      </c>
      <c r="D56" s="18">
        <v>321564</v>
      </c>
      <c r="E56" s="26">
        <v>398504</v>
      </c>
      <c r="F56" s="18">
        <v>0</v>
      </c>
      <c r="G56" s="12"/>
    </row>
    <row r="57" spans="1:7">
      <c r="A57" s="34" t="s">
        <v>27</v>
      </c>
      <c r="B57" s="23">
        <f>B58</f>
        <v>0</v>
      </c>
      <c r="C57" s="20">
        <f>C58</f>
        <v>0</v>
      </c>
      <c r="D57" s="20">
        <f>D58</f>
        <v>0</v>
      </c>
      <c r="E57" s="24">
        <f>E58</f>
        <v>0</v>
      </c>
      <c r="F57" s="20">
        <f>F58</f>
        <v>0</v>
      </c>
      <c r="G57" s="8"/>
    </row>
    <row r="58" spans="1:7">
      <c r="A58" s="19" t="s">
        <v>26</v>
      </c>
      <c r="B58" s="16">
        <v>0</v>
      </c>
      <c r="C58" s="18">
        <v>0</v>
      </c>
      <c r="D58" s="18">
        <v>0</v>
      </c>
      <c r="E58" s="26">
        <v>0</v>
      </c>
      <c r="F58" s="18">
        <v>0</v>
      </c>
      <c r="G58" s="12"/>
    </row>
    <row r="59" spans="1:7">
      <c r="A59" s="17" t="s">
        <v>25</v>
      </c>
      <c r="B59" s="23">
        <f>SUM(B60:B61)</f>
        <v>56144807</v>
      </c>
      <c r="C59" s="20">
        <f>SUM(C60:C61)</f>
        <v>65528378</v>
      </c>
      <c r="D59" s="20">
        <f>SUM(D60:D61)</f>
        <v>66459978</v>
      </c>
      <c r="E59" s="24">
        <f>SUM(E60:E61)</f>
        <v>70777016</v>
      </c>
      <c r="F59" s="20">
        <f>SUM(F60:F61)</f>
        <v>139568018</v>
      </c>
      <c r="G59" s="8"/>
    </row>
    <row r="60" spans="1:7">
      <c r="A60" s="19" t="s">
        <v>24</v>
      </c>
      <c r="B60" s="16">
        <v>1053636</v>
      </c>
      <c r="C60" s="18">
        <v>1176601</v>
      </c>
      <c r="D60" s="18">
        <v>1178972</v>
      </c>
      <c r="E60" s="26">
        <v>1285976</v>
      </c>
      <c r="F60" s="33">
        <v>103346387</v>
      </c>
      <c r="G60" s="12"/>
    </row>
    <row r="61" spans="1:7">
      <c r="A61" s="19" t="s">
        <v>23</v>
      </c>
      <c r="B61" s="16">
        <v>55091171</v>
      </c>
      <c r="C61" s="18">
        <v>64351777</v>
      </c>
      <c r="D61" s="18">
        <v>65281006</v>
      </c>
      <c r="E61" s="26">
        <v>69491040</v>
      </c>
      <c r="F61" s="32">
        <v>36221631</v>
      </c>
      <c r="G61" s="12"/>
    </row>
    <row r="62" spans="1:7">
      <c r="A62" s="17" t="s">
        <v>22</v>
      </c>
      <c r="B62" s="23">
        <f>SUM(B63:B64)</f>
        <v>4281001</v>
      </c>
      <c r="C62" s="20">
        <f>SUM(C63:C64)</f>
        <v>130847808</v>
      </c>
      <c r="D62" s="20">
        <f>SUM(D63:D64)</f>
        <v>45849174</v>
      </c>
      <c r="E62" s="24">
        <f>SUM(E63:E64)</f>
        <v>134684398</v>
      </c>
      <c r="F62" s="20">
        <f>SUM(F63:F64)</f>
        <v>25855</v>
      </c>
      <c r="G62" s="8"/>
    </row>
    <row r="63" spans="1:7">
      <c r="A63" s="19" t="s">
        <v>21</v>
      </c>
      <c r="B63" s="16">
        <v>4259905</v>
      </c>
      <c r="C63" s="18">
        <v>130815355</v>
      </c>
      <c r="D63" s="18">
        <v>45812938</v>
      </c>
      <c r="E63" s="26">
        <v>134656849</v>
      </c>
      <c r="F63" s="31">
        <v>3535</v>
      </c>
      <c r="G63" s="12"/>
    </row>
    <row r="64" spans="1:7">
      <c r="A64" s="19" t="s">
        <v>20</v>
      </c>
      <c r="B64" s="16">
        <v>21096</v>
      </c>
      <c r="C64" s="18">
        <v>32453</v>
      </c>
      <c r="D64" s="18">
        <v>36236</v>
      </c>
      <c r="E64" s="26">
        <v>27549</v>
      </c>
      <c r="F64" s="30">
        <v>22320</v>
      </c>
      <c r="G64" s="12"/>
    </row>
    <row r="65" spans="1:7">
      <c r="A65" s="17" t="s">
        <v>19</v>
      </c>
      <c r="B65" s="23">
        <f>SUM(B66:B67)</f>
        <v>1453336</v>
      </c>
      <c r="C65" s="20">
        <f>SUM(C66:C67)</f>
        <v>3917165</v>
      </c>
      <c r="D65" s="20">
        <f>SUM(D66:D67)</f>
        <v>35281714</v>
      </c>
      <c r="E65" s="24">
        <f>SUM(E66:E67)</f>
        <v>4363009</v>
      </c>
      <c r="F65" s="20">
        <f>SUM(F66:F67)</f>
        <v>5979535</v>
      </c>
      <c r="G65" s="8"/>
    </row>
    <row r="66" spans="1:7">
      <c r="A66" s="19" t="s">
        <v>18</v>
      </c>
      <c r="B66" s="16">
        <v>1453336</v>
      </c>
      <c r="C66" s="18">
        <v>3917165</v>
      </c>
      <c r="D66" s="18">
        <v>35281714</v>
      </c>
      <c r="E66" s="26">
        <v>2517962</v>
      </c>
      <c r="F66" s="29">
        <v>1100016</v>
      </c>
      <c r="G66" s="12"/>
    </row>
    <row r="67" spans="1:7">
      <c r="A67" s="19" t="s">
        <v>17</v>
      </c>
      <c r="B67" s="16">
        <v>0</v>
      </c>
      <c r="C67" s="18">
        <v>0</v>
      </c>
      <c r="D67" s="18">
        <v>0</v>
      </c>
      <c r="E67" s="26">
        <v>1845047</v>
      </c>
      <c r="F67" s="28">
        <v>4879519</v>
      </c>
      <c r="G67" s="12"/>
    </row>
    <row r="68" spans="1:7">
      <c r="A68" s="17" t="s">
        <v>16</v>
      </c>
      <c r="B68" s="16"/>
      <c r="C68" s="18"/>
      <c r="D68" s="18"/>
      <c r="E68" s="26"/>
      <c r="F68" s="20">
        <f>F69+F70</f>
        <v>1685179</v>
      </c>
      <c r="G68" s="12"/>
    </row>
    <row r="69" spans="1:7">
      <c r="A69" s="19" t="s">
        <v>15</v>
      </c>
      <c r="B69" s="16"/>
      <c r="C69" s="18"/>
      <c r="D69" s="18"/>
      <c r="E69" s="26"/>
      <c r="F69" s="27">
        <v>1685179</v>
      </c>
      <c r="G69" s="12"/>
    </row>
    <row r="70" spans="1:7">
      <c r="A70" s="19" t="s">
        <v>14</v>
      </c>
      <c r="B70" s="16"/>
      <c r="C70" s="18"/>
      <c r="D70" s="18"/>
      <c r="E70" s="26"/>
      <c r="F70" s="18">
        <v>0</v>
      </c>
      <c r="G70" s="12"/>
    </row>
    <row r="71" spans="1:7">
      <c r="A71" s="17" t="s">
        <v>13</v>
      </c>
      <c r="B71" s="16"/>
      <c r="C71" s="18"/>
      <c r="D71" s="18"/>
      <c r="E71" s="26"/>
      <c r="F71" s="20">
        <f>F72</f>
        <v>64573725</v>
      </c>
      <c r="G71" s="12"/>
    </row>
    <row r="72" spans="1:7">
      <c r="A72" s="19" t="s">
        <v>12</v>
      </c>
      <c r="B72" s="16"/>
      <c r="C72" s="18"/>
      <c r="D72" s="18"/>
      <c r="E72" s="26"/>
      <c r="F72" s="25">
        <v>64573725</v>
      </c>
      <c r="G72" s="12"/>
    </row>
    <row r="73" spans="1:7">
      <c r="A73" s="17" t="s">
        <v>11</v>
      </c>
      <c r="B73" s="23">
        <v>119989809</v>
      </c>
      <c r="C73" s="20">
        <v>118943997</v>
      </c>
      <c r="D73" s="20">
        <v>162341925</v>
      </c>
      <c r="E73" s="24">
        <v>139435138</v>
      </c>
      <c r="F73" s="20">
        <v>69693024</v>
      </c>
      <c r="G73" s="12"/>
    </row>
    <row r="74" spans="1:7" ht="25.5">
      <c r="A74" s="17" t="s">
        <v>10</v>
      </c>
      <c r="B74" s="23">
        <f>SUM(B75:B76)</f>
        <v>92622163</v>
      </c>
      <c r="C74" s="22">
        <f>SUM(C75:C76)</f>
        <v>64318966</v>
      </c>
      <c r="D74" s="22">
        <f>SUM(D75:D76)</f>
        <v>35383362</v>
      </c>
      <c r="E74" s="21">
        <f>SUM(E75:E76)</f>
        <v>67359538</v>
      </c>
      <c r="F74" s="20">
        <f>SUM(F75:F76)</f>
        <v>0</v>
      </c>
      <c r="G74" s="8"/>
    </row>
    <row r="75" spans="1:7">
      <c r="A75" s="19" t="s">
        <v>9</v>
      </c>
      <c r="B75" s="16">
        <v>54301609</v>
      </c>
      <c r="C75" s="15">
        <v>22513555</v>
      </c>
      <c r="D75" s="15">
        <v>8818255</v>
      </c>
      <c r="E75" s="14">
        <v>26172118</v>
      </c>
      <c r="F75" s="18">
        <v>0</v>
      </c>
      <c r="G75" s="12"/>
    </row>
    <row r="76" spans="1:7">
      <c r="A76" s="19" t="s">
        <v>8</v>
      </c>
      <c r="B76" s="16">
        <v>38320554</v>
      </c>
      <c r="C76" s="15">
        <v>41805411</v>
      </c>
      <c r="D76" s="15">
        <v>26565107</v>
      </c>
      <c r="E76" s="14">
        <v>41187420</v>
      </c>
      <c r="F76" s="18">
        <v>0</v>
      </c>
      <c r="G76" s="12"/>
    </row>
    <row r="77" spans="1:7" ht="25.5">
      <c r="A77" s="17" t="s">
        <v>7</v>
      </c>
      <c r="B77" s="23">
        <f>B78</f>
        <v>23553011</v>
      </c>
      <c r="C77" s="22">
        <f>C78</f>
        <v>13365355</v>
      </c>
      <c r="D77" s="22">
        <f>D78</f>
        <v>32855278</v>
      </c>
      <c r="E77" s="21">
        <f>E78</f>
        <v>16499722</v>
      </c>
      <c r="F77" s="20">
        <f>F78</f>
        <v>0</v>
      </c>
      <c r="G77" s="8"/>
    </row>
    <row r="78" spans="1:7">
      <c r="A78" s="19" t="s">
        <v>6</v>
      </c>
      <c r="B78" s="16">
        <v>23553011</v>
      </c>
      <c r="C78" s="15">
        <v>13365355</v>
      </c>
      <c r="D78" s="15">
        <v>32855278</v>
      </c>
      <c r="E78" s="14">
        <v>16499722</v>
      </c>
      <c r="F78" s="18">
        <v>0</v>
      </c>
      <c r="G78" s="12"/>
    </row>
    <row r="79" spans="1:7">
      <c r="A79" s="17" t="s">
        <v>5</v>
      </c>
      <c r="B79" s="16">
        <v>0</v>
      </c>
      <c r="C79" s="15">
        <v>0</v>
      </c>
      <c r="D79" s="15">
        <v>0</v>
      </c>
      <c r="E79" s="14">
        <v>0</v>
      </c>
      <c r="F79" s="18">
        <v>0</v>
      </c>
      <c r="G79" s="12"/>
    </row>
    <row r="80" spans="1:7">
      <c r="A80" s="17" t="s">
        <v>4</v>
      </c>
      <c r="B80" s="16">
        <v>14144905</v>
      </c>
      <c r="C80" s="15">
        <v>3902374</v>
      </c>
      <c r="D80" s="15">
        <v>3743386</v>
      </c>
      <c r="E80" s="14">
        <v>3778449</v>
      </c>
      <c r="F80" s="13">
        <v>1544636</v>
      </c>
      <c r="G80" s="12"/>
    </row>
    <row r="81" spans="1:9" ht="13.5" thickBot="1">
      <c r="A81" s="9" t="s">
        <v>3</v>
      </c>
      <c r="B81" s="11">
        <f>B21+B14+B80</f>
        <v>1192298019</v>
      </c>
      <c r="C81" s="11">
        <f>C21+C14+C80</f>
        <v>1330153460</v>
      </c>
      <c r="D81" s="11">
        <f>D21+D14+D80</f>
        <v>1441001421</v>
      </c>
      <c r="E81" s="10">
        <f>E21+E14+E80</f>
        <v>1468274652</v>
      </c>
      <c r="F81" s="9">
        <f>F21+F14+F68+F71+F80</f>
        <v>915923444</v>
      </c>
      <c r="G81" s="8"/>
    </row>
    <row r="82" spans="1:9" ht="13.5" thickTop="1">
      <c r="A82" s="6"/>
      <c r="B82" s="4"/>
      <c r="C82" s="4"/>
      <c r="D82" s="4"/>
      <c r="E82" s="4"/>
      <c r="F82" s="4"/>
      <c r="G82" s="7"/>
    </row>
    <row r="83" spans="1:9">
      <c r="A83" s="6"/>
      <c r="B83" s="4"/>
      <c r="C83" s="4"/>
      <c r="D83" s="4"/>
      <c r="E83" s="4"/>
      <c r="F83" s="4"/>
      <c r="G83" s="4"/>
    </row>
    <row r="84" spans="1:9">
      <c r="A84" s="5" t="s">
        <v>2</v>
      </c>
      <c r="B84" s="4"/>
      <c r="C84" s="4"/>
      <c r="D84" s="4"/>
      <c r="E84" s="4"/>
      <c r="F84" s="4"/>
    </row>
    <row r="85" spans="1:9">
      <c r="A85" s="3" t="s">
        <v>1</v>
      </c>
    </row>
    <row r="86" spans="1:9">
      <c r="A86" s="3" t="s">
        <v>0</v>
      </c>
      <c r="F86" s="2"/>
    </row>
    <row r="88" spans="1:9">
      <c r="B88" s="1"/>
      <c r="C88" s="1"/>
      <c r="D88" s="1"/>
      <c r="E88" s="1"/>
      <c r="F88" s="1"/>
      <c r="G88" s="1"/>
      <c r="H88" s="1"/>
      <c r="I88" s="1"/>
    </row>
    <row r="89" spans="1:9">
      <c r="I89" s="1"/>
    </row>
  </sheetData>
  <sheetProtection sheet="1" objects="1" scenarios="1"/>
  <customSheetViews>
    <customSheetView guid="{85532A52-0657-4CF9-A867-10603DC46850}" scale="80" showPageBreaks="1" printArea="1" hiddenRows="1" view="pageBreakPreview" topLeftCell="A60">
      <selection activeCell="F85" sqref="F85"/>
      <pageMargins left="0.43307086614173229" right="0.39370078740157483" top="0.51181102362204722" bottom="0.39370078740157483" header="0" footer="0"/>
      <printOptions horizontalCentered="1"/>
      <pageSetup scale="65" fitToHeight="0" orientation="landscape" r:id="rId1"/>
      <headerFooter alignWithMargins="0"/>
    </customSheetView>
    <customSheetView guid="{136438B5-2264-4490-AF2F-84EB9AD8E8EA}" scale="80" showPageBreaks="1" printArea="1" hiddenRows="1" view="pageBreakPreview" topLeftCell="A60">
      <selection activeCell="F85" sqref="F85"/>
      <pageMargins left="0.43307086614173229" right="0.39370078740157483" top="0.51181102362204722" bottom="0.39370078740157483" header="0" footer="0"/>
      <printOptions horizontalCentered="1"/>
      <pageSetup scale="65" fitToHeight="0" orientation="landscape" r:id="rId2"/>
      <headerFooter alignWithMargins="0"/>
    </customSheetView>
  </customSheetViews>
  <mergeCells count="8">
    <mergeCell ref="A6:E6"/>
    <mergeCell ref="A7:E7"/>
    <mergeCell ref="D10:D11"/>
    <mergeCell ref="F10:F11"/>
    <mergeCell ref="A10:A11"/>
    <mergeCell ref="B10:B11"/>
    <mergeCell ref="C10:C11"/>
    <mergeCell ref="E10:E11"/>
  </mergeCells>
  <hyperlinks>
    <hyperlink ref="A13" location="'1. INGR DE GESTION'!A1" display="c) DERECHOS"/>
  </hyperlinks>
  <printOptions horizontalCentered="1"/>
  <pageMargins left="0.43307086614173229" right="0.39370078740157483" top="0.51181102362204722" bottom="0.39370078740157483" header="0" footer="0"/>
  <pageSetup scale="65" fitToHeight="0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DERECHOS </vt:lpstr>
      <vt:lpstr>'DERECHOS '!Área_de_impresión</vt:lpstr>
      <vt:lpstr>'DERECHOS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lorena</dc:creator>
  <cp:lastModifiedBy>Jaque</cp:lastModifiedBy>
  <dcterms:created xsi:type="dcterms:W3CDTF">2018-08-08T18:04:54Z</dcterms:created>
  <dcterms:modified xsi:type="dcterms:W3CDTF">2018-08-09T15:47:02Z</dcterms:modified>
</cp:coreProperties>
</file>