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975"/>
  </bookViews>
  <sheets>
    <sheet name="calendario 2017" sheetId="1" r:id="rId1"/>
  </sheets>
  <definedNames>
    <definedName name="_xlnm.Print_Area" localSheetId="0">'calendario 2017'!$A$1:$N$170</definedName>
    <definedName name="calendario" localSheetId="0">#REF!</definedName>
    <definedName name="calendario">#REF!</definedName>
    <definedName name="derechos">#REF!</definedName>
    <definedName name="_xlnm.Print_Titles" localSheetId="0">'calendario 2017'!$1:$3</definedName>
  </definedNames>
  <calcPr calcId="145621"/>
</workbook>
</file>

<file path=xl/calcChain.xml><?xml version="1.0" encoding="utf-8"?>
<calcChain xmlns="http://schemas.openxmlformats.org/spreadsheetml/2006/main">
  <c r="B95" i="1" l="1"/>
  <c r="C75" i="1"/>
  <c r="D75" i="1"/>
  <c r="E75" i="1"/>
  <c r="F75" i="1"/>
  <c r="G75" i="1"/>
  <c r="H75" i="1"/>
  <c r="I75" i="1"/>
  <c r="J75" i="1"/>
  <c r="K75" i="1"/>
  <c r="L75" i="1"/>
  <c r="M75" i="1"/>
  <c r="N75" i="1"/>
  <c r="N140" i="1" l="1"/>
  <c r="C17" i="1" l="1"/>
  <c r="N17" i="1"/>
  <c r="D17" i="1"/>
  <c r="E17" i="1"/>
  <c r="F17" i="1"/>
  <c r="G17" i="1"/>
  <c r="H17" i="1"/>
  <c r="I17" i="1"/>
  <c r="J17" i="1"/>
  <c r="K17" i="1"/>
  <c r="L17" i="1"/>
  <c r="M17" i="1"/>
  <c r="B170" i="1" l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B168" i="1"/>
  <c r="B167" i="1"/>
  <c r="B166" i="1"/>
  <c r="B165" i="1"/>
  <c r="B164" i="1"/>
  <c r="B163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1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59" i="1"/>
  <c r="B158" i="1"/>
  <c r="B157" i="1"/>
  <c r="B156" i="1"/>
  <c r="B155" i="1"/>
  <c r="B154" i="1"/>
  <c r="B153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1" i="1"/>
  <c r="B150" i="1"/>
  <c r="B149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7" i="1"/>
  <c r="B146" i="1"/>
  <c r="B144" i="1"/>
  <c r="B143" i="1"/>
  <c r="B142" i="1"/>
  <c r="B141" i="1"/>
  <c r="B140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N111" i="1"/>
  <c r="M111" i="1"/>
  <c r="M110" i="1" s="1"/>
  <c r="M109" i="1" s="1"/>
  <c r="L111" i="1"/>
  <c r="L110" i="1" s="1"/>
  <c r="L109" i="1" s="1"/>
  <c r="K111" i="1"/>
  <c r="K110" i="1" s="1"/>
  <c r="K109" i="1" s="1"/>
  <c r="J111" i="1"/>
  <c r="J110" i="1" s="1"/>
  <c r="J109" i="1" s="1"/>
  <c r="I111" i="1"/>
  <c r="I110" i="1" s="1"/>
  <c r="I109" i="1" s="1"/>
  <c r="H111" i="1"/>
  <c r="H110" i="1" s="1"/>
  <c r="H109" i="1" s="1"/>
  <c r="G111" i="1"/>
  <c r="G110" i="1" s="1"/>
  <c r="G109" i="1" s="1"/>
  <c r="F111" i="1"/>
  <c r="F110" i="1" s="1"/>
  <c r="F109" i="1" s="1"/>
  <c r="E111" i="1"/>
  <c r="E110" i="1" s="1"/>
  <c r="E109" i="1" s="1"/>
  <c r="D111" i="1"/>
  <c r="D110" i="1" s="1"/>
  <c r="D109" i="1" s="1"/>
  <c r="C111" i="1"/>
  <c r="C110" i="1" s="1"/>
  <c r="C109" i="1" s="1"/>
  <c r="N110" i="1"/>
  <c r="N109" i="1" s="1"/>
  <c r="B108" i="1"/>
  <c r="B107" i="1"/>
  <c r="B106" i="1"/>
  <c r="B105" i="1"/>
  <c r="N104" i="1"/>
  <c r="M104" i="1"/>
  <c r="L104" i="1"/>
  <c r="L103" i="1" s="1"/>
  <c r="K104" i="1"/>
  <c r="K103" i="1" s="1"/>
  <c r="J104" i="1"/>
  <c r="J103" i="1" s="1"/>
  <c r="I104" i="1"/>
  <c r="I103" i="1" s="1"/>
  <c r="H104" i="1"/>
  <c r="H103" i="1" s="1"/>
  <c r="G104" i="1"/>
  <c r="G103" i="1" s="1"/>
  <c r="F104" i="1"/>
  <c r="F103" i="1" s="1"/>
  <c r="E104" i="1"/>
  <c r="E103" i="1" s="1"/>
  <c r="D104" i="1"/>
  <c r="D103" i="1" s="1"/>
  <c r="C104" i="1"/>
  <c r="C103" i="1" s="1"/>
  <c r="N103" i="1"/>
  <c r="M103" i="1"/>
  <c r="B102" i="1"/>
  <c r="B101" i="1"/>
  <c r="B100" i="1"/>
  <c r="B99" i="1" s="1"/>
  <c r="N99" i="1"/>
  <c r="M99" i="1"/>
  <c r="L99" i="1"/>
  <c r="K99" i="1"/>
  <c r="J99" i="1"/>
  <c r="I99" i="1"/>
  <c r="H99" i="1"/>
  <c r="G99" i="1"/>
  <c r="F99" i="1"/>
  <c r="E99" i="1"/>
  <c r="D99" i="1"/>
  <c r="C99" i="1"/>
  <c r="B98" i="1"/>
  <c r="B97" i="1"/>
  <c r="N96" i="1"/>
  <c r="M96" i="1"/>
  <c r="L96" i="1"/>
  <c r="K96" i="1"/>
  <c r="J96" i="1"/>
  <c r="I96" i="1"/>
  <c r="H96" i="1"/>
  <c r="G96" i="1"/>
  <c r="F96" i="1"/>
  <c r="E96" i="1"/>
  <c r="D96" i="1"/>
  <c r="C96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4" i="1"/>
  <c r="B73" i="1"/>
  <c r="N72" i="1"/>
  <c r="M72" i="1"/>
  <c r="L72" i="1"/>
  <c r="K72" i="1"/>
  <c r="J72" i="1"/>
  <c r="I72" i="1"/>
  <c r="H72" i="1"/>
  <c r="G72" i="1"/>
  <c r="F72" i="1"/>
  <c r="E72" i="1"/>
  <c r="D72" i="1"/>
  <c r="C72" i="1"/>
  <c r="B71" i="1"/>
  <c r="B70" i="1"/>
  <c r="N69" i="1"/>
  <c r="M69" i="1"/>
  <c r="L69" i="1"/>
  <c r="K69" i="1"/>
  <c r="J69" i="1"/>
  <c r="I69" i="1"/>
  <c r="H69" i="1"/>
  <c r="G69" i="1"/>
  <c r="F69" i="1"/>
  <c r="E69" i="1"/>
  <c r="D69" i="1"/>
  <c r="C69" i="1"/>
  <c r="B68" i="1"/>
  <c r="B67" i="1"/>
  <c r="N66" i="1"/>
  <c r="M66" i="1"/>
  <c r="L66" i="1"/>
  <c r="K66" i="1"/>
  <c r="J66" i="1"/>
  <c r="I66" i="1"/>
  <c r="H66" i="1"/>
  <c r="G66" i="1"/>
  <c r="F66" i="1"/>
  <c r="E66" i="1"/>
  <c r="D66" i="1"/>
  <c r="C66" i="1"/>
  <c r="B65" i="1"/>
  <c r="B64" i="1" s="1"/>
  <c r="N64" i="1"/>
  <c r="M64" i="1"/>
  <c r="L64" i="1"/>
  <c r="K64" i="1"/>
  <c r="J64" i="1"/>
  <c r="I64" i="1"/>
  <c r="H64" i="1"/>
  <c r="G64" i="1"/>
  <c r="F64" i="1"/>
  <c r="E64" i="1"/>
  <c r="D64" i="1"/>
  <c r="C64" i="1"/>
  <c r="B63" i="1"/>
  <c r="B62" i="1"/>
  <c r="B61" i="1"/>
  <c r="N60" i="1"/>
  <c r="M60" i="1"/>
  <c r="L60" i="1"/>
  <c r="K60" i="1"/>
  <c r="J60" i="1"/>
  <c r="I60" i="1"/>
  <c r="H60" i="1"/>
  <c r="G60" i="1"/>
  <c r="F60" i="1"/>
  <c r="E60" i="1"/>
  <c r="D60" i="1"/>
  <c r="C60" i="1"/>
  <c r="B59" i="1"/>
  <c r="B58" i="1" s="1"/>
  <c r="N58" i="1"/>
  <c r="M58" i="1"/>
  <c r="L58" i="1"/>
  <c r="K58" i="1"/>
  <c r="J58" i="1"/>
  <c r="I58" i="1"/>
  <c r="H58" i="1"/>
  <c r="G58" i="1"/>
  <c r="F58" i="1"/>
  <c r="E58" i="1"/>
  <c r="D58" i="1"/>
  <c r="C58" i="1"/>
  <c r="B57" i="1"/>
  <c r="B56" i="1"/>
  <c r="B55" i="1"/>
  <c r="N54" i="1"/>
  <c r="M54" i="1"/>
  <c r="L54" i="1"/>
  <c r="K54" i="1"/>
  <c r="J54" i="1"/>
  <c r="I54" i="1"/>
  <c r="H54" i="1"/>
  <c r="G54" i="1"/>
  <c r="F54" i="1"/>
  <c r="E54" i="1"/>
  <c r="D54" i="1"/>
  <c r="C54" i="1"/>
  <c r="B53" i="1"/>
  <c r="B52" i="1"/>
  <c r="N51" i="1"/>
  <c r="M51" i="1"/>
  <c r="L51" i="1"/>
  <c r="K51" i="1"/>
  <c r="J51" i="1"/>
  <c r="I51" i="1"/>
  <c r="H51" i="1"/>
  <c r="G51" i="1"/>
  <c r="F51" i="1"/>
  <c r="E51" i="1"/>
  <c r="D51" i="1"/>
  <c r="C51" i="1"/>
  <c r="B50" i="1"/>
  <c r="N49" i="1"/>
  <c r="M49" i="1"/>
  <c r="L49" i="1"/>
  <c r="K49" i="1"/>
  <c r="J49" i="1"/>
  <c r="I49" i="1"/>
  <c r="H49" i="1"/>
  <c r="G49" i="1"/>
  <c r="F49" i="1"/>
  <c r="E49" i="1"/>
  <c r="D49" i="1"/>
  <c r="C49" i="1"/>
  <c r="B48" i="1"/>
  <c r="B47" i="1"/>
  <c r="B46" i="1"/>
  <c r="N45" i="1"/>
  <c r="M45" i="1"/>
  <c r="L45" i="1"/>
  <c r="K45" i="1"/>
  <c r="J45" i="1"/>
  <c r="I45" i="1"/>
  <c r="H45" i="1"/>
  <c r="G45" i="1"/>
  <c r="F45" i="1"/>
  <c r="E45" i="1"/>
  <c r="D45" i="1"/>
  <c r="C45" i="1"/>
  <c r="B44" i="1"/>
  <c r="B43" i="1"/>
  <c r="N42" i="1"/>
  <c r="M42" i="1"/>
  <c r="L42" i="1"/>
  <c r="K42" i="1"/>
  <c r="J42" i="1"/>
  <c r="I42" i="1"/>
  <c r="H42" i="1"/>
  <c r="G42" i="1"/>
  <c r="F42" i="1"/>
  <c r="E42" i="1"/>
  <c r="D42" i="1"/>
  <c r="C42" i="1"/>
  <c r="B41" i="1"/>
  <c r="B40" i="1"/>
  <c r="B39" i="1"/>
  <c r="B38" i="1"/>
  <c r="B37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B34" i="1"/>
  <c r="B33" i="1"/>
  <c r="N32" i="1"/>
  <c r="M32" i="1"/>
  <c r="L32" i="1"/>
  <c r="K32" i="1"/>
  <c r="J32" i="1"/>
  <c r="I32" i="1"/>
  <c r="H32" i="1"/>
  <c r="G32" i="1"/>
  <c r="F32" i="1"/>
  <c r="E32" i="1"/>
  <c r="D32" i="1"/>
  <c r="C32" i="1"/>
  <c r="B30" i="1"/>
  <c r="B29" i="1"/>
  <c r="B28" i="1"/>
  <c r="N27" i="1"/>
  <c r="M27" i="1"/>
  <c r="L27" i="1"/>
  <c r="K27" i="1"/>
  <c r="J27" i="1"/>
  <c r="I27" i="1"/>
  <c r="H27" i="1"/>
  <c r="G27" i="1"/>
  <c r="F27" i="1"/>
  <c r="E27" i="1"/>
  <c r="D27" i="1"/>
  <c r="C27" i="1"/>
  <c r="B25" i="1"/>
  <c r="B24" i="1"/>
  <c r="B23" i="1"/>
  <c r="B22" i="1"/>
  <c r="B21" i="1"/>
  <c r="B20" i="1"/>
  <c r="N19" i="1"/>
  <c r="M19" i="1"/>
  <c r="L19" i="1"/>
  <c r="K19" i="1"/>
  <c r="J19" i="1"/>
  <c r="I19" i="1"/>
  <c r="H19" i="1"/>
  <c r="G19" i="1"/>
  <c r="F19" i="1"/>
  <c r="E19" i="1"/>
  <c r="D19" i="1"/>
  <c r="C19" i="1"/>
  <c r="B18" i="1"/>
  <c r="B16" i="1"/>
  <c r="B15" i="1"/>
  <c r="N14" i="1"/>
  <c r="M14" i="1"/>
  <c r="L14" i="1"/>
  <c r="K14" i="1"/>
  <c r="J14" i="1"/>
  <c r="I14" i="1"/>
  <c r="H14" i="1"/>
  <c r="G14" i="1"/>
  <c r="F14" i="1"/>
  <c r="E14" i="1"/>
  <c r="D14" i="1"/>
  <c r="C14" i="1"/>
  <c r="B13" i="1"/>
  <c r="N12" i="1"/>
  <c r="M12" i="1"/>
  <c r="L12" i="1"/>
  <c r="K12" i="1"/>
  <c r="J12" i="1"/>
  <c r="I12" i="1"/>
  <c r="H12" i="1"/>
  <c r="G12" i="1"/>
  <c r="F12" i="1"/>
  <c r="E12" i="1"/>
  <c r="D12" i="1"/>
  <c r="C12" i="1"/>
  <c r="B11" i="1"/>
  <c r="B10" i="1"/>
  <c r="B9" i="1"/>
  <c r="B8" i="1"/>
  <c r="N7" i="1"/>
  <c r="M7" i="1"/>
  <c r="L7" i="1"/>
  <c r="K7" i="1"/>
  <c r="J7" i="1"/>
  <c r="I7" i="1"/>
  <c r="H7" i="1"/>
  <c r="G7" i="1"/>
  <c r="F7" i="1"/>
  <c r="E7" i="1"/>
  <c r="D7" i="1"/>
  <c r="C7" i="1"/>
  <c r="B14" i="1" l="1"/>
  <c r="B42" i="1"/>
  <c r="C6" i="1"/>
  <c r="L145" i="1"/>
  <c r="L138" i="1" s="1"/>
  <c r="L137" i="1" s="1"/>
  <c r="E6" i="1"/>
  <c r="D145" i="1"/>
  <c r="D138" i="1" s="1"/>
  <c r="D137" i="1" s="1"/>
  <c r="H145" i="1"/>
  <c r="H138" i="1" s="1"/>
  <c r="H137" i="1" s="1"/>
  <c r="B75" i="1"/>
  <c r="B45" i="1"/>
  <c r="B51" i="1"/>
  <c r="B96" i="1"/>
  <c r="K31" i="1"/>
  <c r="K26" i="1" s="1"/>
  <c r="I6" i="1"/>
  <c r="H6" i="1"/>
  <c r="G6" i="1"/>
  <c r="D31" i="1"/>
  <c r="D26" i="1" s="1"/>
  <c r="H31" i="1"/>
  <c r="H26" i="1" s="1"/>
  <c r="E145" i="1"/>
  <c r="E138" i="1" s="1"/>
  <c r="E137" i="1" s="1"/>
  <c r="I145" i="1"/>
  <c r="I138" i="1" s="1"/>
  <c r="I137" i="1" s="1"/>
  <c r="M145" i="1"/>
  <c r="M138" i="1" s="1"/>
  <c r="M137" i="1" s="1"/>
  <c r="M6" i="1"/>
  <c r="I31" i="1"/>
  <c r="I26" i="1" s="1"/>
  <c r="I5" i="1" s="1"/>
  <c r="F145" i="1"/>
  <c r="F138" i="1" s="1"/>
  <c r="F137" i="1" s="1"/>
  <c r="J145" i="1"/>
  <c r="J138" i="1" s="1"/>
  <c r="J137" i="1" s="1"/>
  <c r="N145" i="1"/>
  <c r="N138" i="1" s="1"/>
  <c r="N137" i="1" s="1"/>
  <c r="B7" i="1"/>
  <c r="F6" i="1"/>
  <c r="J6" i="1"/>
  <c r="N6" i="1"/>
  <c r="B17" i="1"/>
  <c r="B35" i="1"/>
  <c r="B49" i="1"/>
  <c r="B54" i="1"/>
  <c r="C145" i="1"/>
  <c r="C138" i="1" s="1"/>
  <c r="C137" i="1" s="1"/>
  <c r="G145" i="1"/>
  <c r="K145" i="1"/>
  <c r="K138" i="1" s="1"/>
  <c r="K137" i="1" s="1"/>
  <c r="K6" i="1"/>
  <c r="L6" i="1"/>
  <c r="B32" i="1"/>
  <c r="J31" i="1"/>
  <c r="J26" i="1" s="1"/>
  <c r="B60" i="1"/>
  <c r="B162" i="1"/>
  <c r="D6" i="1"/>
  <c r="B27" i="1"/>
  <c r="C31" i="1"/>
  <c r="C26" i="1" s="1"/>
  <c r="G31" i="1"/>
  <c r="G26" i="1" s="1"/>
  <c r="L31" i="1"/>
  <c r="L26" i="1" s="1"/>
  <c r="B66" i="1"/>
  <c r="B69" i="1"/>
  <c r="B72" i="1"/>
  <c r="G138" i="1"/>
  <c r="G137" i="1" s="1"/>
  <c r="B139" i="1"/>
  <c r="F31" i="1"/>
  <c r="F26" i="1" s="1"/>
  <c r="N31" i="1"/>
  <c r="N26" i="1" s="1"/>
  <c r="B12" i="1"/>
  <c r="E31" i="1"/>
  <c r="E26" i="1" s="1"/>
  <c r="M31" i="1"/>
  <c r="M26" i="1" s="1"/>
  <c r="B148" i="1"/>
  <c r="B152" i="1"/>
  <c r="B160" i="1"/>
  <c r="B111" i="1"/>
  <c r="B19" i="1"/>
  <c r="B104" i="1"/>
  <c r="E5" i="1" l="1"/>
  <c r="E4" i="1" s="1"/>
  <c r="C5" i="1"/>
  <c r="C4" i="1" s="1"/>
  <c r="F5" i="1"/>
  <c r="F4" i="1" s="1"/>
  <c r="K5" i="1"/>
  <c r="K4" i="1" s="1"/>
  <c r="L5" i="1"/>
  <c r="L4" i="1" s="1"/>
  <c r="J5" i="1"/>
  <c r="J4" i="1" s="1"/>
  <c r="G5" i="1"/>
  <c r="G4" i="1" s="1"/>
  <c r="H5" i="1"/>
  <c r="H4" i="1" s="1"/>
  <c r="N5" i="1"/>
  <c r="N4" i="1" s="1"/>
  <c r="M5" i="1"/>
  <c r="M4" i="1" s="1"/>
  <c r="B6" i="1"/>
  <c r="D5" i="1"/>
  <c r="D4" i="1" s="1"/>
  <c r="B145" i="1"/>
  <c r="B31" i="1"/>
  <c r="B26" i="1" s="1"/>
  <c r="I4" i="1"/>
  <c r="B103" i="1"/>
  <c r="B110" i="1"/>
  <c r="B138" i="1" l="1"/>
  <c r="B109" i="1"/>
  <c r="B5" i="1" s="1"/>
  <c r="B137" i="1" l="1"/>
  <c r="B4" i="1" s="1"/>
</calcChain>
</file>

<file path=xl/sharedStrings.xml><?xml version="1.0" encoding="utf-8"?>
<sst xmlns="http://schemas.openxmlformats.org/spreadsheetml/2006/main" count="183" uniqueCount="181">
  <si>
    <t>Secretaría de Finanzas</t>
  </si>
  <si>
    <t>(En pesos)</t>
  </si>
  <si>
    <t>CONCEPTO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</si>
  <si>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</si>
  <si>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</si>
  <si>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</si>
  <si>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</si>
  <si>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</si>
  <si>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</si>
  <si>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</si>
  <si>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</si>
  <si>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</si>
  <si>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</si>
  <si>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</si>
  <si>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</si>
  <si>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</si>
  <si>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TOTAL</t>
  </si>
  <si>
    <t>INGRESOS DE GESTIÓN</t>
  </si>
  <si>
    <t>IMPUESTOS</t>
  </si>
  <si>
    <t>IMPUESTOS SOBRE LOS INGRESOS</t>
  </si>
  <si>
    <t>Sobre Rifas, Loterías, Sorteos y Concursos</t>
  </si>
  <si>
    <t>Sobre Diversiones y Espectáculos Públicos</t>
  </si>
  <si>
    <t>Cedular a los Ingresos por el Otorgamiento del Uso o Goce Temporal de Bienes Inmuebles</t>
  </si>
  <si>
    <t>Sobre las Demasías Caducas</t>
  </si>
  <si>
    <t>IMPUESTOS SOBRE EL PATRIMONIO</t>
  </si>
  <si>
    <t>Sobre Tenencia o Uso de Vehículos</t>
  </si>
  <si>
    <t>IMPUESTOS SOBRE LA PRODUCCIÓN, EL COMERCIO, EL CONSUMO Y LAS TRANSACCIONES</t>
  </si>
  <si>
    <t>Sobre la Adquisición de Vehículos de Motor Usados</t>
  </si>
  <si>
    <t>Sobre la Prestación de Servicios de Hospedaje</t>
  </si>
  <si>
    <t>IMPUESTOS SOBRE NÓMINAS O ASIMILABLES</t>
  </si>
  <si>
    <t>Impuesto Sobre Erogaciones por Remuneraciones al Trabajo Personal</t>
  </si>
  <si>
    <t>OTROS IMPUESTOS</t>
  </si>
  <si>
    <t>Impuesto para el Desarrollo Social</t>
  </si>
  <si>
    <t>ACCESORIOS</t>
  </si>
  <si>
    <t>CUOTAS Y APORTACIONES DE SEGURIDAD SOCIAL</t>
  </si>
  <si>
    <t>Cuotas y Aportaciones de Seguridad Social</t>
  </si>
  <si>
    <t>CONTRIBUCIONES DE MEJORAS</t>
  </si>
  <si>
    <t xml:space="preserve">Contribución de Mejoras </t>
  </si>
  <si>
    <t>DERECHOS</t>
  </si>
  <si>
    <t>DERECHOS POR EL USO, GOCE , APROVECHAMIENTO O EXPLOTACIÓN DE BIENES DE DOMINIO PÚBLICO</t>
  </si>
  <si>
    <t>Secretaría de las Culturas  y Artes de Oaxaca</t>
  </si>
  <si>
    <t>Secretaría de Administración</t>
  </si>
  <si>
    <t xml:space="preserve">DERECHOS POR PRESTACIÓN DE SERVICIOS </t>
  </si>
  <si>
    <t>Administración Pública</t>
  </si>
  <si>
    <t>Comunes</t>
  </si>
  <si>
    <t>Transparencia</t>
  </si>
  <si>
    <t>Secretaría General de Gobierno</t>
  </si>
  <si>
    <t>Legalización y Registro de documentos</t>
  </si>
  <si>
    <t>Registro civil</t>
  </si>
  <si>
    <t>Registro público de la propiedad y del comercio</t>
  </si>
  <si>
    <t>Protección Civil</t>
  </si>
  <si>
    <t>Regularización de la Tenencia de la Tierra urbana</t>
  </si>
  <si>
    <t>Servicios en materia de Control y Confianza</t>
  </si>
  <si>
    <t>Consejería Jurídica del Gobierno del Estado</t>
  </si>
  <si>
    <t>Ejercicio notarial</t>
  </si>
  <si>
    <t>Publicaciones</t>
  </si>
  <si>
    <t>Secretaría de Seguridad Pública</t>
  </si>
  <si>
    <t>Servicios Públicos prestados por la Secretaría de Seguridad Pública</t>
  </si>
  <si>
    <t>Transito y Vialidad</t>
  </si>
  <si>
    <t>Servicios de Seguridad y Vigilancia</t>
  </si>
  <si>
    <t>Secretaría de Vialidad y Transporte</t>
  </si>
  <si>
    <t>Servicio Público de Transporte y Control Vehicular</t>
  </si>
  <si>
    <t>Secretaría de Salud</t>
  </si>
  <si>
    <t>Atención en Salud</t>
  </si>
  <si>
    <t>Vigilancia y Control Sanitario</t>
  </si>
  <si>
    <t>Secretaría de las Infraestructruras y el Ordenamiento Territorial Sustentable</t>
  </si>
  <si>
    <t>Relacionados con Obra Pública</t>
  </si>
  <si>
    <t>Servicos Ecológicos</t>
  </si>
  <si>
    <t>Supervisión de Obra Pública</t>
  </si>
  <si>
    <t>Eventos Lunes del Cerro</t>
  </si>
  <si>
    <t>Secretaría de las Culturas y Artes de Oaxaca</t>
  </si>
  <si>
    <t xml:space="preserve">Casa de la Cultura Oaxaqueña </t>
  </si>
  <si>
    <t>Taller de Artes plásticas Rufino Tamayo</t>
  </si>
  <si>
    <t>Centro de Iniciación Musical de Oaxaca</t>
  </si>
  <si>
    <t>Secretaría de Desarrollo  Agropecuario, Forestal, Pesca y Acuacultura</t>
  </si>
  <si>
    <t>Control Zoosanitario</t>
  </si>
  <si>
    <t>Relacionados con la Hacienda Pública Estatal</t>
  </si>
  <si>
    <t>Servicios Catastrales</t>
  </si>
  <si>
    <t>Relacionados con el Registro y Permisos</t>
  </si>
  <si>
    <t xml:space="preserve">Archivo del Poder Ejecutivo </t>
  </si>
  <si>
    <t>Secretaría de la Contraloría y Transparencia Gubernamental</t>
  </si>
  <si>
    <t>Constancias</t>
  </si>
  <si>
    <t>Inspección y Vigilancia</t>
  </si>
  <si>
    <t>DERECHOS POR PRESTACIÓN DE SERVICIOS EDUCATIVOS</t>
  </si>
  <si>
    <t>Novauniversitas</t>
  </si>
  <si>
    <t>Universidad  Tecnológica de los Valles Centrales de Oaxaca</t>
  </si>
  <si>
    <t>Universidad del Istmo</t>
  </si>
  <si>
    <t>Universidad del Mar</t>
  </si>
  <si>
    <t>Universidad del Papaloapan</t>
  </si>
  <si>
    <t>Universidad de la Cañada</t>
  </si>
  <si>
    <t>Universidad de la Sierra Juárez</t>
  </si>
  <si>
    <t>Universidad de la Sierra Sur</t>
  </si>
  <si>
    <t>Universidad de Chalcatongo</t>
  </si>
  <si>
    <t>Universidad de la Costa</t>
  </si>
  <si>
    <t>Universidad Tecnológica de la Mixteca</t>
  </si>
  <si>
    <t>Universidad Técnologica de la Sierra Sur</t>
  </si>
  <si>
    <t>Instituto Estatal de Educación Pública de Oaxaca</t>
  </si>
  <si>
    <t>Coordinación General de Educación Média Superior y Superior, Ciencia y Tecnología</t>
  </si>
  <si>
    <t>Instituto de Estudios de Bachillerato del Estado de Oaxaca</t>
  </si>
  <si>
    <t>Instituto Tecnólogico de Teposcolula</t>
  </si>
  <si>
    <t>Colegio de Bachilleres del Estado de Oaxaca</t>
  </si>
  <si>
    <t>Colegio de Estudios Científicos y Tecnológicos del Estado de Oaxaca</t>
  </si>
  <si>
    <t>Instituto de Capacitación y Productividad para el Trabajo del Estado de Oaxaca</t>
  </si>
  <si>
    <t>DERECHOS POR LA PRESTACIÓN DE SERVICIOS RELACIONADOS CON EL AGUA, ALCANTARRILLADO Y DRENAJE</t>
  </si>
  <si>
    <t>Comisión Estatal del Agua</t>
  </si>
  <si>
    <t>Servicios de Agua Potable y Alcatarillado de Oaxaca</t>
  </si>
  <si>
    <t>DERECHOS POR LOS SERVICIOS QUE PRESTA EL SISTEMA PARA EL DESARROLLO INTEGRAL DE LA FAMILIA DE OAXACA</t>
  </si>
  <si>
    <t>Sistema DIF</t>
  </si>
  <si>
    <t>OTROS DERECHOS</t>
  </si>
  <si>
    <t>PRODUCTOS</t>
  </si>
  <si>
    <t xml:space="preserve">PRODUCTOS DE TIPO CORRIENTE </t>
  </si>
  <si>
    <t>Productos Derivados del Uso y Aprovechamiento de Bienes No Sujetos a Régimen de Dominio Público</t>
  </si>
  <si>
    <t>Enajenación de Bienes Muebles e Inmuebles</t>
  </si>
  <si>
    <t>Enajenación de Bienes Muebles no Sujetos a ser Inventariados</t>
  </si>
  <si>
    <t>Otros Productos que Generen Ingresos Corrientes</t>
  </si>
  <si>
    <t>APROVECHAMIENTOS</t>
  </si>
  <si>
    <t>APROVECHAMIENTOS DE TIPO CORRIENTE</t>
  </si>
  <si>
    <t xml:space="preserve">Incentivos Derivados de la Colaboración Fiscal  </t>
  </si>
  <si>
    <t>Impuesto sobre Automóviles Nuevos</t>
  </si>
  <si>
    <t>Actos de Fiscalización</t>
  </si>
  <si>
    <t>Otros Incentivos</t>
  </si>
  <si>
    <t>De los Ingresos por la Enajenación de Terrenos, Construcciones o Terrenos y Construcciones</t>
  </si>
  <si>
    <t>Impuestos a las Ventas Finales de Gasolinas y Diesel</t>
  </si>
  <si>
    <t>Incentivo Régimen de Incorporación Fiscal</t>
  </si>
  <si>
    <t>Incentivo derivado del Impuesto sobre la Renta</t>
  </si>
  <si>
    <t>Fondo de Compensación del Impuesto Sobre Automóviles Nuevos</t>
  </si>
  <si>
    <t>Fondo de Compensación del Régimen de Pequeños Contribuyentes y Régimen de  Intermedios</t>
  </si>
  <si>
    <t>Multas</t>
  </si>
  <si>
    <t>Indemnizaciones</t>
  </si>
  <si>
    <t>Reintegros</t>
  </si>
  <si>
    <t>Fianzas</t>
  </si>
  <si>
    <t>Aprovechamiento por Participaciones Derivadas de Aplicación de Leyes</t>
  </si>
  <si>
    <t>Aprovechamiento por Aportaciones</t>
  </si>
  <si>
    <t>Aprovechamiento por Cooperaciones</t>
  </si>
  <si>
    <t>Otros Aprovechamientos</t>
  </si>
  <si>
    <t>INGRESOS POR VENTA DE BIENES Y SERVICIOS</t>
  </si>
  <si>
    <t xml:space="preserve">INGRESOS POR VENTA DE BIENES Y SERVICIOS DE ORGANISMOS DESCENTRALIZADOS  </t>
  </si>
  <si>
    <t xml:space="preserve">Por las actividades de producción y/o comercialización de Organismos Descentralizados </t>
  </si>
  <si>
    <t xml:space="preserve">INGRESOS DE OPERACIÓN DE ENTIDADES PARAESTALES EMPRESARIALES  </t>
  </si>
  <si>
    <t>Por las actividades empresariales de los organismos descentralizados</t>
  </si>
  <si>
    <t>INGRESOS POR VENTAS DE BIENES Y SERVICIOS PRODUCIDOS EN ESTABLECIMIENTOS DEL GOBIERNO CENTRAL</t>
  </si>
  <si>
    <t>Por las actividades de producción y/o comercialización de Dependencias de la Administración Pública Centralizada</t>
  </si>
  <si>
    <t>CONTRIBUCIONES NO COMPRENDIDAS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</si>
  <si>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</si>
  <si>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</si>
  <si>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</si>
  <si>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</si>
  <si>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</si>
  <si>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</si>
  <si>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</si>
  <si>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</si>
  <si>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>APORTACIONES</t>
  </si>
  <si>
    <t>Fondo de Aportaciones para la Nómina Educativa y Gasto Operativo</t>
  </si>
  <si>
    <t xml:space="preserve">Fondo de Aportaciones para los Servicios de Salud </t>
  </si>
  <si>
    <t>Fondo de Aportaciones para la Infraestructura Social</t>
  </si>
  <si>
    <t>Fondo de Aportaciones para la Infraestructura Social  Municipal</t>
  </si>
  <si>
    <t xml:space="preserve">Fondo de Aportaciones para el Fortalecimiento de los Municipios y de las Demarcaciones Territoriales del Distrito Federal </t>
  </si>
  <si>
    <t>Fondo de Aportaciones Múltiples</t>
  </si>
  <si>
    <t>Asistencia Social</t>
  </si>
  <si>
    <t>Infraestructura Educativa Basica</t>
  </si>
  <si>
    <t>Infraestructura Educativa Media Superior</t>
  </si>
  <si>
    <t>Infraestructura Educativa Superior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</si>
  <si>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</si>
  <si>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</si>
  <si>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</si>
  <si>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</t>
  </si>
  <si>
    <t>Convenios</t>
  </si>
  <si>
    <t>TRANSFERENCIAS, ASIGNACIONES, SUBSIDIOS Y OTRAS AYUDAS</t>
  </si>
  <si>
    <t>Transferencias Internas y Asignaciones al Sector Público</t>
  </si>
  <si>
    <t>Transferencias Internas al resto del Sector Público</t>
  </si>
  <si>
    <t xml:space="preserve">Subsidios y Subvenciones </t>
  </si>
  <si>
    <t>Ayudas sociales</t>
  </si>
  <si>
    <t>Pensiones y Jubilaciones</t>
  </si>
  <si>
    <t>Transferencias  a fideicomisos, mandatos y anáogos</t>
  </si>
  <si>
    <t>OTROS INGRESOS</t>
  </si>
  <si>
    <t>Intereses Ganados de Valores, Creditos, Bonos y Otros</t>
  </si>
  <si>
    <t>Instituto Tecnólogico San Miguel el Grande</t>
  </si>
  <si>
    <t>Secretaría de Turismo</t>
  </si>
  <si>
    <t xml:space="preserve">Secretaría de Turismo </t>
  </si>
  <si>
    <t>Fondo de Aportaciones para la Infraestructura Social  Estatal</t>
  </si>
  <si>
    <t>Calendario de Ingresos del Ejercicio Fiscal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</si>
</sst>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.000_-;\-* #,##0.0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i/>
      <sz val="9"/>
      <name val="Arial"/>
      <family val="2"/>
    </font>
    <font>
      <b/>
      <sz val="9"/>
      <name val="Calibri"/>
      <family val="2"/>
      <scheme val="minor"/>
    </font>
    <font>
      <sz val="9"/>
      <name val="Arial"/>
      <family val="2"/>
    </font>
    <font>
      <b/>
      <i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" fillId="0" borderId="0"/>
  </cellStyleXfs>
  <cellXfs count="40">
    <xf numFmtId="0" fontId="0" fillId="0" borderId="0" xfId="0"/>
    <xf numFmtId="43" fontId="0" fillId="0" borderId="0" xfId="0" applyNumberFormat="1"/>
    <xf numFmtId="0" fontId="8" fillId="0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justify" vertical="top" wrapText="1"/>
    </xf>
    <xf numFmtId="0" fontId="0" fillId="0" borderId="0" xfId="0" applyFill="1"/>
    <xf numFmtId="0" fontId="6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justify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43" fontId="0" fillId="0" borderId="0" xfId="1" applyFont="1" applyFill="1"/>
    <xf numFmtId="43" fontId="0" fillId="0" borderId="0" xfId="0" applyNumberFormat="1" applyFill="1"/>
    <xf numFmtId="43" fontId="0" fillId="0" borderId="0" xfId="1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justify" vertical="top" wrapText="1"/>
    </xf>
    <xf numFmtId="0" fontId="13" fillId="0" borderId="0" xfId="0" applyFont="1" applyFill="1"/>
    <xf numFmtId="0" fontId="13" fillId="0" borderId="0" xfId="0" applyFont="1" applyFill="1" applyAlignment="1"/>
    <xf numFmtId="0" fontId="4" fillId="0" borderId="1" xfId="0" applyFont="1" applyFill="1" applyBorder="1" applyAlignment="1">
      <alignment horizontal="justify" vertical="top"/>
    </xf>
    <xf numFmtId="0" fontId="0" fillId="0" borderId="0" xfId="0" applyAlignment="1">
      <alignment horizontal="right" vertical="top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43" fontId="4" fillId="0" borderId="1" xfId="1" applyFont="1" applyFill="1" applyBorder="1" applyAlignment="1">
      <alignment horizontal="right" vertical="top" wrapText="1"/>
    </xf>
    <xf numFmtId="43" fontId="4" fillId="0" borderId="1" xfId="1" applyFont="1" applyFill="1" applyBorder="1" applyAlignment="1">
      <alignment horizontal="right" vertical="top"/>
    </xf>
    <xf numFmtId="43" fontId="7" fillId="0" borderId="1" xfId="1" applyFont="1" applyFill="1" applyBorder="1" applyAlignment="1">
      <alignment horizontal="right" vertical="top"/>
    </xf>
    <xf numFmtId="43" fontId="8" fillId="0" borderId="1" xfId="1" applyFont="1" applyFill="1" applyBorder="1" applyAlignment="1">
      <alignment horizontal="right" vertical="top"/>
    </xf>
    <xf numFmtId="43" fontId="5" fillId="0" borderId="1" xfId="1" applyFont="1" applyFill="1" applyBorder="1" applyAlignment="1">
      <alignment horizontal="right" vertical="top"/>
    </xf>
    <xf numFmtId="0" fontId="10" fillId="0" borderId="1" xfId="0" applyFont="1" applyFill="1" applyBorder="1" applyAlignment="1">
      <alignment horizontal="justify" vertical="top" wrapText="1"/>
    </xf>
    <xf numFmtId="43" fontId="11" fillId="0" borderId="1" xfId="1" applyFont="1" applyFill="1" applyBorder="1" applyAlignment="1">
      <alignment horizontal="right" vertical="top"/>
    </xf>
    <xf numFmtId="165" fontId="5" fillId="0" borderId="1" xfId="1" applyNumberFormat="1" applyFont="1" applyFill="1" applyBorder="1" applyAlignment="1">
      <alignment horizontal="right" vertical="top"/>
    </xf>
    <xf numFmtId="0" fontId="0" fillId="0" borderId="0" xfId="0" applyAlignment="1">
      <alignment vertical="top"/>
    </xf>
    <xf numFmtId="43" fontId="0" fillId="0" borderId="0" xfId="0" applyNumberFormat="1" applyAlignment="1">
      <alignment horizontal="right" vertical="top"/>
    </xf>
    <xf numFmtId="0" fontId="4" fillId="0" borderId="1" xfId="0" applyFont="1" applyFill="1" applyBorder="1" applyAlignment="1">
      <alignment horizontal="center" vertical="top" wrapText="1"/>
    </xf>
    <xf numFmtId="0" fontId="2" fillId="0" borderId="0" xfId="2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7">
    <cellStyle name="Millares" xfId="1" builtinId="3"/>
    <cellStyle name="Millares 2 3" xfId="3"/>
    <cellStyle name="Normal" xfId="0" builtinId="0"/>
    <cellStyle name="Normal 2 2" xfId="4"/>
    <cellStyle name="Normal 3" xfId="2"/>
    <cellStyle name="Normal 3 2" xfId="5"/>
    <cellStyle name="Normal 3 3" xfId="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66675</xdr:rowOff>
    </xdr:from>
    <xdr:to>
      <xdr:col>0</xdr:col>
      <xdr:colOff>1733550</xdr:colOff>
      <xdr:row>1</xdr:row>
      <xdr:rowOff>9525</xdr:rowOff>
    </xdr:to>
    <xdr:pic>
      <xdr:nvPicPr>
        <xdr:cNvPr id="4" name="Imagen 3" descr="C:\Users\admin\AppData\Local\Temp\EscudoNacional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6675"/>
          <a:ext cx="13906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0"/>
  <sheetViews>
    <sheetView tabSelected="1" view="pageBreakPreview" topLeftCell="A148" zoomScaleNormal="80" zoomScaleSheetLayoutView="100" workbookViewId="0">
      <selection activeCell="B4" sqref="B4"/>
    </sheetView>
  </sheetViews>
  <sheetFormatPr baseColWidth="10" defaultRowHeight="15" x14ac:dyDescent="0.25"/>
  <cols>
    <col min="1" max="1" width="29.5703125" style="35" customWidth="1"/>
    <col min="2" max="2" width="17.5703125" style="24" customWidth="1"/>
    <col min="3" max="12" width="15.5703125" style="24" customWidth="1"/>
    <col min="13" max="14" width="16" style="24" customWidth="1"/>
    <col min="15" max="15" width="17.85546875" bestFit="1" customWidth="1"/>
    <col min="16" max="16" width="13.140625" bestFit="1" customWidth="1"/>
  </cols>
  <sheetData>
    <row r="1" spans="1:15" ht="105" customHeight="1" x14ac:dyDescent="0.25">
      <c r="A1" s="38" t="s">
        <v>180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5" ht="14.2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5" s="21" customFormat="1" ht="32.25" customHeight="1" x14ac:dyDescent="0.25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7" t="s">
        <v>9</v>
      </c>
      <c r="I3" s="37" t="s">
        <v>10</v>
      </c>
      <c r="J3" s="37" t="s">
        <v>11</v>
      </c>
      <c r="K3" s="37" t="s">
        <v>12</v>
      </c>
      <c r="L3" s="37" t="s">
        <v>13</v>
      </c>
      <c r="M3" s="37" t="s">
        <v>14</v>
      </c>
      <c r="N3" s="37" t="s">
        <v>15</v>
      </c>
      <c r="O3" s="22"/>
    </row>
    <row r="4" spans="1:15" s="4" customFormat="1" ht="24.75" customHeight="1" x14ac:dyDescent="0.25">
      <c r="A4" s="26" t="s">
        <v>16</v>
      </c>
      <c r="B4" s="27">
        <f>B5+B137+B169</f>
        <v>62219484765.004555</v>
      </c>
      <c r="C4" s="27">
        <f>C5+C137+C169</f>
        <v>6315078763</v>
      </c>
      <c r="D4" s="27">
        <f>D5+D137+D169</f>
        <v>4966942731</v>
      </c>
      <c r="E4" s="27">
        <f>E5+E137+E169</f>
        <v>5719332067</v>
      </c>
      <c r="F4" s="27">
        <f>F5+F137+F169</f>
        <v>4323972486.0045567</v>
      </c>
      <c r="G4" s="27">
        <f>G5+G137+G169</f>
        <v>5899863094</v>
      </c>
      <c r="H4" s="27">
        <f>H5+H137+H169</f>
        <v>5121607065</v>
      </c>
      <c r="I4" s="27">
        <f>I5+I137+I169</f>
        <v>5354686368</v>
      </c>
      <c r="J4" s="27">
        <f>J5+J137+J169</f>
        <v>4540542979</v>
      </c>
      <c r="K4" s="27">
        <f>K5+K137+K169</f>
        <v>5292027573</v>
      </c>
      <c r="L4" s="27">
        <f>L5+L137+L169</f>
        <v>4910117715</v>
      </c>
      <c r="M4" s="27">
        <f>M5+M137+M169</f>
        <v>4541254401</v>
      </c>
      <c r="N4" s="27">
        <f>N5+N137+N169</f>
        <v>5234059523</v>
      </c>
      <c r="O4" s="17"/>
    </row>
    <row r="5" spans="1:15" s="4" customFormat="1" x14ac:dyDescent="0.25">
      <c r="A5" s="11" t="s">
        <v>17</v>
      </c>
      <c r="B5" s="27">
        <f>B6+B22+B24+B26+B103+B109+B136</f>
        <v>3121741405.0045567</v>
      </c>
      <c r="C5" s="27">
        <f>C6+C22+C24+C26+C103+C109+C136</f>
        <v>346881655</v>
      </c>
      <c r="D5" s="27">
        <f>D6+D22+D24+D26+D103+D109+D136</f>
        <v>206612430</v>
      </c>
      <c r="E5" s="27">
        <f>E6+E22+E24+E26+E103+E109+E136</f>
        <v>305173986</v>
      </c>
      <c r="F5" s="27">
        <f>F6+F22+F24+F26+F103+F109+F136</f>
        <v>179161664.0045568</v>
      </c>
      <c r="G5" s="27">
        <f>G6+G22+G24+G26+G103+G109+G136</f>
        <v>287006185</v>
      </c>
      <c r="H5" s="27">
        <f>H6+H22+H24+H26+H103+H109+H136</f>
        <v>353299616</v>
      </c>
      <c r="I5" s="27">
        <f>I6+I22+I24+I26+I103+I109+I136</f>
        <v>290790551</v>
      </c>
      <c r="J5" s="27">
        <f>J6+J22+J24+J26+J103+J109+J136</f>
        <v>212870227</v>
      </c>
      <c r="K5" s="27">
        <f>K6+K22+K24+K26+K103+K109+K136</f>
        <v>284773016</v>
      </c>
      <c r="L5" s="27">
        <f>L6+L22+L24+L26+L103+L109+L136</f>
        <v>187246426</v>
      </c>
      <c r="M5" s="27">
        <f>M6+M22+M24+M26+M103+M109+M136</f>
        <v>285393433</v>
      </c>
      <c r="N5" s="27">
        <f>N6+N22+N24+N26+N103+N109+N136</f>
        <v>182532216</v>
      </c>
      <c r="O5" s="17"/>
    </row>
    <row r="6" spans="1:15" s="18" customFormat="1" ht="18.75" customHeight="1" x14ac:dyDescent="0.25">
      <c r="A6" s="20" t="s">
        <v>18</v>
      </c>
      <c r="B6" s="28">
        <f>B7+B12+B14+B17+B19+B21</f>
        <v>1034364525</v>
      </c>
      <c r="C6" s="28">
        <f>C7+C12+C14+C17+C19+C21</f>
        <v>153245550</v>
      </c>
      <c r="D6" s="28">
        <f t="shared" ref="D6:N6" si="0">D7+D12+D14+D17+D19+D21</f>
        <v>39745911</v>
      </c>
      <c r="E6" s="28">
        <f t="shared" si="0"/>
        <v>141310963</v>
      </c>
      <c r="F6" s="28">
        <f t="shared" si="0"/>
        <v>31773448</v>
      </c>
      <c r="G6" s="28">
        <f>G7+G12+G14+G17+G19+G21</f>
        <v>133746914</v>
      </c>
      <c r="H6" s="28">
        <f>H7+H12+H14+H17+H19+H21</f>
        <v>26294993</v>
      </c>
      <c r="I6" s="28">
        <f>I7+I12+I14+I17+I19+I21</f>
        <v>137150908</v>
      </c>
      <c r="J6" s="28">
        <f t="shared" si="0"/>
        <v>34917592</v>
      </c>
      <c r="K6" s="28">
        <f t="shared" si="0"/>
        <v>135354467</v>
      </c>
      <c r="L6" s="28">
        <f t="shared" si="0"/>
        <v>31963657</v>
      </c>
      <c r="M6" s="28">
        <f t="shared" si="0"/>
        <v>134934004</v>
      </c>
      <c r="N6" s="28">
        <f t="shared" si="0"/>
        <v>33926118</v>
      </c>
    </row>
    <row r="7" spans="1:15" s="4" customFormat="1" ht="30" customHeight="1" x14ac:dyDescent="0.25">
      <c r="A7" s="5" t="s">
        <v>19</v>
      </c>
      <c r="B7" s="29">
        <f>SUM(B8:B11)</f>
        <v>35678889</v>
      </c>
      <c r="C7" s="29">
        <f t="shared" ref="C7:N7" si="1">SUM(C8:C11)</f>
        <v>5276532</v>
      </c>
      <c r="D7" s="29">
        <f t="shared" si="1"/>
        <v>1381067</v>
      </c>
      <c r="E7" s="29">
        <f t="shared" si="1"/>
        <v>4717285</v>
      </c>
      <c r="F7" s="29">
        <f t="shared" si="1"/>
        <v>890658</v>
      </c>
      <c r="G7" s="29">
        <f t="shared" si="1"/>
        <v>4940974</v>
      </c>
      <c r="H7" s="29">
        <f t="shared" si="1"/>
        <v>756954</v>
      </c>
      <c r="I7" s="29">
        <f t="shared" si="1"/>
        <v>5015953</v>
      </c>
      <c r="J7" s="29">
        <f t="shared" si="1"/>
        <v>828252</v>
      </c>
      <c r="K7" s="29">
        <f t="shared" si="1"/>
        <v>5176934</v>
      </c>
      <c r="L7" s="29">
        <f t="shared" si="1"/>
        <v>714319</v>
      </c>
      <c r="M7" s="29">
        <f t="shared" si="1"/>
        <v>4944239</v>
      </c>
      <c r="N7" s="29">
        <f t="shared" si="1"/>
        <v>1035722</v>
      </c>
      <c r="O7" s="16"/>
    </row>
    <row r="8" spans="1:15" s="4" customFormat="1" ht="32.25" customHeight="1" x14ac:dyDescent="0.25">
      <c r="A8" s="2" t="s">
        <v>20</v>
      </c>
      <c r="B8" s="30">
        <f>SUM(C8:N8)</f>
        <v>3786950</v>
      </c>
      <c r="C8" s="31">
        <v>200838</v>
      </c>
      <c r="D8" s="31">
        <v>390626</v>
      </c>
      <c r="E8" s="31">
        <v>359712</v>
      </c>
      <c r="F8" s="31">
        <v>328758</v>
      </c>
      <c r="G8" s="31">
        <v>386727</v>
      </c>
      <c r="H8" s="31">
        <v>287163</v>
      </c>
      <c r="I8" s="31">
        <v>406358</v>
      </c>
      <c r="J8" s="31">
        <v>252933</v>
      </c>
      <c r="K8" s="31">
        <v>382470</v>
      </c>
      <c r="L8" s="31">
        <v>308573</v>
      </c>
      <c r="M8" s="31">
        <v>257685</v>
      </c>
      <c r="N8" s="31">
        <v>225107</v>
      </c>
      <c r="O8" s="16"/>
    </row>
    <row r="9" spans="1:15" s="4" customFormat="1" ht="28.5" customHeight="1" x14ac:dyDescent="0.25">
      <c r="A9" s="2" t="s">
        <v>21</v>
      </c>
      <c r="B9" s="30">
        <f t="shared" ref="B9:B20" si="2">SUM(C9:N9)</f>
        <v>2100704</v>
      </c>
      <c r="C9" s="31">
        <v>245221</v>
      </c>
      <c r="D9" s="31">
        <v>413720</v>
      </c>
      <c r="E9" s="31">
        <v>195169</v>
      </c>
      <c r="F9" s="31">
        <v>97798</v>
      </c>
      <c r="G9" s="31">
        <v>239250</v>
      </c>
      <c r="H9" s="31">
        <v>121842</v>
      </c>
      <c r="I9" s="31">
        <v>155849</v>
      </c>
      <c r="J9" s="31">
        <v>90858</v>
      </c>
      <c r="K9" s="31">
        <v>109564</v>
      </c>
      <c r="L9" s="31">
        <v>89109</v>
      </c>
      <c r="M9" s="31">
        <v>192508</v>
      </c>
      <c r="N9" s="31">
        <v>149816</v>
      </c>
      <c r="O9" s="16"/>
    </row>
    <row r="10" spans="1:15" s="4" customFormat="1" ht="41.25" customHeight="1" x14ac:dyDescent="0.25">
      <c r="A10" s="2" t="s">
        <v>22</v>
      </c>
      <c r="B10" s="30">
        <f t="shared" si="2"/>
        <v>29170510</v>
      </c>
      <c r="C10" s="31">
        <v>4794378</v>
      </c>
      <c r="D10" s="31">
        <v>573250</v>
      </c>
      <c r="E10" s="31">
        <v>4103944</v>
      </c>
      <c r="F10" s="31">
        <v>464064</v>
      </c>
      <c r="G10" s="31">
        <v>4267063</v>
      </c>
      <c r="H10" s="31">
        <v>347949</v>
      </c>
      <c r="I10" s="31">
        <v>4394159</v>
      </c>
      <c r="J10" s="31">
        <v>484336</v>
      </c>
      <c r="K10" s="31">
        <v>4622649</v>
      </c>
      <c r="L10" s="31">
        <v>316500</v>
      </c>
      <c r="M10" s="31">
        <v>4141419</v>
      </c>
      <c r="N10" s="31">
        <v>660799</v>
      </c>
      <c r="O10" s="16"/>
    </row>
    <row r="11" spans="1:15" s="4" customFormat="1" ht="21.75" customHeight="1" x14ac:dyDescent="0.25">
      <c r="A11" s="2" t="s">
        <v>23</v>
      </c>
      <c r="B11" s="30">
        <f t="shared" si="2"/>
        <v>620725</v>
      </c>
      <c r="C11" s="31">
        <v>36095</v>
      </c>
      <c r="D11" s="31">
        <v>3471</v>
      </c>
      <c r="E11" s="31">
        <v>58460</v>
      </c>
      <c r="F11" s="31">
        <v>38</v>
      </c>
      <c r="G11" s="31">
        <v>47934</v>
      </c>
      <c r="H11" s="31">
        <v>0</v>
      </c>
      <c r="I11" s="31">
        <v>59587</v>
      </c>
      <c r="J11" s="31">
        <v>125</v>
      </c>
      <c r="K11" s="31">
        <v>62251</v>
      </c>
      <c r="L11" s="31">
        <v>137</v>
      </c>
      <c r="M11" s="31">
        <v>352627</v>
      </c>
      <c r="N11" s="31">
        <v>0</v>
      </c>
      <c r="O11" s="16"/>
    </row>
    <row r="12" spans="1:15" s="4" customFormat="1" ht="30.75" customHeight="1" x14ac:dyDescent="0.25">
      <c r="A12" s="5" t="s">
        <v>24</v>
      </c>
      <c r="B12" s="28">
        <f>B13</f>
        <v>58221696</v>
      </c>
      <c r="C12" s="28">
        <f t="shared" ref="C12:N12" si="3">C13</f>
        <v>10505300</v>
      </c>
      <c r="D12" s="28">
        <f t="shared" si="3"/>
        <v>8607096</v>
      </c>
      <c r="E12" s="28">
        <f t="shared" si="3"/>
        <v>8787041</v>
      </c>
      <c r="F12" s="28">
        <f t="shared" si="3"/>
        <v>3815734</v>
      </c>
      <c r="G12" s="28">
        <f t="shared" si="3"/>
        <v>3576823</v>
      </c>
      <c r="H12" s="28">
        <f t="shared" si="3"/>
        <v>3476716</v>
      </c>
      <c r="I12" s="28">
        <f t="shared" si="3"/>
        <v>3124387</v>
      </c>
      <c r="J12" s="28">
        <f t="shared" si="3"/>
        <v>3219070</v>
      </c>
      <c r="K12" s="28">
        <f t="shared" si="3"/>
        <v>3371251</v>
      </c>
      <c r="L12" s="28">
        <f t="shared" si="3"/>
        <v>3110895</v>
      </c>
      <c r="M12" s="28">
        <f t="shared" si="3"/>
        <v>3266224</v>
      </c>
      <c r="N12" s="28">
        <f t="shared" si="3"/>
        <v>3361159</v>
      </c>
      <c r="O12" s="16"/>
    </row>
    <row r="13" spans="1:15" s="4" customFormat="1" ht="19.5" customHeight="1" x14ac:dyDescent="0.25">
      <c r="A13" s="2" t="s">
        <v>25</v>
      </c>
      <c r="B13" s="30">
        <f t="shared" si="2"/>
        <v>58221696</v>
      </c>
      <c r="C13" s="31">
        <v>10505300</v>
      </c>
      <c r="D13" s="31">
        <v>8607096</v>
      </c>
      <c r="E13" s="31">
        <v>8787041</v>
      </c>
      <c r="F13" s="31">
        <v>3815734</v>
      </c>
      <c r="G13" s="31">
        <v>3576823</v>
      </c>
      <c r="H13" s="31">
        <v>3476716</v>
      </c>
      <c r="I13" s="31">
        <v>3124387</v>
      </c>
      <c r="J13" s="31">
        <v>3219070</v>
      </c>
      <c r="K13" s="31">
        <v>3371251</v>
      </c>
      <c r="L13" s="31">
        <v>3110895</v>
      </c>
      <c r="M13" s="31">
        <v>3266224</v>
      </c>
      <c r="N13" s="31">
        <v>3361159</v>
      </c>
      <c r="O13" s="16"/>
    </row>
    <row r="14" spans="1:15" s="4" customFormat="1" ht="52.5" customHeight="1" x14ac:dyDescent="0.25">
      <c r="A14" s="3" t="s">
        <v>26</v>
      </c>
      <c r="B14" s="28">
        <f>SUM(B15:B16)</f>
        <v>42028366</v>
      </c>
      <c r="C14" s="28">
        <f t="shared" ref="C14:N14" si="4">SUM(C15:C16)</f>
        <v>7658264</v>
      </c>
      <c r="D14" s="28">
        <f t="shared" si="4"/>
        <v>816397</v>
      </c>
      <c r="E14" s="28">
        <f t="shared" si="4"/>
        <v>6391704</v>
      </c>
      <c r="F14" s="28">
        <f t="shared" si="4"/>
        <v>836869</v>
      </c>
      <c r="G14" s="28">
        <f t="shared" si="4"/>
        <v>5944348</v>
      </c>
      <c r="H14" s="28">
        <f t="shared" si="4"/>
        <v>633181</v>
      </c>
      <c r="I14" s="28">
        <f t="shared" si="4"/>
        <v>5762666</v>
      </c>
      <c r="J14" s="28">
        <f t="shared" si="4"/>
        <v>660078</v>
      </c>
      <c r="K14" s="28">
        <f t="shared" si="4"/>
        <v>5982853</v>
      </c>
      <c r="L14" s="28">
        <f t="shared" si="4"/>
        <v>485504</v>
      </c>
      <c r="M14" s="28">
        <f t="shared" si="4"/>
        <v>5973363</v>
      </c>
      <c r="N14" s="28">
        <f t="shared" si="4"/>
        <v>883139</v>
      </c>
      <c r="O14" s="16"/>
    </row>
    <row r="15" spans="1:15" s="19" customFormat="1" ht="36" customHeight="1" x14ac:dyDescent="0.25">
      <c r="A15" s="32" t="s">
        <v>27</v>
      </c>
      <c r="B15" s="30">
        <f t="shared" si="2"/>
        <v>3312795</v>
      </c>
      <c r="C15" s="31">
        <v>277221</v>
      </c>
      <c r="D15" s="31">
        <v>400499</v>
      </c>
      <c r="E15" s="31">
        <v>444356</v>
      </c>
      <c r="F15" s="31">
        <v>433523</v>
      </c>
      <c r="G15" s="31">
        <v>250198</v>
      </c>
      <c r="H15" s="31">
        <v>197255</v>
      </c>
      <c r="I15" s="31">
        <v>134308</v>
      </c>
      <c r="J15" s="31">
        <v>226969</v>
      </c>
      <c r="K15" s="31">
        <v>231432</v>
      </c>
      <c r="L15" s="31">
        <v>240643</v>
      </c>
      <c r="M15" s="31">
        <v>305987</v>
      </c>
      <c r="N15" s="31">
        <v>170404</v>
      </c>
      <c r="O15" s="16"/>
    </row>
    <row r="16" spans="1:15" s="4" customFormat="1" ht="31.5" customHeight="1" x14ac:dyDescent="0.25">
      <c r="A16" s="2" t="s">
        <v>28</v>
      </c>
      <c r="B16" s="30">
        <f t="shared" si="2"/>
        <v>38715571</v>
      </c>
      <c r="C16" s="31">
        <v>7381043</v>
      </c>
      <c r="D16" s="31">
        <v>415898</v>
      </c>
      <c r="E16" s="31">
        <v>5947348</v>
      </c>
      <c r="F16" s="31">
        <v>403346</v>
      </c>
      <c r="G16" s="31">
        <v>5694150</v>
      </c>
      <c r="H16" s="31">
        <v>435926</v>
      </c>
      <c r="I16" s="31">
        <v>5628358</v>
      </c>
      <c r="J16" s="31">
        <v>433109</v>
      </c>
      <c r="K16" s="31">
        <v>5751421</v>
      </c>
      <c r="L16" s="31">
        <v>244861</v>
      </c>
      <c r="M16" s="31">
        <v>5667376</v>
      </c>
      <c r="N16" s="31">
        <v>712735</v>
      </c>
      <c r="O16" s="16"/>
    </row>
    <row r="17" spans="1:15" s="4" customFormat="1" ht="31.5" customHeight="1" x14ac:dyDescent="0.25">
      <c r="A17" s="5" t="s">
        <v>29</v>
      </c>
      <c r="B17" s="28">
        <f>B18</f>
        <v>756999998</v>
      </c>
      <c r="C17" s="28">
        <f>C18</f>
        <v>114438622</v>
      </c>
      <c r="D17" s="28">
        <f t="shared" ref="D17:M17" si="5">D18</f>
        <v>15970484</v>
      </c>
      <c r="E17" s="28">
        <f t="shared" si="5"/>
        <v>109380426</v>
      </c>
      <c r="F17" s="28">
        <f t="shared" si="5"/>
        <v>16056329</v>
      </c>
      <c r="G17" s="28">
        <f t="shared" si="5"/>
        <v>109634506</v>
      </c>
      <c r="H17" s="28">
        <f t="shared" si="5"/>
        <v>11075929</v>
      </c>
      <c r="I17" s="28">
        <f t="shared" si="5"/>
        <v>112042961</v>
      </c>
      <c r="J17" s="28">
        <f t="shared" si="5"/>
        <v>15770141</v>
      </c>
      <c r="K17" s="28">
        <f t="shared" si="5"/>
        <v>109131153</v>
      </c>
      <c r="L17" s="28">
        <f t="shared" si="5"/>
        <v>17027653</v>
      </c>
      <c r="M17" s="28">
        <f t="shared" si="5"/>
        <v>109640973</v>
      </c>
      <c r="N17" s="28">
        <f>N18</f>
        <v>16830821</v>
      </c>
      <c r="O17" s="16"/>
    </row>
    <row r="18" spans="1:15" s="4" customFormat="1" ht="39.75" customHeight="1" x14ac:dyDescent="0.25">
      <c r="A18" s="2" t="s">
        <v>30</v>
      </c>
      <c r="B18" s="30">
        <f t="shared" si="2"/>
        <v>756999998</v>
      </c>
      <c r="C18" s="31">
        <v>114438622</v>
      </c>
      <c r="D18" s="31">
        <v>15970484</v>
      </c>
      <c r="E18" s="31">
        <v>109380426</v>
      </c>
      <c r="F18" s="31">
        <v>16056329</v>
      </c>
      <c r="G18" s="31">
        <v>109634506</v>
      </c>
      <c r="H18" s="31">
        <v>11075929</v>
      </c>
      <c r="I18" s="31">
        <v>112042961</v>
      </c>
      <c r="J18" s="31">
        <v>15770141</v>
      </c>
      <c r="K18" s="31">
        <v>109131153</v>
      </c>
      <c r="L18" s="31">
        <v>17027653</v>
      </c>
      <c r="M18" s="31">
        <v>109640973</v>
      </c>
      <c r="N18" s="31">
        <v>16830821</v>
      </c>
      <c r="O18" s="16"/>
    </row>
    <row r="19" spans="1:15" s="4" customFormat="1" ht="18.75" customHeight="1" x14ac:dyDescent="0.25">
      <c r="A19" s="5" t="s">
        <v>31</v>
      </c>
      <c r="B19" s="28">
        <f>B20</f>
        <v>132847848</v>
      </c>
      <c r="C19" s="28">
        <f t="shared" ref="C19:N19" si="6">C20</f>
        <v>14933472</v>
      </c>
      <c r="D19" s="28">
        <f t="shared" si="6"/>
        <v>11741290</v>
      </c>
      <c r="E19" s="28">
        <f t="shared" si="6"/>
        <v>11696950</v>
      </c>
      <c r="F19" s="28">
        <f t="shared" si="6"/>
        <v>10019699</v>
      </c>
      <c r="G19" s="28">
        <f t="shared" si="6"/>
        <v>9438027</v>
      </c>
      <c r="H19" s="28">
        <f t="shared" si="6"/>
        <v>9561410</v>
      </c>
      <c r="I19" s="28">
        <f t="shared" si="6"/>
        <v>10580146</v>
      </c>
      <c r="J19" s="28">
        <f t="shared" si="6"/>
        <v>13563784</v>
      </c>
      <c r="K19" s="28">
        <f t="shared" si="6"/>
        <v>10577550</v>
      </c>
      <c r="L19" s="28">
        <f t="shared" si="6"/>
        <v>9907560</v>
      </c>
      <c r="M19" s="28">
        <f t="shared" si="6"/>
        <v>10380435</v>
      </c>
      <c r="N19" s="28">
        <f t="shared" si="6"/>
        <v>10447525</v>
      </c>
      <c r="O19" s="16"/>
    </row>
    <row r="20" spans="1:15" s="4" customFormat="1" x14ac:dyDescent="0.25">
      <c r="A20" s="2" t="s">
        <v>32</v>
      </c>
      <c r="B20" s="30">
        <f t="shared" si="2"/>
        <v>132847848</v>
      </c>
      <c r="C20" s="31">
        <v>14933472</v>
      </c>
      <c r="D20" s="31">
        <v>11741290</v>
      </c>
      <c r="E20" s="31">
        <v>11696950</v>
      </c>
      <c r="F20" s="31">
        <v>10019699</v>
      </c>
      <c r="G20" s="31">
        <v>9438027</v>
      </c>
      <c r="H20" s="31">
        <v>9561410</v>
      </c>
      <c r="I20" s="31">
        <v>10580146</v>
      </c>
      <c r="J20" s="31">
        <v>13563784</v>
      </c>
      <c r="K20" s="31">
        <v>10577550</v>
      </c>
      <c r="L20" s="31">
        <v>9907560</v>
      </c>
      <c r="M20" s="31">
        <v>10380435</v>
      </c>
      <c r="N20" s="31">
        <v>10447525</v>
      </c>
      <c r="O20" s="16"/>
    </row>
    <row r="21" spans="1:15" s="4" customFormat="1" ht="17.25" customHeight="1" x14ac:dyDescent="0.25">
      <c r="A21" s="20" t="s">
        <v>33</v>
      </c>
      <c r="B21" s="28">
        <f>SUM(C21:N21)</f>
        <v>8587728</v>
      </c>
      <c r="C21" s="31">
        <v>433360</v>
      </c>
      <c r="D21" s="31">
        <v>1229577</v>
      </c>
      <c r="E21" s="31">
        <v>337557</v>
      </c>
      <c r="F21" s="31">
        <v>154159</v>
      </c>
      <c r="G21" s="31">
        <v>212236</v>
      </c>
      <c r="H21" s="31">
        <v>790803</v>
      </c>
      <c r="I21" s="31">
        <v>624795</v>
      </c>
      <c r="J21" s="31">
        <v>876267</v>
      </c>
      <c r="K21" s="31">
        <v>1114726</v>
      </c>
      <c r="L21" s="31">
        <v>717726</v>
      </c>
      <c r="M21" s="31">
        <v>728770</v>
      </c>
      <c r="N21" s="31">
        <v>1367752</v>
      </c>
      <c r="O21" s="16"/>
    </row>
    <row r="22" spans="1:15" s="16" customFormat="1" ht="36" customHeight="1" x14ac:dyDescent="0.25">
      <c r="A22" s="20" t="s">
        <v>34</v>
      </c>
      <c r="B22" s="30">
        <f t="shared" ref="B22:B23" si="7">SUM(C22:N22)</f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</row>
    <row r="23" spans="1:15" s="16" customFormat="1" ht="30.75" customHeight="1" x14ac:dyDescent="0.25">
      <c r="A23" s="20" t="s">
        <v>35</v>
      </c>
      <c r="B23" s="30">
        <f t="shared" si="7"/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</row>
    <row r="24" spans="1:15" s="4" customFormat="1" ht="18.75" customHeight="1" x14ac:dyDescent="0.25">
      <c r="A24" s="20" t="s">
        <v>36</v>
      </c>
      <c r="B24" s="30">
        <f t="shared" ref="B24:B25" si="8">SUM(C24:N24)</f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16"/>
    </row>
    <row r="25" spans="1:15" s="4" customFormat="1" ht="13.5" customHeight="1" x14ac:dyDescent="0.25">
      <c r="A25" s="2" t="s">
        <v>37</v>
      </c>
      <c r="B25" s="30">
        <f t="shared" si="8"/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16"/>
    </row>
    <row r="26" spans="1:15" s="19" customFormat="1" ht="31.5" customHeight="1" x14ac:dyDescent="0.25">
      <c r="A26" s="7" t="s">
        <v>38</v>
      </c>
      <c r="B26" s="33">
        <f>B27+B31+B75+B96+B99+B101+B102</f>
        <v>1179006265.0045569</v>
      </c>
      <c r="C26" s="33">
        <f t="shared" ref="C26:N26" si="9">C27+C31+C75+C96+C99+C101+C102</f>
        <v>130141210</v>
      </c>
      <c r="D26" s="33">
        <f t="shared" si="9"/>
        <v>104916133</v>
      </c>
      <c r="E26" s="33">
        <f t="shared" si="9"/>
        <v>102383190</v>
      </c>
      <c r="F26" s="33">
        <f t="shared" si="9"/>
        <v>87698949.004556805</v>
      </c>
      <c r="G26" s="33">
        <f t="shared" si="9"/>
        <v>93694622</v>
      </c>
      <c r="H26" s="33">
        <f t="shared" si="9"/>
        <v>87162477</v>
      </c>
      <c r="I26" s="33">
        <f t="shared" si="9"/>
        <v>94589578</v>
      </c>
      <c r="J26" s="33">
        <f t="shared" si="9"/>
        <v>120874253</v>
      </c>
      <c r="K26" s="33">
        <f t="shared" si="9"/>
        <v>91993064</v>
      </c>
      <c r="L26" s="33">
        <f t="shared" si="9"/>
        <v>87263049</v>
      </c>
      <c r="M26" s="33">
        <f t="shared" si="9"/>
        <v>88916910</v>
      </c>
      <c r="N26" s="33">
        <f t="shared" si="9"/>
        <v>89372830</v>
      </c>
      <c r="O26" s="16"/>
    </row>
    <row r="27" spans="1:15" s="4" customFormat="1" ht="54.75" customHeight="1" x14ac:dyDescent="0.25">
      <c r="A27" s="5" t="s">
        <v>39</v>
      </c>
      <c r="B27" s="33">
        <f>SUM(B28:B30)</f>
        <v>8097639</v>
      </c>
      <c r="C27" s="33">
        <f t="shared" ref="C27:N27" si="10">SUM(C28:C30)</f>
        <v>467187</v>
      </c>
      <c r="D27" s="33">
        <f t="shared" si="10"/>
        <v>690674</v>
      </c>
      <c r="E27" s="33">
        <f t="shared" si="10"/>
        <v>538888</v>
      </c>
      <c r="F27" s="33">
        <f t="shared" si="10"/>
        <v>768124</v>
      </c>
      <c r="G27" s="33">
        <f t="shared" si="10"/>
        <v>792251</v>
      </c>
      <c r="H27" s="33">
        <f t="shared" si="10"/>
        <v>603558</v>
      </c>
      <c r="I27" s="33">
        <f t="shared" si="10"/>
        <v>872791</v>
      </c>
      <c r="J27" s="33">
        <f t="shared" si="10"/>
        <v>541460</v>
      </c>
      <c r="K27" s="33">
        <f t="shared" si="10"/>
        <v>490276</v>
      </c>
      <c r="L27" s="33">
        <f t="shared" si="10"/>
        <v>856911</v>
      </c>
      <c r="M27" s="33">
        <f t="shared" si="10"/>
        <v>854723</v>
      </c>
      <c r="N27" s="33">
        <f t="shared" si="10"/>
        <v>620796</v>
      </c>
      <c r="O27" s="16"/>
    </row>
    <row r="28" spans="1:15" s="4" customFormat="1" ht="27.75" customHeight="1" x14ac:dyDescent="0.25">
      <c r="A28" s="2" t="s">
        <v>40</v>
      </c>
      <c r="B28" s="30">
        <f>SUM(C28:N28)</f>
        <v>3222326</v>
      </c>
      <c r="C28" s="31">
        <v>201433</v>
      </c>
      <c r="D28" s="31">
        <v>207824</v>
      </c>
      <c r="E28" s="31">
        <v>184838</v>
      </c>
      <c r="F28" s="31">
        <v>230809</v>
      </c>
      <c r="G28" s="31">
        <v>282066</v>
      </c>
      <c r="H28" s="31">
        <v>285843</v>
      </c>
      <c r="I28" s="31">
        <v>557577</v>
      </c>
      <c r="J28" s="31">
        <v>242101</v>
      </c>
      <c r="K28" s="31">
        <v>190841</v>
      </c>
      <c r="L28" s="31">
        <v>262648</v>
      </c>
      <c r="M28" s="31">
        <v>315272</v>
      </c>
      <c r="N28" s="31">
        <v>261074</v>
      </c>
      <c r="O28" s="16"/>
    </row>
    <row r="29" spans="1:15" s="4" customFormat="1" ht="18.75" customHeight="1" x14ac:dyDescent="0.25">
      <c r="A29" s="2" t="s">
        <v>41</v>
      </c>
      <c r="B29" s="30">
        <f t="shared" ref="B29" si="11">SUM(C29:N29)</f>
        <v>139230</v>
      </c>
      <c r="C29" s="31">
        <v>3360</v>
      </c>
      <c r="D29" s="31">
        <v>9120</v>
      </c>
      <c r="E29" s="31">
        <v>15700</v>
      </c>
      <c r="F29" s="31">
        <v>6220</v>
      </c>
      <c r="G29" s="31">
        <v>39760</v>
      </c>
      <c r="H29" s="31">
        <v>20080</v>
      </c>
      <c r="I29" s="31">
        <v>20530</v>
      </c>
      <c r="J29" s="31">
        <v>3200</v>
      </c>
      <c r="K29" s="31">
        <v>1800</v>
      </c>
      <c r="L29" s="31">
        <v>6370</v>
      </c>
      <c r="M29" s="31">
        <v>6880</v>
      </c>
      <c r="N29" s="31">
        <v>6210</v>
      </c>
      <c r="O29" s="16"/>
    </row>
    <row r="30" spans="1:15" s="4" customFormat="1" ht="27.75" customHeight="1" x14ac:dyDescent="0.25">
      <c r="A30" s="2" t="s">
        <v>178</v>
      </c>
      <c r="B30" s="30">
        <f>SUM(C30:N30)</f>
        <v>4736083</v>
      </c>
      <c r="C30" s="31">
        <v>262394</v>
      </c>
      <c r="D30" s="31">
        <v>473730</v>
      </c>
      <c r="E30" s="31">
        <v>338350</v>
      </c>
      <c r="F30" s="31">
        <v>531095</v>
      </c>
      <c r="G30" s="31">
        <v>470425</v>
      </c>
      <c r="H30" s="31">
        <v>297635</v>
      </c>
      <c r="I30" s="31">
        <v>294684</v>
      </c>
      <c r="J30" s="31">
        <v>296159</v>
      </c>
      <c r="K30" s="31">
        <v>297635</v>
      </c>
      <c r="L30" s="31">
        <v>587893</v>
      </c>
      <c r="M30" s="31">
        <v>532571</v>
      </c>
      <c r="N30" s="31">
        <v>353512</v>
      </c>
      <c r="O30" s="16"/>
    </row>
    <row r="31" spans="1:15" s="4" customFormat="1" ht="27.75" customHeight="1" x14ac:dyDescent="0.25">
      <c r="A31" s="5" t="s">
        <v>42</v>
      </c>
      <c r="B31" s="33">
        <f>B32+B35+B42+B45+B49+B51+B54+B58+B60+B64+B66+B69+B72</f>
        <v>970753082</v>
      </c>
      <c r="C31" s="33">
        <f t="shared" ref="C31:N31" si="12">C32+C35+C42+C45+C49+C51+C54+C58+C60+C64+C66+C69+C72</f>
        <v>93149487</v>
      </c>
      <c r="D31" s="33">
        <f t="shared" si="12"/>
        <v>87409436</v>
      </c>
      <c r="E31" s="33">
        <f t="shared" si="12"/>
        <v>88957602</v>
      </c>
      <c r="F31" s="33">
        <f t="shared" si="12"/>
        <v>77547115</v>
      </c>
      <c r="G31" s="33">
        <f t="shared" si="12"/>
        <v>85494196</v>
      </c>
      <c r="H31" s="33">
        <f t="shared" si="12"/>
        <v>77078768</v>
      </c>
      <c r="I31" s="33">
        <f t="shared" si="12"/>
        <v>76005422</v>
      </c>
      <c r="J31" s="33">
        <f t="shared" si="12"/>
        <v>80445300</v>
      </c>
      <c r="K31" s="33">
        <f t="shared" si="12"/>
        <v>77623195</v>
      </c>
      <c r="L31" s="33">
        <f t="shared" si="12"/>
        <v>76565439</v>
      </c>
      <c r="M31" s="33">
        <f t="shared" si="12"/>
        <v>75919864</v>
      </c>
      <c r="N31" s="33">
        <f t="shared" si="12"/>
        <v>74557258</v>
      </c>
      <c r="O31" s="16"/>
    </row>
    <row r="32" spans="1:15" s="4" customFormat="1" ht="18.75" customHeight="1" x14ac:dyDescent="0.25">
      <c r="A32" s="20" t="s">
        <v>43</v>
      </c>
      <c r="B32" s="33">
        <f>SUM(B33:B34)</f>
        <v>72343</v>
      </c>
      <c r="C32" s="33">
        <f t="shared" ref="C32:N32" si="13">SUM(C33:C34)</f>
        <v>1939</v>
      </c>
      <c r="D32" s="33">
        <f t="shared" si="13"/>
        <v>10084</v>
      </c>
      <c r="E32" s="33">
        <f t="shared" si="13"/>
        <v>10909</v>
      </c>
      <c r="F32" s="33">
        <f t="shared" si="13"/>
        <v>3699</v>
      </c>
      <c r="G32" s="33">
        <f t="shared" si="13"/>
        <v>3671</v>
      </c>
      <c r="H32" s="33">
        <f t="shared" si="13"/>
        <v>3050</v>
      </c>
      <c r="I32" s="33">
        <f t="shared" si="13"/>
        <v>10282</v>
      </c>
      <c r="J32" s="33">
        <f t="shared" si="13"/>
        <v>3556</v>
      </c>
      <c r="K32" s="33">
        <f t="shared" si="13"/>
        <v>13591</v>
      </c>
      <c r="L32" s="33">
        <f t="shared" si="13"/>
        <v>6049</v>
      </c>
      <c r="M32" s="33">
        <f t="shared" si="13"/>
        <v>3630</v>
      </c>
      <c r="N32" s="33">
        <f t="shared" si="13"/>
        <v>1883</v>
      </c>
      <c r="O32" s="16"/>
    </row>
    <row r="33" spans="1:15" s="4" customFormat="1" ht="18.75" customHeight="1" x14ac:dyDescent="0.25">
      <c r="A33" s="2" t="s">
        <v>44</v>
      </c>
      <c r="B33" s="30">
        <f>SUM(C33:N33)</f>
        <v>72342</v>
      </c>
      <c r="C33" s="31">
        <v>1939</v>
      </c>
      <c r="D33" s="31">
        <v>10084</v>
      </c>
      <c r="E33" s="31">
        <v>10909</v>
      </c>
      <c r="F33" s="31">
        <v>3699</v>
      </c>
      <c r="G33" s="31">
        <v>3671</v>
      </c>
      <c r="H33" s="31">
        <v>3050</v>
      </c>
      <c r="I33" s="31">
        <v>10282</v>
      </c>
      <c r="J33" s="31">
        <v>3556</v>
      </c>
      <c r="K33" s="31">
        <v>13591</v>
      </c>
      <c r="L33" s="31">
        <v>6049</v>
      </c>
      <c r="M33" s="31">
        <v>3630</v>
      </c>
      <c r="N33" s="31">
        <v>1882</v>
      </c>
      <c r="O33" s="16"/>
    </row>
    <row r="34" spans="1:15" s="4" customFormat="1" ht="18.75" customHeight="1" x14ac:dyDescent="0.25">
      <c r="A34" s="6" t="s">
        <v>45</v>
      </c>
      <c r="B34" s="30">
        <f>SUM(C34:N34)</f>
        <v>1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>
        <v>1</v>
      </c>
      <c r="O34" s="16"/>
    </row>
    <row r="35" spans="1:15" s="4" customFormat="1" ht="18.75" customHeight="1" x14ac:dyDescent="0.25">
      <c r="A35" s="7" t="s">
        <v>46</v>
      </c>
      <c r="B35" s="33">
        <f>SUM(B36:B41)</f>
        <v>195779650</v>
      </c>
      <c r="C35" s="33">
        <f t="shared" ref="C35:N35" si="14">SUM(C36:C41)</f>
        <v>16073490</v>
      </c>
      <c r="D35" s="33">
        <f t="shared" si="14"/>
        <v>14342989</v>
      </c>
      <c r="E35" s="33">
        <f t="shared" si="14"/>
        <v>16534832</v>
      </c>
      <c r="F35" s="33">
        <f t="shared" si="14"/>
        <v>16484885</v>
      </c>
      <c r="G35" s="33">
        <f t="shared" si="14"/>
        <v>16786268</v>
      </c>
      <c r="H35" s="33">
        <f t="shared" si="14"/>
        <v>15061632</v>
      </c>
      <c r="I35" s="33">
        <f t="shared" si="14"/>
        <v>17692348</v>
      </c>
      <c r="J35" s="33">
        <f t="shared" si="14"/>
        <v>17578060</v>
      </c>
      <c r="K35" s="33">
        <f t="shared" si="14"/>
        <v>14707864</v>
      </c>
      <c r="L35" s="33">
        <f t="shared" si="14"/>
        <v>18154864</v>
      </c>
      <c r="M35" s="33">
        <f t="shared" si="14"/>
        <v>15307536</v>
      </c>
      <c r="N35" s="33">
        <f t="shared" si="14"/>
        <v>17054882</v>
      </c>
      <c r="O35" s="16"/>
    </row>
    <row r="36" spans="1:15" s="4" customFormat="1" ht="18.75" customHeight="1" x14ac:dyDescent="0.25">
      <c r="A36" s="6" t="s">
        <v>47</v>
      </c>
      <c r="B36" s="30">
        <f>SUM(C36:N36)</f>
        <v>3170840</v>
      </c>
      <c r="C36" s="31">
        <v>76480</v>
      </c>
      <c r="D36" s="31">
        <v>113480</v>
      </c>
      <c r="E36" s="31">
        <v>141600</v>
      </c>
      <c r="F36" s="31">
        <v>139600</v>
      </c>
      <c r="G36" s="31">
        <v>170720</v>
      </c>
      <c r="H36" s="31">
        <v>501440</v>
      </c>
      <c r="I36" s="31">
        <v>647760</v>
      </c>
      <c r="J36" s="31">
        <v>738080</v>
      </c>
      <c r="K36" s="31">
        <v>259920</v>
      </c>
      <c r="L36" s="31">
        <v>140400</v>
      </c>
      <c r="M36" s="31">
        <v>130000</v>
      </c>
      <c r="N36" s="31">
        <v>111360</v>
      </c>
      <c r="O36" s="16"/>
    </row>
    <row r="37" spans="1:15" s="16" customFormat="1" ht="18.75" customHeight="1" x14ac:dyDescent="0.25">
      <c r="A37" s="2" t="s">
        <v>48</v>
      </c>
      <c r="B37" s="30">
        <f t="shared" ref="B37:B101" si="15">SUM(C37:N37)</f>
        <v>88909062</v>
      </c>
      <c r="C37" s="31">
        <v>8316168</v>
      </c>
      <c r="D37" s="31">
        <v>6295920</v>
      </c>
      <c r="E37" s="31">
        <v>8209965</v>
      </c>
      <c r="F37" s="31">
        <v>8413596</v>
      </c>
      <c r="G37" s="31">
        <v>7050931</v>
      </c>
      <c r="H37" s="31">
        <v>6569232</v>
      </c>
      <c r="I37" s="31">
        <v>7873360</v>
      </c>
      <c r="J37" s="31">
        <v>8584936</v>
      </c>
      <c r="K37" s="31">
        <v>6352970</v>
      </c>
      <c r="L37" s="31">
        <v>6703695</v>
      </c>
      <c r="M37" s="31">
        <v>6328280</v>
      </c>
      <c r="N37" s="31">
        <v>8210009</v>
      </c>
    </row>
    <row r="38" spans="1:15" s="16" customFormat="1" ht="27" customHeight="1" x14ac:dyDescent="0.25">
      <c r="A38" s="2" t="s">
        <v>49</v>
      </c>
      <c r="B38" s="30">
        <f t="shared" si="15"/>
        <v>92138953</v>
      </c>
      <c r="C38" s="31">
        <v>7661984</v>
      </c>
      <c r="D38" s="31">
        <v>7579297</v>
      </c>
      <c r="E38" s="31">
        <v>7836933</v>
      </c>
      <c r="F38" s="31">
        <v>7681135</v>
      </c>
      <c r="G38" s="31">
        <v>7814740</v>
      </c>
      <c r="H38" s="31">
        <v>7316973</v>
      </c>
      <c r="I38" s="31">
        <v>7861213</v>
      </c>
      <c r="J38" s="31">
        <v>7720616</v>
      </c>
      <c r="K38" s="31">
        <v>7798569</v>
      </c>
      <c r="L38" s="31">
        <v>7928452</v>
      </c>
      <c r="M38" s="31">
        <v>7490153</v>
      </c>
      <c r="N38" s="31">
        <v>7448888</v>
      </c>
    </row>
    <row r="39" spans="1:15" s="16" customFormat="1" ht="18.75" customHeight="1" x14ac:dyDescent="0.25">
      <c r="A39" s="2" t="s">
        <v>50</v>
      </c>
      <c r="B39" s="30">
        <f t="shared" si="15"/>
        <v>3170435</v>
      </c>
      <c r="C39" s="31">
        <v>0</v>
      </c>
      <c r="D39" s="31">
        <v>253756</v>
      </c>
      <c r="E39" s="31">
        <v>245591</v>
      </c>
      <c r="F39" s="31">
        <v>150018</v>
      </c>
      <c r="G39" s="31">
        <v>336553</v>
      </c>
      <c r="H39" s="31">
        <v>234660</v>
      </c>
      <c r="I39" s="31">
        <v>605827</v>
      </c>
      <c r="J39" s="31">
        <v>317435</v>
      </c>
      <c r="K39" s="31">
        <v>195862</v>
      </c>
      <c r="L39" s="31">
        <v>311934</v>
      </c>
      <c r="M39" s="31">
        <v>296543</v>
      </c>
      <c r="N39" s="31">
        <v>222256</v>
      </c>
    </row>
    <row r="40" spans="1:15" s="16" customFormat="1" ht="30.75" customHeight="1" x14ac:dyDescent="0.25">
      <c r="A40" s="2" t="s">
        <v>51</v>
      </c>
      <c r="B40" s="30">
        <f t="shared" si="15"/>
        <v>1125560</v>
      </c>
      <c r="C40" s="31">
        <v>18858</v>
      </c>
      <c r="D40" s="31">
        <v>100536</v>
      </c>
      <c r="E40" s="31">
        <v>100743</v>
      </c>
      <c r="F40" s="31">
        <v>100536</v>
      </c>
      <c r="G40" s="31">
        <v>100536</v>
      </c>
      <c r="H40" s="31">
        <v>100543</v>
      </c>
      <c r="I40" s="31">
        <v>100729</v>
      </c>
      <c r="J40" s="31">
        <v>100536</v>
      </c>
      <c r="K40" s="31">
        <v>100543</v>
      </c>
      <c r="L40" s="31">
        <v>100729</v>
      </c>
      <c r="M40" s="31">
        <v>100731</v>
      </c>
      <c r="N40" s="31">
        <v>100540</v>
      </c>
    </row>
    <row r="41" spans="1:15" s="16" customFormat="1" ht="27" customHeight="1" x14ac:dyDescent="0.25">
      <c r="A41" s="2" t="s">
        <v>52</v>
      </c>
      <c r="B41" s="30">
        <f t="shared" si="15"/>
        <v>7264800</v>
      </c>
      <c r="C41" s="31">
        <v>0</v>
      </c>
      <c r="D41" s="31">
        <v>0</v>
      </c>
      <c r="E41" s="31">
        <v>0</v>
      </c>
      <c r="F41" s="31">
        <v>0</v>
      </c>
      <c r="G41" s="31">
        <v>1312788</v>
      </c>
      <c r="H41" s="31">
        <v>338784</v>
      </c>
      <c r="I41" s="31">
        <v>603459</v>
      </c>
      <c r="J41" s="31">
        <v>116457</v>
      </c>
      <c r="K41" s="31">
        <v>0</v>
      </c>
      <c r="L41" s="31">
        <v>2969654</v>
      </c>
      <c r="M41" s="31">
        <v>961829</v>
      </c>
      <c r="N41" s="31">
        <v>961829</v>
      </c>
    </row>
    <row r="42" spans="1:15" s="16" customFormat="1" ht="30.75" customHeight="1" x14ac:dyDescent="0.25">
      <c r="A42" s="7" t="s">
        <v>53</v>
      </c>
      <c r="B42" s="33">
        <f>SUM(B43:B44)</f>
        <v>13350587</v>
      </c>
      <c r="C42" s="33">
        <f t="shared" ref="C42:N42" si="16">SUM(C43:C44)</f>
        <v>887735</v>
      </c>
      <c r="D42" s="33">
        <f t="shared" si="16"/>
        <v>1845452</v>
      </c>
      <c r="E42" s="33">
        <f t="shared" si="16"/>
        <v>1273925</v>
      </c>
      <c r="F42" s="33">
        <f t="shared" si="16"/>
        <v>988769</v>
      </c>
      <c r="G42" s="33">
        <f t="shared" si="16"/>
        <v>1290196</v>
      </c>
      <c r="H42" s="33">
        <f t="shared" si="16"/>
        <v>1196170</v>
      </c>
      <c r="I42" s="33">
        <f t="shared" si="16"/>
        <v>977579</v>
      </c>
      <c r="J42" s="33">
        <f t="shared" si="16"/>
        <v>977579</v>
      </c>
      <c r="K42" s="33">
        <f t="shared" si="16"/>
        <v>980441</v>
      </c>
      <c r="L42" s="33">
        <f t="shared" si="16"/>
        <v>977579</v>
      </c>
      <c r="M42" s="33">
        <f t="shared" si="16"/>
        <v>977579</v>
      </c>
      <c r="N42" s="33">
        <f t="shared" si="16"/>
        <v>977583</v>
      </c>
    </row>
    <row r="43" spans="1:15" s="16" customFormat="1" ht="18.75" customHeight="1" x14ac:dyDescent="0.25">
      <c r="A43" s="2" t="s">
        <v>54</v>
      </c>
      <c r="B43" s="30">
        <f t="shared" si="15"/>
        <v>4697998</v>
      </c>
      <c r="C43" s="31">
        <v>393646</v>
      </c>
      <c r="D43" s="31">
        <v>390784</v>
      </c>
      <c r="E43" s="31">
        <v>390784</v>
      </c>
      <c r="F43" s="31">
        <v>390784</v>
      </c>
      <c r="G43" s="31">
        <v>393646</v>
      </c>
      <c r="H43" s="31">
        <v>390784</v>
      </c>
      <c r="I43" s="31">
        <v>390784</v>
      </c>
      <c r="J43" s="31">
        <v>390784</v>
      </c>
      <c r="K43" s="31">
        <v>393646</v>
      </c>
      <c r="L43" s="31">
        <v>390784</v>
      </c>
      <c r="M43" s="31">
        <v>390784</v>
      </c>
      <c r="N43" s="31">
        <v>390788</v>
      </c>
    </row>
    <row r="44" spans="1:15" s="16" customFormat="1" ht="18.75" customHeight="1" x14ac:dyDescent="0.25">
      <c r="A44" s="2" t="s">
        <v>55</v>
      </c>
      <c r="B44" s="30">
        <f t="shared" si="15"/>
        <v>8652589</v>
      </c>
      <c r="C44" s="31">
        <v>494089</v>
      </c>
      <c r="D44" s="31">
        <v>1454668</v>
      </c>
      <c r="E44" s="31">
        <v>883141</v>
      </c>
      <c r="F44" s="31">
        <v>597985</v>
      </c>
      <c r="G44" s="31">
        <v>896550</v>
      </c>
      <c r="H44" s="31">
        <v>805386</v>
      </c>
      <c r="I44" s="31">
        <v>586795</v>
      </c>
      <c r="J44" s="31">
        <v>586795</v>
      </c>
      <c r="K44" s="31">
        <v>586795</v>
      </c>
      <c r="L44" s="31">
        <v>586795</v>
      </c>
      <c r="M44" s="31">
        <v>586795</v>
      </c>
      <c r="N44" s="31">
        <v>586795</v>
      </c>
    </row>
    <row r="45" spans="1:15" s="16" customFormat="1" ht="18.75" customHeight="1" x14ac:dyDescent="0.25">
      <c r="A45" s="8" t="s">
        <v>56</v>
      </c>
      <c r="B45" s="33">
        <f>SUM(B46:B48)</f>
        <v>276095053</v>
      </c>
      <c r="C45" s="33">
        <f t="shared" ref="C45:N45" si="17">SUM(C46:C48)</f>
        <v>23021415</v>
      </c>
      <c r="D45" s="33">
        <f t="shared" si="17"/>
        <v>23369869</v>
      </c>
      <c r="E45" s="33">
        <f t="shared" si="17"/>
        <v>23284500</v>
      </c>
      <c r="F45" s="33">
        <f t="shared" si="17"/>
        <v>23256595</v>
      </c>
      <c r="G45" s="33">
        <f t="shared" si="17"/>
        <v>23014444</v>
      </c>
      <c r="H45" s="33">
        <f t="shared" si="17"/>
        <v>22860957</v>
      </c>
      <c r="I45" s="33">
        <f t="shared" si="17"/>
        <v>22890783</v>
      </c>
      <c r="J45" s="33">
        <f t="shared" si="17"/>
        <v>23049730</v>
      </c>
      <c r="K45" s="33">
        <f t="shared" si="17"/>
        <v>22868010</v>
      </c>
      <c r="L45" s="33">
        <f t="shared" si="17"/>
        <v>22814764</v>
      </c>
      <c r="M45" s="33">
        <f t="shared" si="17"/>
        <v>22854867</v>
      </c>
      <c r="N45" s="33">
        <f t="shared" si="17"/>
        <v>22809119</v>
      </c>
    </row>
    <row r="46" spans="1:15" s="18" customFormat="1" ht="30.75" customHeight="1" x14ac:dyDescent="0.25">
      <c r="A46" s="10" t="s">
        <v>57</v>
      </c>
      <c r="B46" s="30">
        <f t="shared" si="15"/>
        <v>4766137</v>
      </c>
      <c r="C46" s="31">
        <v>371248</v>
      </c>
      <c r="D46" s="31">
        <v>719614</v>
      </c>
      <c r="E46" s="31">
        <v>627619</v>
      </c>
      <c r="F46" s="31">
        <v>646454</v>
      </c>
      <c r="G46" s="31">
        <v>403469</v>
      </c>
      <c r="H46" s="31">
        <v>315989</v>
      </c>
      <c r="I46" s="31">
        <v>280810</v>
      </c>
      <c r="J46" s="31">
        <v>460752</v>
      </c>
      <c r="K46" s="31">
        <v>259173</v>
      </c>
      <c r="L46" s="31">
        <v>220881</v>
      </c>
      <c r="M46" s="31">
        <v>264621</v>
      </c>
      <c r="N46" s="31">
        <v>195507</v>
      </c>
      <c r="O46" s="16"/>
    </row>
    <row r="47" spans="1:15" s="16" customFormat="1" ht="26.25" customHeight="1" x14ac:dyDescent="0.25">
      <c r="A47" s="9" t="s">
        <v>58</v>
      </c>
      <c r="B47" s="30">
        <f t="shared" si="15"/>
        <v>1903920</v>
      </c>
      <c r="C47" s="31">
        <v>198084</v>
      </c>
      <c r="D47" s="31">
        <v>198172</v>
      </c>
      <c r="E47" s="31">
        <v>204798</v>
      </c>
      <c r="F47" s="31">
        <v>158058</v>
      </c>
      <c r="G47" s="31">
        <v>158892</v>
      </c>
      <c r="H47" s="31">
        <v>92885</v>
      </c>
      <c r="I47" s="31">
        <v>157890</v>
      </c>
      <c r="J47" s="31">
        <v>136895</v>
      </c>
      <c r="K47" s="31">
        <v>156754</v>
      </c>
      <c r="L47" s="31">
        <v>141800</v>
      </c>
      <c r="M47" s="31">
        <v>138163</v>
      </c>
      <c r="N47" s="31">
        <v>161529</v>
      </c>
    </row>
    <row r="48" spans="1:15" s="16" customFormat="1" ht="18.75" customHeight="1" x14ac:dyDescent="0.25">
      <c r="A48" s="10" t="s">
        <v>59</v>
      </c>
      <c r="B48" s="30">
        <f t="shared" si="15"/>
        <v>269424996</v>
      </c>
      <c r="C48" s="31">
        <v>22452083</v>
      </c>
      <c r="D48" s="31">
        <v>22452083</v>
      </c>
      <c r="E48" s="31">
        <v>22452083</v>
      </c>
      <c r="F48" s="31">
        <v>22452083</v>
      </c>
      <c r="G48" s="31">
        <v>22452083</v>
      </c>
      <c r="H48" s="31">
        <v>22452083</v>
      </c>
      <c r="I48" s="31">
        <v>22452083</v>
      </c>
      <c r="J48" s="31">
        <v>22452083</v>
      </c>
      <c r="K48" s="31">
        <v>22452083</v>
      </c>
      <c r="L48" s="31">
        <v>22452083</v>
      </c>
      <c r="M48" s="31">
        <v>22452083</v>
      </c>
      <c r="N48" s="31">
        <v>22452083</v>
      </c>
    </row>
    <row r="49" spans="1:15" s="16" customFormat="1" ht="18.75" customHeight="1" x14ac:dyDescent="0.25">
      <c r="A49" s="8" t="s">
        <v>60</v>
      </c>
      <c r="B49" s="28">
        <f>B50</f>
        <v>319892381</v>
      </c>
      <c r="C49" s="28">
        <f t="shared" ref="C49:N49" si="18">C50</f>
        <v>30324508</v>
      </c>
      <c r="D49" s="28">
        <f t="shared" si="18"/>
        <v>27252087</v>
      </c>
      <c r="E49" s="28">
        <f t="shared" si="18"/>
        <v>24398276</v>
      </c>
      <c r="F49" s="28">
        <f t="shared" si="18"/>
        <v>23318641</v>
      </c>
      <c r="G49" s="28">
        <f t="shared" si="18"/>
        <v>24557298</v>
      </c>
      <c r="H49" s="28">
        <f t="shared" si="18"/>
        <v>25397821</v>
      </c>
      <c r="I49" s="28">
        <f t="shared" si="18"/>
        <v>25945363</v>
      </c>
      <c r="J49" s="28">
        <f t="shared" si="18"/>
        <v>27245415</v>
      </c>
      <c r="K49" s="28">
        <f t="shared" si="18"/>
        <v>28630985</v>
      </c>
      <c r="L49" s="28">
        <f t="shared" si="18"/>
        <v>27553782</v>
      </c>
      <c r="M49" s="28">
        <f t="shared" si="18"/>
        <v>28246790</v>
      </c>
      <c r="N49" s="28">
        <f t="shared" si="18"/>
        <v>27021415</v>
      </c>
    </row>
    <row r="50" spans="1:15" s="16" customFormat="1" ht="29.25" customHeight="1" x14ac:dyDescent="0.25">
      <c r="A50" s="14" t="s">
        <v>61</v>
      </c>
      <c r="B50" s="30">
        <f t="shared" si="15"/>
        <v>319892381</v>
      </c>
      <c r="C50" s="31">
        <v>30324508</v>
      </c>
      <c r="D50" s="31">
        <v>27252087</v>
      </c>
      <c r="E50" s="31">
        <v>24398276</v>
      </c>
      <c r="F50" s="31">
        <v>23318641</v>
      </c>
      <c r="G50" s="31">
        <v>24557298</v>
      </c>
      <c r="H50" s="31">
        <v>25397821</v>
      </c>
      <c r="I50" s="31">
        <v>25945363</v>
      </c>
      <c r="J50" s="31">
        <v>27245415</v>
      </c>
      <c r="K50" s="31">
        <v>28630985</v>
      </c>
      <c r="L50" s="31">
        <v>27553782</v>
      </c>
      <c r="M50" s="31">
        <v>28246790</v>
      </c>
      <c r="N50" s="31">
        <v>27021415</v>
      </c>
    </row>
    <row r="51" spans="1:15" s="16" customFormat="1" ht="18.75" customHeight="1" x14ac:dyDescent="0.25">
      <c r="A51" s="11" t="s">
        <v>62</v>
      </c>
      <c r="B51" s="33">
        <f>SUM(B52:B53)</f>
        <v>1145535</v>
      </c>
      <c r="C51" s="33">
        <f t="shared" ref="C51:N51" si="19">SUM(C52:C53)</f>
        <v>57243</v>
      </c>
      <c r="D51" s="33">
        <f t="shared" si="19"/>
        <v>78995</v>
      </c>
      <c r="E51" s="33">
        <f t="shared" si="19"/>
        <v>69227</v>
      </c>
      <c r="F51" s="33">
        <f t="shared" si="19"/>
        <v>65664</v>
      </c>
      <c r="G51" s="33">
        <f t="shared" si="19"/>
        <v>33884</v>
      </c>
      <c r="H51" s="33">
        <f t="shared" si="19"/>
        <v>111568</v>
      </c>
      <c r="I51" s="33">
        <f t="shared" si="19"/>
        <v>72986</v>
      </c>
      <c r="J51" s="33">
        <f t="shared" si="19"/>
        <v>89678</v>
      </c>
      <c r="K51" s="33">
        <f t="shared" si="19"/>
        <v>68723</v>
      </c>
      <c r="L51" s="33">
        <f t="shared" si="19"/>
        <v>189507</v>
      </c>
      <c r="M51" s="33">
        <f t="shared" si="19"/>
        <v>166292</v>
      </c>
      <c r="N51" s="33">
        <f t="shared" si="19"/>
        <v>141768</v>
      </c>
    </row>
    <row r="52" spans="1:15" s="16" customFormat="1" ht="22.5" customHeight="1" x14ac:dyDescent="0.25">
      <c r="A52" s="9" t="s">
        <v>63</v>
      </c>
      <c r="B52" s="30">
        <f t="shared" si="15"/>
        <v>1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1</v>
      </c>
    </row>
    <row r="53" spans="1:15" s="16" customFormat="1" ht="18.75" customHeight="1" x14ac:dyDescent="0.25">
      <c r="A53" s="9" t="s">
        <v>64</v>
      </c>
      <c r="B53" s="30">
        <f t="shared" si="15"/>
        <v>1145534</v>
      </c>
      <c r="C53" s="31">
        <v>57243</v>
      </c>
      <c r="D53" s="31">
        <v>78995</v>
      </c>
      <c r="E53" s="31">
        <v>69227</v>
      </c>
      <c r="F53" s="31">
        <v>65664</v>
      </c>
      <c r="G53" s="31">
        <v>33884</v>
      </c>
      <c r="H53" s="31">
        <v>111568</v>
      </c>
      <c r="I53" s="31">
        <v>72986</v>
      </c>
      <c r="J53" s="31">
        <v>89678</v>
      </c>
      <c r="K53" s="31">
        <v>68723</v>
      </c>
      <c r="L53" s="31">
        <v>189507</v>
      </c>
      <c r="M53" s="31">
        <v>166292</v>
      </c>
      <c r="N53" s="31">
        <v>141767</v>
      </c>
    </row>
    <row r="54" spans="1:15" s="4" customFormat="1" ht="42" customHeight="1" x14ac:dyDescent="0.25">
      <c r="A54" s="8" t="s">
        <v>65</v>
      </c>
      <c r="B54" s="33">
        <f>SUM(B55:B57)</f>
        <v>70004175</v>
      </c>
      <c r="C54" s="33">
        <f t="shared" ref="C54:N54" si="20">SUM(C55:C57)</f>
        <v>16234724</v>
      </c>
      <c r="D54" s="33">
        <f t="shared" si="20"/>
        <v>15064743</v>
      </c>
      <c r="E54" s="33">
        <f t="shared" si="20"/>
        <v>17050016</v>
      </c>
      <c r="F54" s="33">
        <f t="shared" si="20"/>
        <v>7314267</v>
      </c>
      <c r="G54" s="33">
        <f t="shared" si="20"/>
        <v>4605221</v>
      </c>
      <c r="H54" s="33">
        <f t="shared" si="20"/>
        <v>2309260</v>
      </c>
      <c r="I54" s="33">
        <f t="shared" si="20"/>
        <v>1957293</v>
      </c>
      <c r="J54" s="33">
        <f t="shared" si="20"/>
        <v>1427268</v>
      </c>
      <c r="K54" s="33">
        <f t="shared" si="20"/>
        <v>1562809</v>
      </c>
      <c r="L54" s="33">
        <f t="shared" si="20"/>
        <v>1908283</v>
      </c>
      <c r="M54" s="33">
        <f t="shared" si="20"/>
        <v>268655</v>
      </c>
      <c r="N54" s="33">
        <f t="shared" si="20"/>
        <v>301636</v>
      </c>
      <c r="O54" s="16"/>
    </row>
    <row r="55" spans="1:15" s="4" customFormat="1" ht="18.75" customHeight="1" x14ac:dyDescent="0.25">
      <c r="A55" s="9" t="s">
        <v>66</v>
      </c>
      <c r="B55" s="30">
        <f t="shared" si="15"/>
        <v>2380445</v>
      </c>
      <c r="C55" s="31">
        <v>302007</v>
      </c>
      <c r="D55" s="31">
        <v>456036</v>
      </c>
      <c r="E55" s="31">
        <v>386643</v>
      </c>
      <c r="F55" s="31">
        <v>384766</v>
      </c>
      <c r="G55" s="31">
        <v>170392</v>
      </c>
      <c r="H55" s="31">
        <v>145593</v>
      </c>
      <c r="I55" s="31">
        <v>96699</v>
      </c>
      <c r="J55" s="31">
        <v>93048</v>
      </c>
      <c r="K55" s="31">
        <v>82822</v>
      </c>
      <c r="L55" s="31">
        <v>94508</v>
      </c>
      <c r="M55" s="31">
        <v>87205</v>
      </c>
      <c r="N55" s="31">
        <v>80726</v>
      </c>
      <c r="O55" s="16"/>
    </row>
    <row r="56" spans="1:15" s="4" customFormat="1" ht="18.75" customHeight="1" x14ac:dyDescent="0.25">
      <c r="A56" s="9" t="s">
        <v>67</v>
      </c>
      <c r="B56" s="30">
        <f t="shared" si="15"/>
        <v>48826101</v>
      </c>
      <c r="C56" s="31">
        <v>12801567</v>
      </c>
      <c r="D56" s="31">
        <v>11043935</v>
      </c>
      <c r="E56" s="31">
        <v>14247315</v>
      </c>
      <c r="F56" s="31">
        <v>5257498</v>
      </c>
      <c r="G56" s="31">
        <v>2537393</v>
      </c>
      <c r="H56" s="31">
        <v>1505368</v>
      </c>
      <c r="I56" s="31">
        <v>410258</v>
      </c>
      <c r="J56" s="31">
        <v>263044</v>
      </c>
      <c r="K56" s="31">
        <v>269919</v>
      </c>
      <c r="L56" s="31">
        <v>137251</v>
      </c>
      <c r="M56" s="31">
        <v>131643</v>
      </c>
      <c r="N56" s="31">
        <v>220910</v>
      </c>
      <c r="O56" s="16"/>
    </row>
    <row r="57" spans="1:15" s="4" customFormat="1" ht="18.75" customHeight="1" x14ac:dyDescent="0.25">
      <c r="A57" s="9" t="s">
        <v>68</v>
      </c>
      <c r="B57" s="30">
        <f t="shared" si="15"/>
        <v>18797629</v>
      </c>
      <c r="C57" s="31">
        <v>3131150</v>
      </c>
      <c r="D57" s="31">
        <v>3564772</v>
      </c>
      <c r="E57" s="31">
        <v>2416058</v>
      </c>
      <c r="F57" s="31">
        <v>1672003</v>
      </c>
      <c r="G57" s="31">
        <v>1897436</v>
      </c>
      <c r="H57" s="31">
        <v>658299</v>
      </c>
      <c r="I57" s="31">
        <v>1450336</v>
      </c>
      <c r="J57" s="31">
        <v>1071176</v>
      </c>
      <c r="K57" s="31">
        <v>1210068</v>
      </c>
      <c r="L57" s="31">
        <v>1676524</v>
      </c>
      <c r="M57" s="31">
        <v>49807</v>
      </c>
      <c r="N57" s="31">
        <v>0</v>
      </c>
      <c r="O57" s="16"/>
    </row>
    <row r="58" spans="1:15" s="4" customFormat="1" ht="18.75" customHeight="1" x14ac:dyDescent="0.25">
      <c r="A58" s="11" t="s">
        <v>177</v>
      </c>
      <c r="B58" s="28">
        <f>B59</f>
        <v>19329040</v>
      </c>
      <c r="C58" s="28">
        <f t="shared" ref="C58:N58" si="21">C59</f>
        <v>0</v>
      </c>
      <c r="D58" s="28">
        <f t="shared" si="21"/>
        <v>0</v>
      </c>
      <c r="E58" s="28">
        <f t="shared" si="21"/>
        <v>0</v>
      </c>
      <c r="F58" s="28">
        <f t="shared" si="21"/>
        <v>0</v>
      </c>
      <c r="G58" s="28">
        <f t="shared" si="21"/>
        <v>10574880</v>
      </c>
      <c r="H58" s="28">
        <f t="shared" si="21"/>
        <v>3490100</v>
      </c>
      <c r="I58" s="28">
        <f t="shared" si="21"/>
        <v>2094060</v>
      </c>
      <c r="J58" s="28">
        <f t="shared" si="21"/>
        <v>3170000</v>
      </c>
      <c r="K58" s="28">
        <f t="shared" si="21"/>
        <v>0</v>
      </c>
      <c r="L58" s="28">
        <f t="shared" si="21"/>
        <v>0</v>
      </c>
      <c r="M58" s="28">
        <f t="shared" si="21"/>
        <v>0</v>
      </c>
      <c r="N58" s="28">
        <f t="shared" si="21"/>
        <v>0</v>
      </c>
      <c r="O58" s="16"/>
    </row>
    <row r="59" spans="1:15" s="4" customFormat="1" ht="18.75" customHeight="1" x14ac:dyDescent="0.25">
      <c r="A59" s="9" t="s">
        <v>69</v>
      </c>
      <c r="B59" s="30">
        <f t="shared" si="15"/>
        <v>19329040</v>
      </c>
      <c r="C59" s="31">
        <v>0</v>
      </c>
      <c r="D59" s="31">
        <v>0</v>
      </c>
      <c r="E59" s="31">
        <v>0</v>
      </c>
      <c r="F59" s="31">
        <v>0</v>
      </c>
      <c r="G59" s="31">
        <v>10574880</v>
      </c>
      <c r="H59" s="31">
        <v>3490100</v>
      </c>
      <c r="I59" s="31">
        <v>2094060</v>
      </c>
      <c r="J59" s="31">
        <v>3170000</v>
      </c>
      <c r="K59" s="31">
        <v>0</v>
      </c>
      <c r="L59" s="31">
        <v>0</v>
      </c>
      <c r="M59" s="31">
        <v>0</v>
      </c>
      <c r="N59" s="31">
        <v>0</v>
      </c>
      <c r="O59" s="16"/>
    </row>
    <row r="60" spans="1:15" s="4" customFormat="1" ht="32.25" customHeight="1" x14ac:dyDescent="0.25">
      <c r="A60" s="7" t="s">
        <v>70</v>
      </c>
      <c r="B60" s="33">
        <f>SUM(B61:B63)</f>
        <v>4471305</v>
      </c>
      <c r="C60" s="33">
        <f t="shared" ref="C60:N60" si="22">SUM(C61:C63)</f>
        <v>797102</v>
      </c>
      <c r="D60" s="33">
        <f t="shared" si="22"/>
        <v>595716</v>
      </c>
      <c r="E60" s="33">
        <f t="shared" si="22"/>
        <v>111079</v>
      </c>
      <c r="F60" s="33">
        <f t="shared" si="22"/>
        <v>442787</v>
      </c>
      <c r="G60" s="33">
        <f t="shared" si="22"/>
        <v>78815</v>
      </c>
      <c r="H60" s="33">
        <f t="shared" si="22"/>
        <v>579200</v>
      </c>
      <c r="I60" s="33">
        <f t="shared" si="22"/>
        <v>379747</v>
      </c>
      <c r="J60" s="33">
        <f t="shared" si="22"/>
        <v>1026243</v>
      </c>
      <c r="K60" s="33">
        <f t="shared" si="22"/>
        <v>20940</v>
      </c>
      <c r="L60" s="33">
        <f t="shared" si="22"/>
        <v>439676</v>
      </c>
      <c r="M60" s="33">
        <f t="shared" si="22"/>
        <v>0</v>
      </c>
      <c r="N60" s="33">
        <f t="shared" si="22"/>
        <v>0</v>
      </c>
      <c r="O60" s="16"/>
    </row>
    <row r="61" spans="1:15" s="4" customFormat="1" ht="18.75" customHeight="1" x14ac:dyDescent="0.25">
      <c r="A61" s="13" t="s">
        <v>71</v>
      </c>
      <c r="B61" s="30">
        <f t="shared" si="15"/>
        <v>3928355</v>
      </c>
      <c r="C61" s="31">
        <v>774602</v>
      </c>
      <c r="D61" s="31">
        <v>384716</v>
      </c>
      <c r="E61" s="31">
        <v>111079</v>
      </c>
      <c r="F61" s="31">
        <v>425912</v>
      </c>
      <c r="G61" s="31">
        <v>78815</v>
      </c>
      <c r="H61" s="31">
        <v>579200</v>
      </c>
      <c r="I61" s="31">
        <v>357247</v>
      </c>
      <c r="J61" s="31">
        <v>773043</v>
      </c>
      <c r="K61" s="31">
        <v>20940</v>
      </c>
      <c r="L61" s="31">
        <v>422801</v>
      </c>
      <c r="M61" s="31">
        <v>0</v>
      </c>
      <c r="N61" s="31">
        <v>0</v>
      </c>
      <c r="O61" s="16"/>
    </row>
    <row r="62" spans="1:15" s="4" customFormat="1" ht="31.5" customHeight="1" x14ac:dyDescent="0.25">
      <c r="A62" s="6" t="s">
        <v>72</v>
      </c>
      <c r="B62" s="30">
        <f t="shared" si="15"/>
        <v>78750</v>
      </c>
      <c r="C62" s="31">
        <v>22500</v>
      </c>
      <c r="D62" s="31">
        <v>0</v>
      </c>
      <c r="E62" s="31">
        <v>0</v>
      </c>
      <c r="F62" s="31">
        <v>16875</v>
      </c>
      <c r="G62" s="31">
        <v>0</v>
      </c>
      <c r="H62" s="31">
        <v>0</v>
      </c>
      <c r="I62" s="31">
        <v>22500</v>
      </c>
      <c r="J62" s="31">
        <v>0</v>
      </c>
      <c r="K62" s="31">
        <v>0</v>
      </c>
      <c r="L62" s="31">
        <v>16875</v>
      </c>
      <c r="M62" s="31">
        <v>0</v>
      </c>
      <c r="N62" s="31">
        <v>0</v>
      </c>
      <c r="O62" s="16"/>
    </row>
    <row r="63" spans="1:15" s="4" customFormat="1" ht="31.5" customHeight="1" x14ac:dyDescent="0.25">
      <c r="A63" s="6" t="s">
        <v>73</v>
      </c>
      <c r="B63" s="30">
        <f t="shared" si="15"/>
        <v>464200</v>
      </c>
      <c r="C63" s="31">
        <v>0</v>
      </c>
      <c r="D63" s="31">
        <v>211000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253200</v>
      </c>
      <c r="K63" s="31">
        <v>0</v>
      </c>
      <c r="L63" s="31">
        <v>0</v>
      </c>
      <c r="M63" s="31">
        <v>0</v>
      </c>
      <c r="N63" s="31">
        <v>0</v>
      </c>
      <c r="O63" s="16"/>
    </row>
    <row r="64" spans="1:15" s="4" customFormat="1" ht="40.5" customHeight="1" x14ac:dyDescent="0.25">
      <c r="A64" s="8" t="s">
        <v>74</v>
      </c>
      <c r="B64" s="28">
        <f>B65</f>
        <v>1</v>
      </c>
      <c r="C64" s="28">
        <f t="shared" ref="C64:N64" si="23">C65</f>
        <v>0</v>
      </c>
      <c r="D64" s="28">
        <f t="shared" si="23"/>
        <v>0</v>
      </c>
      <c r="E64" s="28">
        <f t="shared" si="23"/>
        <v>0</v>
      </c>
      <c r="F64" s="28">
        <f t="shared" si="23"/>
        <v>0</v>
      </c>
      <c r="G64" s="28">
        <f t="shared" si="23"/>
        <v>0</v>
      </c>
      <c r="H64" s="28">
        <f t="shared" si="23"/>
        <v>0</v>
      </c>
      <c r="I64" s="28">
        <f t="shared" si="23"/>
        <v>0</v>
      </c>
      <c r="J64" s="28">
        <f t="shared" si="23"/>
        <v>0</v>
      </c>
      <c r="K64" s="28">
        <f t="shared" si="23"/>
        <v>0</v>
      </c>
      <c r="L64" s="28">
        <f t="shared" si="23"/>
        <v>0</v>
      </c>
      <c r="M64" s="28">
        <f t="shared" si="23"/>
        <v>0</v>
      </c>
      <c r="N64" s="28">
        <f t="shared" si="23"/>
        <v>1</v>
      </c>
      <c r="O64" s="16"/>
    </row>
    <row r="65" spans="1:15" s="4" customFormat="1" ht="21" customHeight="1" x14ac:dyDescent="0.25">
      <c r="A65" s="14" t="s">
        <v>75</v>
      </c>
      <c r="B65" s="30">
        <f t="shared" si="15"/>
        <v>1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1</v>
      </c>
      <c r="O65" s="16"/>
    </row>
    <row r="66" spans="1:15" s="4" customFormat="1" ht="18.75" customHeight="1" x14ac:dyDescent="0.25">
      <c r="A66" s="12" t="s">
        <v>0</v>
      </c>
      <c r="B66" s="33">
        <f>SUM(B67:B68)</f>
        <v>61786837</v>
      </c>
      <c r="C66" s="33">
        <f t="shared" ref="C66:N66" si="24">SUM(C67:C68)</f>
        <v>5104327</v>
      </c>
      <c r="D66" s="33">
        <f t="shared" si="24"/>
        <v>3920885</v>
      </c>
      <c r="E66" s="33">
        <f t="shared" si="24"/>
        <v>5415554</v>
      </c>
      <c r="F66" s="33">
        <f t="shared" si="24"/>
        <v>4889375</v>
      </c>
      <c r="G66" s="33">
        <f t="shared" si="24"/>
        <v>3831089</v>
      </c>
      <c r="H66" s="33">
        <f t="shared" si="24"/>
        <v>5413286</v>
      </c>
      <c r="I66" s="33">
        <f t="shared" si="24"/>
        <v>3301660</v>
      </c>
      <c r="J66" s="33">
        <f t="shared" si="24"/>
        <v>5092186</v>
      </c>
      <c r="K66" s="33">
        <f t="shared" si="24"/>
        <v>8051847</v>
      </c>
      <c r="L66" s="33">
        <f t="shared" si="24"/>
        <v>3649047</v>
      </c>
      <c r="M66" s="33">
        <f t="shared" si="24"/>
        <v>7487397</v>
      </c>
      <c r="N66" s="33">
        <f t="shared" si="24"/>
        <v>5630184</v>
      </c>
      <c r="O66" s="16"/>
    </row>
    <row r="67" spans="1:15" s="4" customFormat="1" ht="30" customHeight="1" x14ac:dyDescent="0.25">
      <c r="A67" s="6" t="s">
        <v>76</v>
      </c>
      <c r="B67" s="30">
        <f t="shared" si="15"/>
        <v>1075215</v>
      </c>
      <c r="C67" s="31">
        <v>74378</v>
      </c>
      <c r="D67" s="31">
        <v>103895</v>
      </c>
      <c r="E67" s="31">
        <v>111624</v>
      </c>
      <c r="F67" s="31">
        <v>117961</v>
      </c>
      <c r="G67" s="31">
        <v>116612</v>
      </c>
      <c r="H67" s="31">
        <v>68039</v>
      </c>
      <c r="I67" s="31">
        <v>81055</v>
      </c>
      <c r="J67" s="31">
        <v>85327</v>
      </c>
      <c r="K67" s="31">
        <v>79030</v>
      </c>
      <c r="L67" s="31">
        <v>108971</v>
      </c>
      <c r="M67" s="31">
        <v>75522</v>
      </c>
      <c r="N67" s="31">
        <v>52801</v>
      </c>
      <c r="O67" s="16"/>
    </row>
    <row r="68" spans="1:15" s="4" customFormat="1" ht="18.75" customHeight="1" x14ac:dyDescent="0.25">
      <c r="A68" s="13" t="s">
        <v>77</v>
      </c>
      <c r="B68" s="30">
        <f t="shared" si="15"/>
        <v>60711622</v>
      </c>
      <c r="C68" s="31">
        <v>5029949</v>
      </c>
      <c r="D68" s="31">
        <v>3816990</v>
      </c>
      <c r="E68" s="31">
        <v>5303930</v>
      </c>
      <c r="F68" s="31">
        <v>4771414</v>
      </c>
      <c r="G68" s="31">
        <v>3714477</v>
      </c>
      <c r="H68" s="31">
        <v>5345247</v>
      </c>
      <c r="I68" s="31">
        <v>3220605</v>
      </c>
      <c r="J68" s="31">
        <v>5006859</v>
      </c>
      <c r="K68" s="31">
        <v>7972817</v>
      </c>
      <c r="L68" s="31">
        <v>3540076</v>
      </c>
      <c r="M68" s="31">
        <v>7411875</v>
      </c>
      <c r="N68" s="31">
        <v>5577383</v>
      </c>
      <c r="O68" s="16"/>
    </row>
    <row r="69" spans="1:15" s="4" customFormat="1" ht="18.75" customHeight="1" x14ac:dyDescent="0.25">
      <c r="A69" s="12" t="s">
        <v>41</v>
      </c>
      <c r="B69" s="33">
        <f>SUM(B70:B71)</f>
        <v>6781915</v>
      </c>
      <c r="C69" s="33">
        <f t="shared" ref="C69:N69" si="25">SUM(C70:C71)</f>
        <v>428064</v>
      </c>
      <c r="D69" s="33">
        <f t="shared" si="25"/>
        <v>608447</v>
      </c>
      <c r="E69" s="33">
        <f t="shared" si="25"/>
        <v>622816</v>
      </c>
      <c r="F69" s="33">
        <f t="shared" si="25"/>
        <v>594612</v>
      </c>
      <c r="G69" s="33">
        <f t="shared" si="25"/>
        <v>570953</v>
      </c>
      <c r="H69" s="33">
        <f t="shared" si="25"/>
        <v>517472</v>
      </c>
      <c r="I69" s="33">
        <f t="shared" si="25"/>
        <v>585167</v>
      </c>
      <c r="J69" s="33">
        <f t="shared" si="25"/>
        <v>607604</v>
      </c>
      <c r="K69" s="33">
        <f t="shared" si="25"/>
        <v>602488</v>
      </c>
      <c r="L69" s="33">
        <f t="shared" si="25"/>
        <v>606085</v>
      </c>
      <c r="M69" s="33">
        <f t="shared" si="25"/>
        <v>517574</v>
      </c>
      <c r="N69" s="33">
        <f t="shared" si="25"/>
        <v>520633</v>
      </c>
      <c r="O69" s="16"/>
    </row>
    <row r="70" spans="1:15" s="4" customFormat="1" ht="29.25" customHeight="1" x14ac:dyDescent="0.25">
      <c r="A70" s="6" t="s">
        <v>78</v>
      </c>
      <c r="B70" s="30">
        <f t="shared" si="15"/>
        <v>6727606</v>
      </c>
      <c r="C70" s="31">
        <v>419819</v>
      </c>
      <c r="D70" s="31">
        <v>605179</v>
      </c>
      <c r="E70" s="31">
        <v>619942</v>
      </c>
      <c r="F70" s="31">
        <v>592458</v>
      </c>
      <c r="G70" s="31">
        <v>568319</v>
      </c>
      <c r="H70" s="31">
        <v>515566</v>
      </c>
      <c r="I70" s="31">
        <v>582336</v>
      </c>
      <c r="J70" s="31">
        <v>604146</v>
      </c>
      <c r="K70" s="31">
        <v>600610</v>
      </c>
      <c r="L70" s="31">
        <v>603058</v>
      </c>
      <c r="M70" s="31">
        <v>504355</v>
      </c>
      <c r="N70" s="31">
        <v>511818</v>
      </c>
      <c r="O70" s="16"/>
    </row>
    <row r="71" spans="1:15" s="4" customFormat="1" ht="18.75" customHeight="1" x14ac:dyDescent="0.25">
      <c r="A71" s="13" t="s">
        <v>79</v>
      </c>
      <c r="B71" s="30">
        <f t="shared" si="15"/>
        <v>54309</v>
      </c>
      <c r="C71" s="31">
        <v>8245</v>
      </c>
      <c r="D71" s="31">
        <v>3268</v>
      </c>
      <c r="E71" s="31">
        <v>2874</v>
      </c>
      <c r="F71" s="31">
        <v>2154</v>
      </c>
      <c r="G71" s="31">
        <v>2634</v>
      </c>
      <c r="H71" s="31">
        <v>1906</v>
      </c>
      <c r="I71" s="31">
        <v>2831</v>
      </c>
      <c r="J71" s="31">
        <v>3458</v>
      </c>
      <c r="K71" s="31">
        <v>1878</v>
      </c>
      <c r="L71" s="31">
        <v>3027</v>
      </c>
      <c r="M71" s="31">
        <v>13219</v>
      </c>
      <c r="N71" s="31">
        <v>8815</v>
      </c>
      <c r="O71" s="16"/>
    </row>
    <row r="72" spans="1:15" s="16" customFormat="1" ht="25.5" customHeight="1" x14ac:dyDescent="0.25">
      <c r="A72" s="7" t="s">
        <v>80</v>
      </c>
      <c r="B72" s="33">
        <f>SUM(B73:B74)</f>
        <v>2044260</v>
      </c>
      <c r="C72" s="33">
        <f t="shared" ref="C72:N72" si="26">SUM(C73:C74)</f>
        <v>218940</v>
      </c>
      <c r="D72" s="33">
        <f t="shared" si="26"/>
        <v>320169</v>
      </c>
      <c r="E72" s="33">
        <f t="shared" si="26"/>
        <v>186468</v>
      </c>
      <c r="F72" s="33">
        <f t="shared" si="26"/>
        <v>187821</v>
      </c>
      <c r="G72" s="33">
        <f t="shared" si="26"/>
        <v>147477</v>
      </c>
      <c r="H72" s="33">
        <f t="shared" si="26"/>
        <v>138252</v>
      </c>
      <c r="I72" s="33">
        <f t="shared" si="26"/>
        <v>98154</v>
      </c>
      <c r="J72" s="33">
        <f t="shared" si="26"/>
        <v>177981</v>
      </c>
      <c r="K72" s="33">
        <f t="shared" si="26"/>
        <v>115497</v>
      </c>
      <c r="L72" s="33">
        <f t="shared" si="26"/>
        <v>265803</v>
      </c>
      <c r="M72" s="33">
        <f t="shared" si="26"/>
        <v>89544</v>
      </c>
      <c r="N72" s="33">
        <f t="shared" si="26"/>
        <v>98154</v>
      </c>
    </row>
    <row r="73" spans="1:15" s="16" customFormat="1" ht="18.75" customHeight="1" x14ac:dyDescent="0.25">
      <c r="A73" s="13" t="s">
        <v>81</v>
      </c>
      <c r="B73" s="30">
        <f t="shared" si="15"/>
        <v>2044260</v>
      </c>
      <c r="C73" s="31">
        <v>218940</v>
      </c>
      <c r="D73" s="31">
        <v>320169</v>
      </c>
      <c r="E73" s="31">
        <v>186468</v>
      </c>
      <c r="F73" s="31">
        <v>187821</v>
      </c>
      <c r="G73" s="31">
        <v>147477</v>
      </c>
      <c r="H73" s="31">
        <v>138252</v>
      </c>
      <c r="I73" s="31">
        <v>98154</v>
      </c>
      <c r="J73" s="31">
        <v>177981</v>
      </c>
      <c r="K73" s="31">
        <v>115497</v>
      </c>
      <c r="L73" s="31">
        <v>265803</v>
      </c>
      <c r="M73" s="31">
        <v>89544</v>
      </c>
      <c r="N73" s="31">
        <v>98154</v>
      </c>
    </row>
    <row r="74" spans="1:15" s="16" customFormat="1" ht="18.75" customHeight="1" x14ac:dyDescent="0.25">
      <c r="A74" s="13" t="s">
        <v>82</v>
      </c>
      <c r="B74" s="30">
        <f t="shared" si="15"/>
        <v>0</v>
      </c>
      <c r="C74" s="31">
        <v>0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</row>
    <row r="75" spans="1:15" s="16" customFormat="1" ht="36" customHeight="1" x14ac:dyDescent="0.25">
      <c r="A75" s="15" t="s">
        <v>83</v>
      </c>
      <c r="B75" s="33">
        <f>SUM(B76:B95)</f>
        <v>124677881.0045568</v>
      </c>
      <c r="C75" s="33">
        <f t="shared" ref="C75:N75" si="27">SUM(C76:C95)</f>
        <v>30955959</v>
      </c>
      <c r="D75" s="33">
        <f t="shared" si="27"/>
        <v>10582412</v>
      </c>
      <c r="E75" s="33">
        <f t="shared" si="27"/>
        <v>3566808</v>
      </c>
      <c r="F75" s="33">
        <f t="shared" si="27"/>
        <v>4250466.0045568002</v>
      </c>
      <c r="G75" s="33">
        <f t="shared" si="27"/>
        <v>3620731</v>
      </c>
      <c r="H75" s="33">
        <f t="shared" si="27"/>
        <v>3093434</v>
      </c>
      <c r="I75" s="33">
        <f t="shared" si="27"/>
        <v>12876126</v>
      </c>
      <c r="J75" s="33">
        <f t="shared" si="27"/>
        <v>35825566</v>
      </c>
      <c r="K75" s="33">
        <f t="shared" si="27"/>
        <v>8866248</v>
      </c>
      <c r="L75" s="33">
        <f t="shared" si="27"/>
        <v>6348521</v>
      </c>
      <c r="M75" s="33">
        <f t="shared" si="27"/>
        <v>1176115</v>
      </c>
      <c r="N75" s="33">
        <f t="shared" si="27"/>
        <v>3515495</v>
      </c>
    </row>
    <row r="76" spans="1:15" s="16" customFormat="1" ht="24" customHeight="1" x14ac:dyDescent="0.25">
      <c r="A76" s="13" t="s">
        <v>84</v>
      </c>
      <c r="B76" s="30">
        <f t="shared" si="15"/>
        <v>178909</v>
      </c>
      <c r="C76" s="31">
        <v>2604</v>
      </c>
      <c r="D76" s="31">
        <v>8234</v>
      </c>
      <c r="E76" s="31">
        <v>9324</v>
      </c>
      <c r="F76" s="31">
        <v>12204</v>
      </c>
      <c r="G76" s="31">
        <v>19213</v>
      </c>
      <c r="H76" s="31">
        <v>7404</v>
      </c>
      <c r="I76" s="31">
        <v>40898</v>
      </c>
      <c r="J76" s="31">
        <v>11921</v>
      </c>
      <c r="K76" s="31">
        <v>38944</v>
      </c>
      <c r="L76" s="31">
        <v>2880</v>
      </c>
      <c r="M76" s="31">
        <v>2873</v>
      </c>
      <c r="N76" s="31">
        <v>22410</v>
      </c>
    </row>
    <row r="77" spans="1:15" s="18" customFormat="1" ht="29.25" customHeight="1" x14ac:dyDescent="0.25">
      <c r="A77" s="6" t="s">
        <v>85</v>
      </c>
      <c r="B77" s="30">
        <f t="shared" si="15"/>
        <v>6370687</v>
      </c>
      <c r="C77" s="31">
        <v>134277</v>
      </c>
      <c r="D77" s="31">
        <v>127534</v>
      </c>
      <c r="E77" s="31">
        <v>133767</v>
      </c>
      <c r="F77" s="31">
        <v>682082</v>
      </c>
      <c r="G77" s="31">
        <v>88461</v>
      </c>
      <c r="H77" s="31">
        <v>42953</v>
      </c>
      <c r="I77" s="31">
        <v>70436</v>
      </c>
      <c r="J77" s="31">
        <v>2788120</v>
      </c>
      <c r="K77" s="31">
        <v>50696</v>
      </c>
      <c r="L77" s="31">
        <v>5012</v>
      </c>
      <c r="M77" s="31">
        <v>9727</v>
      </c>
      <c r="N77" s="31">
        <v>2237622</v>
      </c>
      <c r="O77" s="16"/>
    </row>
    <row r="78" spans="1:15" s="16" customFormat="1" ht="18.75" customHeight="1" x14ac:dyDescent="0.25">
      <c r="A78" s="13" t="s">
        <v>86</v>
      </c>
      <c r="B78" s="30">
        <f>SUM(C78:N78)</f>
        <v>1509537</v>
      </c>
      <c r="C78" s="31">
        <v>43320</v>
      </c>
      <c r="D78" s="31">
        <v>426834</v>
      </c>
      <c r="E78" s="31">
        <v>136283</v>
      </c>
      <c r="F78" s="31">
        <v>102509</v>
      </c>
      <c r="G78" s="31">
        <v>98345</v>
      </c>
      <c r="H78" s="31">
        <v>79420</v>
      </c>
      <c r="I78" s="31">
        <v>39870</v>
      </c>
      <c r="J78" s="31">
        <v>24897</v>
      </c>
      <c r="K78" s="31">
        <v>461470</v>
      </c>
      <c r="L78" s="31">
        <v>47537</v>
      </c>
      <c r="M78" s="31">
        <v>28664</v>
      </c>
      <c r="N78" s="31">
        <v>20388</v>
      </c>
    </row>
    <row r="79" spans="1:15" s="16" customFormat="1" ht="18.75" customHeight="1" x14ac:dyDescent="0.25">
      <c r="A79" s="13" t="s">
        <v>87</v>
      </c>
      <c r="B79" s="30">
        <f t="shared" si="15"/>
        <v>2862550.0045568002</v>
      </c>
      <c r="C79" s="31">
        <v>113991</v>
      </c>
      <c r="D79" s="31">
        <v>241512</v>
      </c>
      <c r="E79" s="31">
        <v>240386</v>
      </c>
      <c r="F79" s="31">
        <v>189800.00455680006</v>
      </c>
      <c r="G79" s="31">
        <v>187444</v>
      </c>
      <c r="H79" s="31">
        <v>174579</v>
      </c>
      <c r="I79" s="31">
        <v>148444</v>
      </c>
      <c r="J79" s="31">
        <v>198427</v>
      </c>
      <c r="K79" s="31">
        <v>693576</v>
      </c>
      <c r="L79" s="31">
        <v>427153</v>
      </c>
      <c r="M79" s="31">
        <v>129323</v>
      </c>
      <c r="N79" s="31">
        <v>117915</v>
      </c>
    </row>
    <row r="80" spans="1:15" s="16" customFormat="1" ht="18.75" customHeight="1" x14ac:dyDescent="0.25">
      <c r="A80" s="9" t="s">
        <v>88</v>
      </c>
      <c r="B80" s="30">
        <f t="shared" si="15"/>
        <v>988812</v>
      </c>
      <c r="C80" s="31">
        <v>39856</v>
      </c>
      <c r="D80" s="31">
        <v>97484</v>
      </c>
      <c r="E80" s="31">
        <v>61223</v>
      </c>
      <c r="F80" s="31">
        <v>45687</v>
      </c>
      <c r="G80" s="31">
        <v>108311</v>
      </c>
      <c r="H80" s="31">
        <v>91370</v>
      </c>
      <c r="I80" s="31">
        <v>51013</v>
      </c>
      <c r="J80" s="31">
        <v>45802</v>
      </c>
      <c r="K80" s="31">
        <v>254997</v>
      </c>
      <c r="L80" s="31">
        <v>128747</v>
      </c>
      <c r="M80" s="31">
        <v>51890</v>
      </c>
      <c r="N80" s="31">
        <v>12432</v>
      </c>
    </row>
    <row r="81" spans="1:15" s="16" customFormat="1" ht="18.75" customHeight="1" x14ac:dyDescent="0.25">
      <c r="A81" s="13" t="s">
        <v>89</v>
      </c>
      <c r="B81" s="30">
        <f t="shared" si="15"/>
        <v>407104</v>
      </c>
      <c r="C81" s="31">
        <v>6055</v>
      </c>
      <c r="D81" s="31">
        <v>114432</v>
      </c>
      <c r="E81" s="31">
        <v>34321</v>
      </c>
      <c r="F81" s="31">
        <v>13387</v>
      </c>
      <c r="G81" s="31">
        <v>14020</v>
      </c>
      <c r="H81" s="31">
        <v>26386</v>
      </c>
      <c r="I81" s="31">
        <v>27770</v>
      </c>
      <c r="J81" s="31">
        <v>28456</v>
      </c>
      <c r="K81" s="31">
        <v>104208</v>
      </c>
      <c r="L81" s="31">
        <v>22564</v>
      </c>
      <c r="M81" s="31">
        <v>9856</v>
      </c>
      <c r="N81" s="31">
        <v>5649</v>
      </c>
    </row>
    <row r="82" spans="1:15" s="16" customFormat="1" ht="18.75" customHeight="1" x14ac:dyDescent="0.25">
      <c r="A82" s="13" t="s">
        <v>90</v>
      </c>
      <c r="B82" s="30">
        <f t="shared" si="15"/>
        <v>451079</v>
      </c>
      <c r="C82" s="31">
        <v>4324</v>
      </c>
      <c r="D82" s="31">
        <v>107030</v>
      </c>
      <c r="E82" s="31">
        <v>54541</v>
      </c>
      <c r="F82" s="31">
        <v>13162</v>
      </c>
      <c r="G82" s="31">
        <v>16040</v>
      </c>
      <c r="H82" s="31">
        <v>24597</v>
      </c>
      <c r="I82" s="31">
        <v>49025</v>
      </c>
      <c r="J82" s="31">
        <v>29980</v>
      </c>
      <c r="K82" s="31">
        <v>88510</v>
      </c>
      <c r="L82" s="31">
        <v>55622</v>
      </c>
      <c r="M82" s="31">
        <v>1326</v>
      </c>
      <c r="N82" s="31">
        <v>6922</v>
      </c>
    </row>
    <row r="83" spans="1:15" s="16" customFormat="1" ht="18.75" customHeight="1" x14ac:dyDescent="0.25">
      <c r="A83" s="9" t="s">
        <v>91</v>
      </c>
      <c r="B83" s="30">
        <f t="shared" si="15"/>
        <v>806888</v>
      </c>
      <c r="C83" s="31">
        <v>12972</v>
      </c>
      <c r="D83" s="31">
        <v>53443</v>
      </c>
      <c r="E83" s="31">
        <v>63305</v>
      </c>
      <c r="F83" s="31">
        <v>89553</v>
      </c>
      <c r="G83" s="31">
        <v>85899</v>
      </c>
      <c r="H83" s="31">
        <v>98009</v>
      </c>
      <c r="I83" s="31">
        <v>19834</v>
      </c>
      <c r="J83" s="31">
        <v>16949</v>
      </c>
      <c r="K83" s="31">
        <v>293024</v>
      </c>
      <c r="L83" s="31">
        <v>58474</v>
      </c>
      <c r="M83" s="31">
        <v>10215</v>
      </c>
      <c r="N83" s="31">
        <v>5211</v>
      </c>
    </row>
    <row r="84" spans="1:15" s="16" customFormat="1" ht="18.75" customHeight="1" x14ac:dyDescent="0.25">
      <c r="A84" s="9" t="s">
        <v>92</v>
      </c>
      <c r="B84" s="30">
        <f t="shared" si="15"/>
        <v>339635</v>
      </c>
      <c r="C84" s="31">
        <v>1395</v>
      </c>
      <c r="D84" s="31">
        <v>65022</v>
      </c>
      <c r="E84" s="31">
        <v>18880</v>
      </c>
      <c r="F84" s="31">
        <v>10949</v>
      </c>
      <c r="G84" s="31">
        <v>14206</v>
      </c>
      <c r="H84" s="31">
        <v>11118</v>
      </c>
      <c r="I84" s="31">
        <v>65976</v>
      </c>
      <c r="J84" s="31">
        <v>30386</v>
      </c>
      <c r="K84" s="31">
        <v>98344</v>
      </c>
      <c r="L84" s="31">
        <v>14788</v>
      </c>
      <c r="M84" s="31">
        <v>5248</v>
      </c>
      <c r="N84" s="31">
        <v>3323</v>
      </c>
    </row>
    <row r="85" spans="1:15" s="16" customFormat="1" ht="18.75" customHeight="1" x14ac:dyDescent="0.25">
      <c r="A85" s="9" t="s">
        <v>93</v>
      </c>
      <c r="B85" s="30">
        <f t="shared" si="15"/>
        <v>248100</v>
      </c>
      <c r="C85" s="31">
        <v>2819</v>
      </c>
      <c r="D85" s="31">
        <v>46756</v>
      </c>
      <c r="E85" s="31">
        <v>15167</v>
      </c>
      <c r="F85" s="31">
        <v>7197</v>
      </c>
      <c r="G85" s="31">
        <v>8717</v>
      </c>
      <c r="H85" s="31">
        <v>6132</v>
      </c>
      <c r="I85" s="31">
        <v>59055</v>
      </c>
      <c r="J85" s="31">
        <v>16327</v>
      </c>
      <c r="K85" s="31">
        <v>74040</v>
      </c>
      <c r="L85" s="31">
        <v>6499</v>
      </c>
      <c r="M85" s="31">
        <v>3191</v>
      </c>
      <c r="N85" s="31">
        <v>2200</v>
      </c>
    </row>
    <row r="86" spans="1:15" s="16" customFormat="1" ht="27.75" customHeight="1" x14ac:dyDescent="0.25">
      <c r="A86" s="6" t="s">
        <v>94</v>
      </c>
      <c r="B86" s="30">
        <f t="shared" si="15"/>
        <v>2756042</v>
      </c>
      <c r="C86" s="31">
        <v>26664</v>
      </c>
      <c r="D86" s="31">
        <v>355752</v>
      </c>
      <c r="E86" s="31">
        <v>101870</v>
      </c>
      <c r="F86" s="31">
        <v>36465</v>
      </c>
      <c r="G86" s="31">
        <v>423047</v>
      </c>
      <c r="H86" s="31">
        <v>75317</v>
      </c>
      <c r="I86" s="31">
        <v>908647</v>
      </c>
      <c r="J86" s="31">
        <v>134476</v>
      </c>
      <c r="K86" s="31">
        <v>364060</v>
      </c>
      <c r="L86" s="31">
        <v>96911</v>
      </c>
      <c r="M86" s="31">
        <v>128046</v>
      </c>
      <c r="N86" s="31">
        <v>104787</v>
      </c>
    </row>
    <row r="87" spans="1:15" s="16" customFormat="1" ht="27.75" customHeight="1" x14ac:dyDescent="0.25">
      <c r="A87" s="6" t="s">
        <v>95</v>
      </c>
      <c r="B87" s="30">
        <f t="shared" si="15"/>
        <v>1108784</v>
      </c>
      <c r="C87" s="34">
        <v>282724</v>
      </c>
      <c r="D87" s="31">
        <v>15068</v>
      </c>
      <c r="E87" s="31">
        <v>8380</v>
      </c>
      <c r="F87" s="31">
        <v>143556</v>
      </c>
      <c r="G87" s="31">
        <v>119708</v>
      </c>
      <c r="H87" s="31">
        <v>18816</v>
      </c>
      <c r="I87" s="31">
        <v>7853</v>
      </c>
      <c r="J87" s="31">
        <v>205166</v>
      </c>
      <c r="K87" s="31">
        <v>297977</v>
      </c>
      <c r="L87" s="31">
        <v>583</v>
      </c>
      <c r="M87" s="31">
        <v>8029</v>
      </c>
      <c r="N87" s="31">
        <v>924</v>
      </c>
    </row>
    <row r="88" spans="1:15" s="4" customFormat="1" ht="27.75" customHeight="1" x14ac:dyDescent="0.25">
      <c r="A88" s="6" t="s">
        <v>96</v>
      </c>
      <c r="B88" s="30">
        <f t="shared" si="15"/>
        <v>1751284</v>
      </c>
      <c r="C88" s="31">
        <v>20902</v>
      </c>
      <c r="D88" s="31">
        <v>32805</v>
      </c>
      <c r="E88" s="31">
        <v>12133</v>
      </c>
      <c r="F88" s="31">
        <v>16580</v>
      </c>
      <c r="G88" s="31">
        <v>13079</v>
      </c>
      <c r="H88" s="31">
        <v>1940</v>
      </c>
      <c r="I88" s="31">
        <v>12452</v>
      </c>
      <c r="J88" s="31">
        <v>24591</v>
      </c>
      <c r="K88" s="31">
        <v>38756</v>
      </c>
      <c r="L88" s="31">
        <v>1566062</v>
      </c>
      <c r="M88" s="31">
        <v>9315</v>
      </c>
      <c r="N88" s="31">
        <v>2669</v>
      </c>
      <c r="O88" s="16"/>
    </row>
    <row r="89" spans="1:15" s="4" customFormat="1" ht="39.75" customHeight="1" x14ac:dyDescent="0.25">
      <c r="A89" s="6" t="s">
        <v>97</v>
      </c>
      <c r="B89" s="30">
        <f t="shared" si="15"/>
        <v>4200030</v>
      </c>
      <c r="C89" s="31">
        <v>233179</v>
      </c>
      <c r="D89" s="31">
        <v>376726</v>
      </c>
      <c r="E89" s="31">
        <v>310913</v>
      </c>
      <c r="F89" s="31">
        <v>379773</v>
      </c>
      <c r="G89" s="31">
        <v>422783</v>
      </c>
      <c r="H89" s="31">
        <v>381908</v>
      </c>
      <c r="I89" s="31">
        <v>462244</v>
      </c>
      <c r="J89" s="31">
        <v>438857</v>
      </c>
      <c r="K89" s="31">
        <v>396505</v>
      </c>
      <c r="L89" s="31">
        <v>381240</v>
      </c>
      <c r="M89" s="31">
        <v>263091</v>
      </c>
      <c r="N89" s="31">
        <v>152811</v>
      </c>
      <c r="O89" s="16"/>
    </row>
    <row r="90" spans="1:15" s="4" customFormat="1" ht="27.75" customHeight="1" x14ac:dyDescent="0.25">
      <c r="A90" s="6" t="s">
        <v>98</v>
      </c>
      <c r="B90" s="30">
        <f t="shared" si="15"/>
        <v>28473024</v>
      </c>
      <c r="C90" s="31">
        <v>3888308</v>
      </c>
      <c r="D90" s="31">
        <v>5298233</v>
      </c>
      <c r="E90" s="31">
        <v>1858664</v>
      </c>
      <c r="F90" s="31">
        <v>754421</v>
      </c>
      <c r="G90" s="31">
        <v>479072</v>
      </c>
      <c r="H90" s="31">
        <v>645845</v>
      </c>
      <c r="I90" s="31">
        <v>1569558</v>
      </c>
      <c r="J90" s="31">
        <v>8401558</v>
      </c>
      <c r="K90" s="31">
        <v>3980609</v>
      </c>
      <c r="L90" s="31">
        <v>837295</v>
      </c>
      <c r="M90" s="31">
        <v>404490</v>
      </c>
      <c r="N90" s="31">
        <v>354971</v>
      </c>
      <c r="O90" s="16"/>
    </row>
    <row r="91" spans="1:15" s="4" customFormat="1" ht="27.75" customHeight="1" x14ac:dyDescent="0.25">
      <c r="A91" s="6" t="s">
        <v>99</v>
      </c>
      <c r="B91" s="30">
        <f t="shared" si="15"/>
        <v>1751987</v>
      </c>
      <c r="C91" s="31">
        <v>507812</v>
      </c>
      <c r="D91" s="31">
        <v>176812</v>
      </c>
      <c r="E91" s="31">
        <v>70322</v>
      </c>
      <c r="F91" s="31">
        <v>64054</v>
      </c>
      <c r="G91" s="31">
        <v>82226</v>
      </c>
      <c r="H91" s="31">
        <v>54688</v>
      </c>
      <c r="I91" s="31">
        <v>20983</v>
      </c>
      <c r="J91" s="31">
        <v>709140</v>
      </c>
      <c r="K91" s="31">
        <v>17663</v>
      </c>
      <c r="L91" s="31">
        <v>26305</v>
      </c>
      <c r="M91" s="31">
        <v>6276</v>
      </c>
      <c r="N91" s="31">
        <v>15706</v>
      </c>
      <c r="O91" s="16"/>
    </row>
    <row r="92" spans="1:15" s="4" customFormat="1" ht="27.75" customHeight="1" x14ac:dyDescent="0.25">
      <c r="A92" s="6" t="s">
        <v>100</v>
      </c>
      <c r="B92" s="30">
        <f t="shared" si="15"/>
        <v>52140084</v>
      </c>
      <c r="C92" s="31">
        <v>19519237</v>
      </c>
      <c r="D92" s="31">
        <v>2478521</v>
      </c>
      <c r="E92" s="31">
        <v>315024</v>
      </c>
      <c r="F92" s="31">
        <v>1593460</v>
      </c>
      <c r="G92" s="31">
        <v>1263335</v>
      </c>
      <c r="H92" s="31">
        <v>621192</v>
      </c>
      <c r="I92" s="31">
        <v>5304813</v>
      </c>
      <c r="J92" s="31">
        <v>16940236</v>
      </c>
      <c r="K92" s="31">
        <v>1418127</v>
      </c>
      <c r="L92" s="31">
        <v>2603500</v>
      </c>
      <c r="M92" s="31">
        <v>62815</v>
      </c>
      <c r="N92" s="31">
        <v>19824</v>
      </c>
      <c r="O92" s="16"/>
    </row>
    <row r="93" spans="1:15" s="4" customFormat="1" ht="27.75" customHeight="1" x14ac:dyDescent="0.25">
      <c r="A93" s="6" t="s">
        <v>101</v>
      </c>
      <c r="B93" s="30">
        <f t="shared" si="15"/>
        <v>18048994</v>
      </c>
      <c r="C93" s="31">
        <v>6104100</v>
      </c>
      <c r="D93" s="31">
        <v>548224</v>
      </c>
      <c r="E93" s="31">
        <v>104604</v>
      </c>
      <c r="F93" s="31">
        <v>77926</v>
      </c>
      <c r="G93" s="31">
        <v>147134</v>
      </c>
      <c r="H93" s="31">
        <v>696359</v>
      </c>
      <c r="I93" s="31">
        <v>3981854</v>
      </c>
      <c r="J93" s="31">
        <v>5744305</v>
      </c>
      <c r="K93" s="31">
        <v>170761</v>
      </c>
      <c r="L93" s="31">
        <v>37658</v>
      </c>
      <c r="M93" s="31">
        <v>24039</v>
      </c>
      <c r="N93" s="31">
        <v>412030</v>
      </c>
      <c r="O93" s="16"/>
    </row>
    <row r="94" spans="1:15" s="4" customFormat="1" ht="43.5" customHeight="1" x14ac:dyDescent="0.25">
      <c r="A94" s="6" t="s">
        <v>102</v>
      </c>
      <c r="B94" s="30">
        <f t="shared" si="15"/>
        <v>284350</v>
      </c>
      <c r="C94" s="31">
        <v>11420</v>
      </c>
      <c r="D94" s="31">
        <v>11990</v>
      </c>
      <c r="E94" s="31">
        <v>17701</v>
      </c>
      <c r="F94" s="31">
        <v>17701</v>
      </c>
      <c r="G94" s="31">
        <v>29691</v>
      </c>
      <c r="H94" s="31">
        <v>35401</v>
      </c>
      <c r="I94" s="31">
        <v>35401</v>
      </c>
      <c r="J94" s="31">
        <v>35972</v>
      </c>
      <c r="K94" s="31">
        <v>23981</v>
      </c>
      <c r="L94" s="31">
        <v>29691</v>
      </c>
      <c r="M94" s="31">
        <v>17701</v>
      </c>
      <c r="N94" s="31">
        <v>17700</v>
      </c>
      <c r="O94" s="16"/>
    </row>
    <row r="95" spans="1:15" s="4" customFormat="1" ht="27.75" customHeight="1" x14ac:dyDescent="0.25">
      <c r="A95" s="6" t="s">
        <v>176</v>
      </c>
      <c r="B95" s="30">
        <f t="shared" si="15"/>
        <v>1</v>
      </c>
      <c r="C95" s="31">
        <v>0</v>
      </c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1</v>
      </c>
      <c r="O95" s="16"/>
    </row>
    <row r="96" spans="1:15" s="4" customFormat="1" ht="48" x14ac:dyDescent="0.25">
      <c r="A96" s="7" t="s">
        <v>103</v>
      </c>
      <c r="B96" s="28">
        <f>SUM(B97:B98)</f>
        <v>55071710</v>
      </c>
      <c r="C96" s="28">
        <f t="shared" ref="C96:N96" si="28">SUM(C97:C98)</f>
        <v>4306732</v>
      </c>
      <c r="D96" s="28">
        <f t="shared" si="28"/>
        <v>4788711</v>
      </c>
      <c r="E96" s="28">
        <f t="shared" si="28"/>
        <v>7839262</v>
      </c>
      <c r="F96" s="28">
        <f t="shared" si="28"/>
        <v>3662260</v>
      </c>
      <c r="G96" s="28">
        <f t="shared" si="28"/>
        <v>2220415</v>
      </c>
      <c r="H96" s="28">
        <f t="shared" si="28"/>
        <v>4471044</v>
      </c>
      <c r="I96" s="28">
        <f t="shared" si="28"/>
        <v>2959887</v>
      </c>
      <c r="J96" s="28">
        <f t="shared" si="28"/>
        <v>2109395</v>
      </c>
      <c r="K96" s="28">
        <f t="shared" si="28"/>
        <v>3008315</v>
      </c>
      <c r="L96" s="28">
        <f t="shared" si="28"/>
        <v>1524813</v>
      </c>
      <c r="M96" s="28">
        <f t="shared" si="28"/>
        <v>9207225</v>
      </c>
      <c r="N96" s="28">
        <f t="shared" si="28"/>
        <v>8973651</v>
      </c>
      <c r="O96" s="16"/>
    </row>
    <row r="97" spans="1:15" s="4" customFormat="1" ht="18.75" customHeight="1" x14ac:dyDescent="0.25">
      <c r="A97" s="2" t="s">
        <v>104</v>
      </c>
      <c r="B97" s="30">
        <f t="shared" si="15"/>
        <v>19284649</v>
      </c>
      <c r="C97" s="31">
        <v>961560</v>
      </c>
      <c r="D97" s="31">
        <v>1484367</v>
      </c>
      <c r="E97" s="31">
        <v>960290</v>
      </c>
      <c r="F97" s="31">
        <v>1211124</v>
      </c>
      <c r="G97" s="31">
        <v>913274</v>
      </c>
      <c r="H97" s="31">
        <v>1114348</v>
      </c>
      <c r="I97" s="31">
        <v>1104134</v>
      </c>
      <c r="J97" s="31">
        <v>833194</v>
      </c>
      <c r="K97" s="31">
        <v>676933</v>
      </c>
      <c r="L97" s="31">
        <v>1468256</v>
      </c>
      <c r="M97" s="31">
        <v>5385724</v>
      </c>
      <c r="N97" s="31">
        <v>3171445</v>
      </c>
      <c r="O97" s="16"/>
    </row>
    <row r="98" spans="1:15" s="4" customFormat="1" ht="33" customHeight="1" x14ac:dyDescent="0.25">
      <c r="A98" s="6" t="s">
        <v>105</v>
      </c>
      <c r="B98" s="30">
        <f t="shared" si="15"/>
        <v>35787061</v>
      </c>
      <c r="C98" s="31">
        <v>3345172</v>
      </c>
      <c r="D98" s="31">
        <v>3304344</v>
      </c>
      <c r="E98" s="31">
        <v>6878972</v>
      </c>
      <c r="F98" s="31">
        <v>2451136</v>
      </c>
      <c r="G98" s="31">
        <v>1307141</v>
      </c>
      <c r="H98" s="31">
        <v>3356696</v>
      </c>
      <c r="I98" s="31">
        <v>1855753</v>
      </c>
      <c r="J98" s="31">
        <v>1276201</v>
      </c>
      <c r="K98" s="31">
        <v>2331382</v>
      </c>
      <c r="L98" s="31">
        <v>56557</v>
      </c>
      <c r="M98" s="31">
        <v>3821501</v>
      </c>
      <c r="N98" s="31">
        <v>5802206</v>
      </c>
      <c r="O98" s="16"/>
    </row>
    <row r="99" spans="1:15" s="4" customFormat="1" ht="54" customHeight="1" x14ac:dyDescent="0.25">
      <c r="A99" s="7" t="s">
        <v>106</v>
      </c>
      <c r="B99" s="28">
        <f>B100</f>
        <v>16499715</v>
      </c>
      <c r="C99" s="28">
        <f t="shared" ref="C99:N99" si="29">C100</f>
        <v>1202710</v>
      </c>
      <c r="D99" s="28">
        <f t="shared" si="29"/>
        <v>1398565</v>
      </c>
      <c r="E99" s="28">
        <f t="shared" si="29"/>
        <v>1393280</v>
      </c>
      <c r="F99" s="28">
        <f t="shared" si="29"/>
        <v>1402370</v>
      </c>
      <c r="G99" s="28">
        <f t="shared" si="29"/>
        <v>1422400</v>
      </c>
      <c r="H99" s="28">
        <f t="shared" si="29"/>
        <v>1403235</v>
      </c>
      <c r="I99" s="28">
        <f t="shared" si="29"/>
        <v>1391125</v>
      </c>
      <c r="J99" s="28">
        <f t="shared" si="29"/>
        <v>1325960</v>
      </c>
      <c r="K99" s="28">
        <f t="shared" si="29"/>
        <v>1380750</v>
      </c>
      <c r="L99" s="28">
        <f t="shared" si="29"/>
        <v>1414440</v>
      </c>
      <c r="M99" s="28">
        <f t="shared" si="29"/>
        <v>1409115</v>
      </c>
      <c r="N99" s="28">
        <f t="shared" si="29"/>
        <v>1355765</v>
      </c>
      <c r="O99" s="16"/>
    </row>
    <row r="100" spans="1:15" s="4" customFormat="1" ht="26.25" customHeight="1" x14ac:dyDescent="0.25">
      <c r="A100" s="13" t="s">
        <v>107</v>
      </c>
      <c r="B100" s="30">
        <f t="shared" si="15"/>
        <v>16499715</v>
      </c>
      <c r="C100" s="31">
        <v>1202710</v>
      </c>
      <c r="D100" s="31">
        <v>1398565</v>
      </c>
      <c r="E100" s="31">
        <v>1393280</v>
      </c>
      <c r="F100" s="31">
        <v>1402370</v>
      </c>
      <c r="G100" s="31">
        <v>1422400</v>
      </c>
      <c r="H100" s="31">
        <v>1403235</v>
      </c>
      <c r="I100" s="31">
        <v>1391125</v>
      </c>
      <c r="J100" s="31">
        <v>1325960</v>
      </c>
      <c r="K100" s="31">
        <v>1380750</v>
      </c>
      <c r="L100" s="31">
        <v>1414440</v>
      </c>
      <c r="M100" s="31">
        <v>1409115</v>
      </c>
      <c r="N100" s="31">
        <v>1355765</v>
      </c>
      <c r="O100" s="16"/>
    </row>
    <row r="101" spans="1:15" s="4" customFormat="1" ht="18.75" customHeight="1" x14ac:dyDescent="0.25">
      <c r="A101" s="20" t="s">
        <v>108</v>
      </c>
      <c r="B101" s="30">
        <f t="shared" si="15"/>
        <v>1</v>
      </c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>
        <v>0</v>
      </c>
      <c r="N101" s="31">
        <v>1</v>
      </c>
      <c r="O101" s="16"/>
    </row>
    <row r="102" spans="1:15" s="4" customFormat="1" ht="18.75" customHeight="1" x14ac:dyDescent="0.25">
      <c r="A102" s="5" t="s">
        <v>33</v>
      </c>
      <c r="B102" s="30">
        <f t="shared" ref="B102:B159" si="30">SUM(C102:N102)</f>
        <v>3906237</v>
      </c>
      <c r="C102" s="31">
        <v>59135</v>
      </c>
      <c r="D102" s="31">
        <v>46335</v>
      </c>
      <c r="E102" s="31">
        <v>87350</v>
      </c>
      <c r="F102" s="31">
        <v>68614</v>
      </c>
      <c r="G102" s="31">
        <v>144629</v>
      </c>
      <c r="H102" s="31">
        <v>512438</v>
      </c>
      <c r="I102" s="31">
        <v>484227</v>
      </c>
      <c r="J102" s="31">
        <v>626572</v>
      </c>
      <c r="K102" s="31">
        <v>624280</v>
      </c>
      <c r="L102" s="31">
        <v>552925</v>
      </c>
      <c r="M102" s="31">
        <v>349868</v>
      </c>
      <c r="N102" s="31">
        <v>349864</v>
      </c>
      <c r="O102" s="16"/>
    </row>
    <row r="103" spans="1:15" s="16" customFormat="1" ht="27" customHeight="1" x14ac:dyDescent="0.25">
      <c r="A103" s="20" t="s">
        <v>109</v>
      </c>
      <c r="B103" s="28">
        <f>B104</f>
        <v>36562245</v>
      </c>
      <c r="C103" s="28">
        <f t="shared" ref="C103:N103" si="31">C104</f>
        <v>1955439</v>
      </c>
      <c r="D103" s="28">
        <f t="shared" si="31"/>
        <v>1587361</v>
      </c>
      <c r="E103" s="28">
        <f t="shared" si="31"/>
        <v>2591874</v>
      </c>
      <c r="F103" s="28">
        <f t="shared" si="31"/>
        <v>1876100</v>
      </c>
      <c r="G103" s="28">
        <f t="shared" si="31"/>
        <v>1309641</v>
      </c>
      <c r="H103" s="28">
        <f t="shared" si="31"/>
        <v>11863400</v>
      </c>
      <c r="I103" s="28">
        <f t="shared" si="31"/>
        <v>910598</v>
      </c>
      <c r="J103" s="28">
        <f t="shared" si="31"/>
        <v>1217033</v>
      </c>
      <c r="K103" s="28">
        <f t="shared" si="31"/>
        <v>1133431</v>
      </c>
      <c r="L103" s="28">
        <f t="shared" si="31"/>
        <v>7054603</v>
      </c>
      <c r="M103" s="28">
        <f t="shared" si="31"/>
        <v>2924902</v>
      </c>
      <c r="N103" s="28">
        <f t="shared" si="31"/>
        <v>2137863</v>
      </c>
    </row>
    <row r="104" spans="1:15" s="16" customFormat="1" ht="24" x14ac:dyDescent="0.25">
      <c r="A104" s="5" t="s">
        <v>110</v>
      </c>
      <c r="B104" s="28">
        <f>SUM(B105:B108)</f>
        <v>36562245</v>
      </c>
      <c r="C104" s="28">
        <f t="shared" ref="C104:N104" si="32">SUM(C105:C108)</f>
        <v>1955439</v>
      </c>
      <c r="D104" s="28">
        <f t="shared" si="32"/>
        <v>1587361</v>
      </c>
      <c r="E104" s="28">
        <f t="shared" si="32"/>
        <v>2591874</v>
      </c>
      <c r="F104" s="28">
        <f t="shared" si="32"/>
        <v>1876100</v>
      </c>
      <c r="G104" s="28">
        <f t="shared" si="32"/>
        <v>1309641</v>
      </c>
      <c r="H104" s="28">
        <f t="shared" si="32"/>
        <v>11863400</v>
      </c>
      <c r="I104" s="28">
        <f t="shared" si="32"/>
        <v>910598</v>
      </c>
      <c r="J104" s="28">
        <f t="shared" si="32"/>
        <v>1217033</v>
      </c>
      <c r="K104" s="28">
        <f t="shared" si="32"/>
        <v>1133431</v>
      </c>
      <c r="L104" s="28">
        <f t="shared" si="32"/>
        <v>7054603</v>
      </c>
      <c r="M104" s="28">
        <f t="shared" si="32"/>
        <v>2924902</v>
      </c>
      <c r="N104" s="28">
        <f t="shared" si="32"/>
        <v>2137863</v>
      </c>
    </row>
    <row r="105" spans="1:15" s="16" customFormat="1" ht="48" x14ac:dyDescent="0.25">
      <c r="A105" s="6" t="s">
        <v>111</v>
      </c>
      <c r="B105" s="30">
        <f t="shared" si="30"/>
        <v>36463689</v>
      </c>
      <c r="C105" s="31">
        <v>1945872</v>
      </c>
      <c r="D105" s="31">
        <v>1569489</v>
      </c>
      <c r="E105" s="31">
        <v>2577607</v>
      </c>
      <c r="F105" s="31">
        <v>1858216</v>
      </c>
      <c r="G105" s="31">
        <v>1304487</v>
      </c>
      <c r="H105" s="31">
        <v>11860853</v>
      </c>
      <c r="I105" s="31">
        <v>910269</v>
      </c>
      <c r="J105" s="31">
        <v>1216290</v>
      </c>
      <c r="K105" s="31">
        <v>1133271</v>
      </c>
      <c r="L105" s="31">
        <v>7052850</v>
      </c>
      <c r="M105" s="31">
        <v>2907223</v>
      </c>
      <c r="N105" s="31">
        <v>2127262</v>
      </c>
    </row>
    <row r="106" spans="1:15" s="16" customFormat="1" ht="30.75" customHeight="1" x14ac:dyDescent="0.25">
      <c r="A106" s="6" t="s">
        <v>112</v>
      </c>
      <c r="B106" s="30">
        <f t="shared" si="30"/>
        <v>0</v>
      </c>
      <c r="C106" s="31">
        <v>0</v>
      </c>
      <c r="D106" s="31">
        <v>0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1">
        <v>0</v>
      </c>
      <c r="N106" s="31">
        <v>0</v>
      </c>
    </row>
    <row r="107" spans="1:15" s="16" customFormat="1" ht="30.75" customHeight="1" x14ac:dyDescent="0.25">
      <c r="A107" s="6" t="s">
        <v>113</v>
      </c>
      <c r="B107" s="30">
        <f t="shared" si="30"/>
        <v>0</v>
      </c>
      <c r="C107" s="31">
        <v>0</v>
      </c>
      <c r="D107" s="31">
        <v>0</v>
      </c>
      <c r="E107" s="31">
        <v>0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</row>
    <row r="108" spans="1:15" s="16" customFormat="1" ht="30.75" customHeight="1" x14ac:dyDescent="0.25">
      <c r="A108" s="2" t="s">
        <v>114</v>
      </c>
      <c r="B108" s="30">
        <f t="shared" si="30"/>
        <v>98556</v>
      </c>
      <c r="C108" s="31">
        <v>9567</v>
      </c>
      <c r="D108" s="31">
        <v>17872</v>
      </c>
      <c r="E108" s="31">
        <v>14267</v>
      </c>
      <c r="F108" s="31">
        <v>17884</v>
      </c>
      <c r="G108" s="31">
        <v>5154</v>
      </c>
      <c r="H108" s="31">
        <v>2547</v>
      </c>
      <c r="I108" s="31">
        <v>329</v>
      </c>
      <c r="J108" s="31">
        <v>743</v>
      </c>
      <c r="K108" s="31">
        <v>160</v>
      </c>
      <c r="L108" s="31">
        <v>1753</v>
      </c>
      <c r="M108" s="31">
        <v>17679</v>
      </c>
      <c r="N108" s="31">
        <v>10601</v>
      </c>
    </row>
    <row r="109" spans="1:15" s="16" customFormat="1" ht="18.75" customHeight="1" x14ac:dyDescent="0.25">
      <c r="A109" s="7" t="s">
        <v>115</v>
      </c>
      <c r="B109" s="28">
        <f>B110</f>
        <v>870119096</v>
      </c>
      <c r="C109" s="28">
        <f t="shared" ref="C109:N109" si="33">C110</f>
        <v>61348952</v>
      </c>
      <c r="D109" s="28">
        <f t="shared" si="33"/>
        <v>60214429</v>
      </c>
      <c r="E109" s="28">
        <f t="shared" si="33"/>
        <v>58681580</v>
      </c>
      <c r="F109" s="28">
        <f t="shared" si="33"/>
        <v>57679667</v>
      </c>
      <c r="G109" s="28">
        <f t="shared" si="33"/>
        <v>58142625</v>
      </c>
      <c r="H109" s="28">
        <f t="shared" si="33"/>
        <v>227799191</v>
      </c>
      <c r="I109" s="28">
        <f t="shared" si="33"/>
        <v>58071064</v>
      </c>
      <c r="J109" s="28">
        <f t="shared" si="33"/>
        <v>55760735</v>
      </c>
      <c r="K109" s="28">
        <f t="shared" si="33"/>
        <v>56215046</v>
      </c>
      <c r="L109" s="28">
        <f t="shared" si="33"/>
        <v>60897705</v>
      </c>
      <c r="M109" s="28">
        <f t="shared" si="33"/>
        <v>58415160</v>
      </c>
      <c r="N109" s="28">
        <f t="shared" si="33"/>
        <v>56892942</v>
      </c>
    </row>
    <row r="110" spans="1:15" s="16" customFormat="1" ht="30" customHeight="1" x14ac:dyDescent="0.25">
      <c r="A110" s="15" t="s">
        <v>116</v>
      </c>
      <c r="B110" s="28">
        <f>B111+B121+B125+B128</f>
        <v>870119096</v>
      </c>
      <c r="C110" s="28">
        <f t="shared" ref="C110:N110" si="34">C111+C121+C125+C128</f>
        <v>61348952</v>
      </c>
      <c r="D110" s="28">
        <f t="shared" si="34"/>
        <v>60214429</v>
      </c>
      <c r="E110" s="28">
        <f t="shared" si="34"/>
        <v>58681580</v>
      </c>
      <c r="F110" s="28">
        <f t="shared" si="34"/>
        <v>57679667</v>
      </c>
      <c r="G110" s="28">
        <f t="shared" si="34"/>
        <v>58142625</v>
      </c>
      <c r="H110" s="28">
        <f t="shared" si="34"/>
        <v>227799191</v>
      </c>
      <c r="I110" s="28">
        <f t="shared" si="34"/>
        <v>58071064</v>
      </c>
      <c r="J110" s="28">
        <f t="shared" si="34"/>
        <v>55760735</v>
      </c>
      <c r="K110" s="28">
        <f t="shared" si="34"/>
        <v>56215046</v>
      </c>
      <c r="L110" s="28">
        <f t="shared" si="34"/>
        <v>60897705</v>
      </c>
      <c r="M110" s="28">
        <f t="shared" si="34"/>
        <v>58415160</v>
      </c>
      <c r="N110" s="28">
        <f t="shared" si="34"/>
        <v>56892942</v>
      </c>
    </row>
    <row r="111" spans="1:15" s="16" customFormat="1" ht="33" customHeight="1" x14ac:dyDescent="0.25">
      <c r="A111" s="6" t="s">
        <v>117</v>
      </c>
      <c r="B111" s="28">
        <f>SUM(B112:B120)</f>
        <v>659628013</v>
      </c>
      <c r="C111" s="28">
        <f t="shared" ref="C111:N111" si="35">SUM(C112:C120)</f>
        <v>59325651</v>
      </c>
      <c r="D111" s="28">
        <f t="shared" si="35"/>
        <v>56319061</v>
      </c>
      <c r="E111" s="28">
        <f t="shared" si="35"/>
        <v>55298235</v>
      </c>
      <c r="F111" s="28">
        <f t="shared" si="35"/>
        <v>55476322</v>
      </c>
      <c r="G111" s="28">
        <f t="shared" si="35"/>
        <v>54233660</v>
      </c>
      <c r="H111" s="28">
        <f t="shared" si="35"/>
        <v>54398045</v>
      </c>
      <c r="I111" s="28">
        <f t="shared" si="35"/>
        <v>56960143</v>
      </c>
      <c r="J111" s="28">
        <f t="shared" si="35"/>
        <v>53587313</v>
      </c>
      <c r="K111" s="28">
        <f t="shared" si="35"/>
        <v>53284646</v>
      </c>
      <c r="L111" s="28">
        <f t="shared" si="35"/>
        <v>54148686</v>
      </c>
      <c r="M111" s="28">
        <f t="shared" si="35"/>
        <v>53672262</v>
      </c>
      <c r="N111" s="28">
        <f t="shared" si="35"/>
        <v>52923989</v>
      </c>
    </row>
    <row r="112" spans="1:15" s="16" customFormat="1" ht="27" customHeight="1" x14ac:dyDescent="0.25">
      <c r="A112" s="14" t="s">
        <v>118</v>
      </c>
      <c r="B112" s="30">
        <f>SUM(C112:N112)</f>
        <v>70626921</v>
      </c>
      <c r="C112" s="31">
        <v>7502295</v>
      </c>
      <c r="D112" s="31">
        <v>11451699</v>
      </c>
      <c r="E112" s="31">
        <v>6359362</v>
      </c>
      <c r="F112" s="31">
        <v>5711776</v>
      </c>
      <c r="G112" s="31">
        <v>5158772</v>
      </c>
      <c r="H112" s="31">
        <v>4859757</v>
      </c>
      <c r="I112" s="31">
        <v>5709732</v>
      </c>
      <c r="J112" s="31">
        <v>4230311</v>
      </c>
      <c r="K112" s="31">
        <v>4343578</v>
      </c>
      <c r="L112" s="31">
        <v>5443790</v>
      </c>
      <c r="M112" s="31">
        <v>5165246</v>
      </c>
      <c r="N112" s="31">
        <v>4690603</v>
      </c>
    </row>
    <row r="113" spans="1:14" s="16" customFormat="1" ht="18.75" customHeight="1" x14ac:dyDescent="0.25">
      <c r="A113" s="14" t="s">
        <v>119</v>
      </c>
      <c r="B113" s="30">
        <f t="shared" si="30"/>
        <v>70465389</v>
      </c>
      <c r="C113" s="31">
        <v>5547347</v>
      </c>
      <c r="D113" s="31">
        <v>5696130</v>
      </c>
      <c r="E113" s="31">
        <v>5461309</v>
      </c>
      <c r="F113" s="31">
        <v>5737546</v>
      </c>
      <c r="G113" s="31">
        <v>5680193</v>
      </c>
      <c r="H113" s="31">
        <v>5771133</v>
      </c>
      <c r="I113" s="31">
        <v>5867623</v>
      </c>
      <c r="J113" s="31">
        <v>5940027</v>
      </c>
      <c r="K113" s="31">
        <v>5898372</v>
      </c>
      <c r="L113" s="31">
        <v>5718395</v>
      </c>
      <c r="M113" s="31">
        <v>7192273</v>
      </c>
      <c r="N113" s="31">
        <v>5955041</v>
      </c>
    </row>
    <row r="114" spans="1:14" s="16" customFormat="1" x14ac:dyDescent="0.25">
      <c r="A114" s="14" t="s">
        <v>120</v>
      </c>
      <c r="B114" s="30">
        <f t="shared" si="30"/>
        <v>23413537</v>
      </c>
      <c r="C114" s="31">
        <v>1990192</v>
      </c>
      <c r="D114" s="31">
        <v>1765605</v>
      </c>
      <c r="E114" s="31">
        <v>1696431</v>
      </c>
      <c r="F114" s="31">
        <v>2580712</v>
      </c>
      <c r="G114" s="31">
        <v>2065667</v>
      </c>
      <c r="H114" s="31">
        <v>1960444</v>
      </c>
      <c r="I114" s="31">
        <v>3339160</v>
      </c>
      <c r="J114" s="31">
        <v>2090186</v>
      </c>
      <c r="K114" s="31">
        <v>2166707</v>
      </c>
      <c r="L114" s="31">
        <v>1079504</v>
      </c>
      <c r="M114" s="31">
        <v>1742896</v>
      </c>
      <c r="N114" s="31">
        <v>936033</v>
      </c>
    </row>
    <row r="115" spans="1:14" s="16" customFormat="1" ht="41.25" customHeight="1" x14ac:dyDescent="0.25">
      <c r="A115" s="6" t="s">
        <v>121</v>
      </c>
      <c r="B115" s="30">
        <f t="shared" si="30"/>
        <v>6720366</v>
      </c>
      <c r="C115" s="31">
        <v>417466</v>
      </c>
      <c r="D115" s="31">
        <v>466527</v>
      </c>
      <c r="E115" s="31">
        <v>559631</v>
      </c>
      <c r="F115" s="31">
        <v>625607</v>
      </c>
      <c r="G115" s="31">
        <v>611359</v>
      </c>
      <c r="H115" s="31">
        <v>770939</v>
      </c>
      <c r="I115" s="31">
        <v>892688</v>
      </c>
      <c r="J115" s="31">
        <v>648821</v>
      </c>
      <c r="K115" s="31">
        <v>790044</v>
      </c>
      <c r="L115" s="31">
        <v>608028</v>
      </c>
      <c r="M115" s="31">
        <v>175206</v>
      </c>
      <c r="N115" s="31">
        <v>154050</v>
      </c>
    </row>
    <row r="116" spans="1:14" s="16" customFormat="1" ht="33.75" customHeight="1" x14ac:dyDescent="0.25">
      <c r="A116" s="6" t="s">
        <v>122</v>
      </c>
      <c r="B116" s="30">
        <f t="shared" si="30"/>
        <v>431717852</v>
      </c>
      <c r="C116" s="31">
        <v>39628318</v>
      </c>
      <c r="D116" s="31">
        <v>32066061</v>
      </c>
      <c r="E116" s="31">
        <v>36368379</v>
      </c>
      <c r="F116" s="31">
        <v>35324208</v>
      </c>
      <c r="G116" s="31">
        <v>36806407</v>
      </c>
      <c r="H116" s="31">
        <v>34984028</v>
      </c>
      <c r="I116" s="31">
        <v>36995170</v>
      </c>
      <c r="J116" s="31">
        <v>35466705</v>
      </c>
      <c r="K116" s="31">
        <v>35314891</v>
      </c>
      <c r="L116" s="31">
        <v>36285035</v>
      </c>
      <c r="M116" s="31">
        <v>35343531</v>
      </c>
      <c r="N116" s="31">
        <v>37135119</v>
      </c>
    </row>
    <row r="117" spans="1:14" s="16" customFormat="1" ht="33" customHeight="1" x14ac:dyDescent="0.25">
      <c r="A117" s="6" t="s">
        <v>123</v>
      </c>
      <c r="B117" s="30">
        <f t="shared" si="30"/>
        <v>19062382</v>
      </c>
      <c r="C117" s="31">
        <v>782089</v>
      </c>
      <c r="D117" s="31">
        <v>1820412</v>
      </c>
      <c r="E117" s="31">
        <v>1614701</v>
      </c>
      <c r="F117" s="31">
        <v>2522801</v>
      </c>
      <c r="G117" s="31">
        <v>733891</v>
      </c>
      <c r="H117" s="31">
        <v>2973512</v>
      </c>
      <c r="I117" s="31">
        <v>837400</v>
      </c>
      <c r="J117" s="31">
        <v>2249451</v>
      </c>
      <c r="K117" s="31">
        <v>1528354</v>
      </c>
      <c r="L117" s="31">
        <v>2067638</v>
      </c>
      <c r="M117" s="31">
        <v>966067</v>
      </c>
      <c r="N117" s="31">
        <v>966066</v>
      </c>
    </row>
    <row r="118" spans="1:14" s="16" customFormat="1" ht="35.25" customHeight="1" x14ac:dyDescent="0.25">
      <c r="A118" s="6" t="s">
        <v>124</v>
      </c>
      <c r="B118" s="30">
        <f t="shared" si="30"/>
        <v>1</v>
      </c>
      <c r="C118" s="31">
        <v>0</v>
      </c>
      <c r="D118" s="31">
        <v>0</v>
      </c>
      <c r="E118" s="31">
        <v>0</v>
      </c>
      <c r="F118" s="31">
        <v>0</v>
      </c>
      <c r="G118" s="31">
        <v>0</v>
      </c>
      <c r="H118" s="31">
        <v>0</v>
      </c>
      <c r="I118" s="31">
        <v>0</v>
      </c>
      <c r="J118" s="31">
        <v>0</v>
      </c>
      <c r="K118" s="31">
        <v>0</v>
      </c>
      <c r="L118" s="31">
        <v>0</v>
      </c>
      <c r="M118" s="31">
        <v>0</v>
      </c>
      <c r="N118" s="31">
        <v>1</v>
      </c>
    </row>
    <row r="119" spans="1:14" s="16" customFormat="1" ht="42" customHeight="1" x14ac:dyDescent="0.25">
      <c r="A119" s="6" t="s">
        <v>125</v>
      </c>
      <c r="B119" s="30">
        <f t="shared" si="30"/>
        <v>29174410</v>
      </c>
      <c r="C119" s="31">
        <v>2431198</v>
      </c>
      <c r="D119" s="31">
        <v>2431198</v>
      </c>
      <c r="E119" s="31">
        <v>2431198</v>
      </c>
      <c r="F119" s="31">
        <v>2431198</v>
      </c>
      <c r="G119" s="31">
        <v>2431198</v>
      </c>
      <c r="H119" s="31">
        <v>2431198</v>
      </c>
      <c r="I119" s="31">
        <v>2431198</v>
      </c>
      <c r="J119" s="31">
        <v>2431198</v>
      </c>
      <c r="K119" s="31">
        <v>2431198</v>
      </c>
      <c r="L119" s="31">
        <v>2431198</v>
      </c>
      <c r="M119" s="31">
        <v>2431198</v>
      </c>
      <c r="N119" s="31">
        <v>2431232</v>
      </c>
    </row>
    <row r="120" spans="1:14" s="16" customFormat="1" ht="54.75" customHeight="1" x14ac:dyDescent="0.25">
      <c r="A120" s="6" t="s">
        <v>126</v>
      </c>
      <c r="B120" s="30">
        <f t="shared" si="30"/>
        <v>8447155</v>
      </c>
      <c r="C120" s="31">
        <v>1026746</v>
      </c>
      <c r="D120" s="31">
        <v>621429</v>
      </c>
      <c r="E120" s="31">
        <v>807224</v>
      </c>
      <c r="F120" s="31">
        <v>542474</v>
      </c>
      <c r="G120" s="31">
        <v>746173</v>
      </c>
      <c r="H120" s="31">
        <v>647034</v>
      </c>
      <c r="I120" s="31">
        <v>887172</v>
      </c>
      <c r="J120" s="31">
        <v>530614</v>
      </c>
      <c r="K120" s="31">
        <v>811502</v>
      </c>
      <c r="L120" s="31">
        <v>515098</v>
      </c>
      <c r="M120" s="31">
        <v>655845</v>
      </c>
      <c r="N120" s="31">
        <v>655844</v>
      </c>
    </row>
    <row r="121" spans="1:14" s="16" customFormat="1" ht="18.75" customHeight="1" x14ac:dyDescent="0.25">
      <c r="A121" s="2" t="s">
        <v>127</v>
      </c>
      <c r="B121" s="30">
        <f t="shared" si="30"/>
        <v>17511647</v>
      </c>
      <c r="C121" s="31">
        <v>1457071</v>
      </c>
      <c r="D121" s="31">
        <v>3181332</v>
      </c>
      <c r="E121" s="31">
        <v>1699036</v>
      </c>
      <c r="F121" s="31">
        <v>1525424</v>
      </c>
      <c r="G121" s="31">
        <v>1426571</v>
      </c>
      <c r="H121" s="31">
        <v>868694</v>
      </c>
      <c r="I121" s="31">
        <v>729394</v>
      </c>
      <c r="J121" s="31">
        <v>1114006</v>
      </c>
      <c r="K121" s="31">
        <v>1203237</v>
      </c>
      <c r="L121" s="31">
        <v>1281820</v>
      </c>
      <c r="M121" s="31">
        <v>1847382</v>
      </c>
      <c r="N121" s="31">
        <v>1177680</v>
      </c>
    </row>
    <row r="122" spans="1:14" s="16" customFormat="1" ht="18.75" customHeight="1" x14ac:dyDescent="0.25">
      <c r="A122" s="2" t="s">
        <v>128</v>
      </c>
      <c r="B122" s="30">
        <f t="shared" si="30"/>
        <v>0</v>
      </c>
      <c r="C122" s="31">
        <v>0</v>
      </c>
      <c r="D122" s="31">
        <v>0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</row>
    <row r="123" spans="1:14" s="16" customFormat="1" ht="18.75" customHeight="1" x14ac:dyDescent="0.25">
      <c r="A123" s="2" t="s">
        <v>129</v>
      </c>
      <c r="B123" s="30">
        <f t="shared" si="30"/>
        <v>0</v>
      </c>
      <c r="C123" s="31">
        <v>0</v>
      </c>
      <c r="D123" s="31">
        <v>0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</row>
    <row r="124" spans="1:14" s="16" customFormat="1" ht="18.75" customHeight="1" x14ac:dyDescent="0.25">
      <c r="A124" s="2" t="s">
        <v>130</v>
      </c>
      <c r="B124" s="30">
        <f t="shared" si="30"/>
        <v>0</v>
      </c>
      <c r="C124" s="31">
        <v>0</v>
      </c>
      <c r="D124" s="31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</row>
    <row r="125" spans="1:14" s="16" customFormat="1" ht="43.5" customHeight="1" x14ac:dyDescent="0.25">
      <c r="A125" s="2" t="s">
        <v>131</v>
      </c>
      <c r="B125" s="30">
        <f t="shared" si="30"/>
        <v>4038977</v>
      </c>
      <c r="C125" s="31">
        <v>438864</v>
      </c>
      <c r="D125" s="31">
        <v>235802</v>
      </c>
      <c r="E125" s="31">
        <v>243718</v>
      </c>
      <c r="F125" s="31">
        <v>203409</v>
      </c>
      <c r="G125" s="31">
        <v>846916</v>
      </c>
      <c r="H125" s="31">
        <v>69092</v>
      </c>
      <c r="I125" s="31">
        <v>268959</v>
      </c>
      <c r="J125" s="31">
        <v>468655</v>
      </c>
      <c r="K125" s="31">
        <v>591505</v>
      </c>
      <c r="L125" s="31">
        <v>97902</v>
      </c>
      <c r="M125" s="31">
        <v>127960</v>
      </c>
      <c r="N125" s="31">
        <v>446195</v>
      </c>
    </row>
    <row r="126" spans="1:14" s="16" customFormat="1" ht="24" customHeight="1" x14ac:dyDescent="0.25">
      <c r="A126" s="2" t="s">
        <v>132</v>
      </c>
      <c r="B126" s="30">
        <f t="shared" si="30"/>
        <v>0</v>
      </c>
      <c r="C126" s="31">
        <v>0</v>
      </c>
      <c r="D126" s="31">
        <v>0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31">
        <v>0</v>
      </c>
      <c r="N126" s="31">
        <v>0</v>
      </c>
    </row>
    <row r="127" spans="1:14" s="16" customFormat="1" ht="32.25" customHeight="1" x14ac:dyDescent="0.25">
      <c r="A127" s="2" t="s">
        <v>133</v>
      </c>
      <c r="B127" s="30">
        <f t="shared" si="30"/>
        <v>0</v>
      </c>
      <c r="C127" s="31">
        <v>0</v>
      </c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</row>
    <row r="128" spans="1:14" s="16" customFormat="1" ht="18.75" customHeight="1" x14ac:dyDescent="0.25">
      <c r="A128" s="2" t="s">
        <v>134</v>
      </c>
      <c r="B128" s="30">
        <f t="shared" si="30"/>
        <v>188940459</v>
      </c>
      <c r="C128" s="31">
        <v>127366</v>
      </c>
      <c r="D128" s="31">
        <v>478234</v>
      </c>
      <c r="E128" s="31">
        <v>1440591</v>
      </c>
      <c r="F128" s="31">
        <v>474512</v>
      </c>
      <c r="G128" s="31">
        <v>1635478</v>
      </c>
      <c r="H128" s="31">
        <v>172463360</v>
      </c>
      <c r="I128" s="31">
        <v>112568</v>
      </c>
      <c r="J128" s="31">
        <v>590761</v>
      </c>
      <c r="K128" s="31">
        <v>1135658</v>
      </c>
      <c r="L128" s="31">
        <v>5369297</v>
      </c>
      <c r="M128" s="31">
        <v>2767556</v>
      </c>
      <c r="N128" s="31">
        <v>2345078</v>
      </c>
    </row>
    <row r="129" spans="1:15" s="4" customFormat="1" ht="31.5" customHeight="1" x14ac:dyDescent="0.25">
      <c r="A129" s="7" t="s">
        <v>135</v>
      </c>
      <c r="B129" s="30">
        <f t="shared" si="30"/>
        <v>0</v>
      </c>
      <c r="C129" s="31">
        <v>0</v>
      </c>
      <c r="D129" s="31">
        <v>0</v>
      </c>
      <c r="E129" s="31">
        <v>0</v>
      </c>
      <c r="F129" s="31">
        <v>0</v>
      </c>
      <c r="G129" s="31"/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16"/>
    </row>
    <row r="130" spans="1:15" s="4" customFormat="1" ht="53.25" customHeight="1" x14ac:dyDescent="0.25">
      <c r="A130" s="5" t="s">
        <v>136</v>
      </c>
      <c r="B130" s="30">
        <f t="shared" si="30"/>
        <v>0</v>
      </c>
      <c r="C130" s="31">
        <v>0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16"/>
    </row>
    <row r="131" spans="1:15" s="4" customFormat="1" ht="42" customHeight="1" x14ac:dyDescent="0.25">
      <c r="A131" s="2" t="s">
        <v>137</v>
      </c>
      <c r="B131" s="30">
        <f t="shared" si="30"/>
        <v>0</v>
      </c>
      <c r="C131" s="31">
        <v>0</v>
      </c>
      <c r="D131" s="31">
        <v>0</v>
      </c>
      <c r="E131" s="31">
        <v>0</v>
      </c>
      <c r="F131" s="31">
        <v>0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31">
        <v>0</v>
      </c>
      <c r="O131" s="16"/>
    </row>
    <row r="132" spans="1:15" s="4" customFormat="1" ht="44.25" customHeight="1" x14ac:dyDescent="0.25">
      <c r="A132" s="5" t="s">
        <v>138</v>
      </c>
      <c r="B132" s="30">
        <f t="shared" si="30"/>
        <v>0</v>
      </c>
      <c r="C132" s="31">
        <v>0</v>
      </c>
      <c r="D132" s="31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16"/>
    </row>
    <row r="133" spans="1:15" s="4" customFormat="1" ht="33.75" customHeight="1" x14ac:dyDescent="0.25">
      <c r="A133" s="2" t="s">
        <v>139</v>
      </c>
      <c r="B133" s="30">
        <f t="shared" si="30"/>
        <v>0</v>
      </c>
      <c r="C133" s="31">
        <v>0</v>
      </c>
      <c r="D133" s="31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1">
        <v>0</v>
      </c>
      <c r="N133" s="31">
        <v>0</v>
      </c>
      <c r="O133" s="16"/>
    </row>
    <row r="134" spans="1:15" s="4" customFormat="1" ht="69" customHeight="1" x14ac:dyDescent="0.25">
      <c r="A134" s="5" t="s">
        <v>140</v>
      </c>
      <c r="B134" s="30">
        <f t="shared" si="30"/>
        <v>0</v>
      </c>
      <c r="C134" s="31">
        <v>0</v>
      </c>
      <c r="D134" s="31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16"/>
    </row>
    <row r="135" spans="1:15" s="4" customFormat="1" ht="51" customHeight="1" x14ac:dyDescent="0.25">
      <c r="A135" s="2" t="s">
        <v>141</v>
      </c>
      <c r="B135" s="30">
        <f t="shared" si="30"/>
        <v>0</v>
      </c>
      <c r="C135" s="31">
        <v>0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16"/>
    </row>
    <row r="136" spans="1:15" s="16" customFormat="1" ht="90" customHeight="1" x14ac:dyDescent="0.25">
      <c r="A136" s="20" t="s">
        <v>142</v>
      </c>
      <c r="B136" s="30">
        <f t="shared" si="30"/>
        <v>1689274</v>
      </c>
      <c r="C136" s="31">
        <v>190504</v>
      </c>
      <c r="D136" s="31">
        <v>148596</v>
      </c>
      <c r="E136" s="31">
        <v>206379</v>
      </c>
      <c r="F136" s="31">
        <v>133500</v>
      </c>
      <c r="G136" s="31">
        <v>112383</v>
      </c>
      <c r="H136" s="31">
        <v>179555</v>
      </c>
      <c r="I136" s="31">
        <v>68403</v>
      </c>
      <c r="J136" s="31">
        <v>100614</v>
      </c>
      <c r="K136" s="31">
        <v>77008</v>
      </c>
      <c r="L136" s="31">
        <v>67412</v>
      </c>
      <c r="M136" s="31">
        <v>202457</v>
      </c>
      <c r="N136" s="31">
        <v>202463</v>
      </c>
    </row>
    <row r="137" spans="1:15" s="4" customFormat="1" ht="54" customHeight="1" x14ac:dyDescent="0.25">
      <c r="A137" s="23" t="s">
        <v>143</v>
      </c>
      <c r="B137" s="28">
        <f>B138+B162</f>
        <v>59097743359</v>
      </c>
      <c r="C137" s="28">
        <f t="shared" ref="C137:N137" si="36">C138+C162</f>
        <v>5968197108</v>
      </c>
      <c r="D137" s="28">
        <f t="shared" si="36"/>
        <v>4760330301</v>
      </c>
      <c r="E137" s="28">
        <f t="shared" si="36"/>
        <v>5414158081</v>
      </c>
      <c r="F137" s="28">
        <f t="shared" si="36"/>
        <v>4144810822</v>
      </c>
      <c r="G137" s="28">
        <f t="shared" si="36"/>
        <v>5612856909</v>
      </c>
      <c r="H137" s="28">
        <f t="shared" si="36"/>
        <v>4768307449</v>
      </c>
      <c r="I137" s="28">
        <f t="shared" si="36"/>
        <v>5063895817</v>
      </c>
      <c r="J137" s="28">
        <f t="shared" si="36"/>
        <v>4327672752</v>
      </c>
      <c r="K137" s="28">
        <f t="shared" si="36"/>
        <v>5007254557</v>
      </c>
      <c r="L137" s="28">
        <f t="shared" si="36"/>
        <v>4722871289</v>
      </c>
      <c r="M137" s="28">
        <f t="shared" si="36"/>
        <v>4255860968</v>
      </c>
      <c r="N137" s="28">
        <f t="shared" si="36"/>
        <v>5051527306</v>
      </c>
      <c r="O137" s="16"/>
    </row>
    <row r="138" spans="1:15" s="4" customFormat="1" ht="40.5" customHeight="1" x14ac:dyDescent="0.25">
      <c r="A138" s="20" t="s">
        <v>144</v>
      </c>
      <c r="B138" s="28">
        <f>B139+B145+B160</f>
        <v>56966965090</v>
      </c>
      <c r="C138" s="28">
        <f t="shared" ref="C138:N138" si="37">C139+C145+C160</f>
        <v>5817320779</v>
      </c>
      <c r="D138" s="28">
        <f t="shared" si="37"/>
        <v>4638326028</v>
      </c>
      <c r="E138" s="28">
        <f t="shared" si="37"/>
        <v>5302684117</v>
      </c>
      <c r="F138" s="28">
        <f t="shared" si="37"/>
        <v>3936187026</v>
      </c>
      <c r="G138" s="28">
        <f t="shared" si="37"/>
        <v>5461728676</v>
      </c>
      <c r="H138" s="28">
        <f t="shared" si="37"/>
        <v>4566162153</v>
      </c>
      <c r="I138" s="28">
        <f t="shared" si="37"/>
        <v>4831835566</v>
      </c>
      <c r="J138" s="28">
        <f t="shared" si="37"/>
        <v>4150568866</v>
      </c>
      <c r="K138" s="28">
        <f t="shared" si="37"/>
        <v>4812008872</v>
      </c>
      <c r="L138" s="28">
        <f t="shared" si="37"/>
        <v>4568942762</v>
      </c>
      <c r="M138" s="28">
        <f t="shared" si="37"/>
        <v>4062084028</v>
      </c>
      <c r="N138" s="28">
        <f t="shared" si="37"/>
        <v>4819116217</v>
      </c>
      <c r="O138" s="16"/>
    </row>
    <row r="139" spans="1:15" s="4" customFormat="1" ht="18.75" customHeight="1" x14ac:dyDescent="0.25">
      <c r="A139" s="7" t="s">
        <v>145</v>
      </c>
      <c r="B139" s="28">
        <f>SUM(B140:B144)</f>
        <v>16597767962</v>
      </c>
      <c r="C139" s="28">
        <f t="shared" ref="C139:N139" si="38">SUM(C140:C144)</f>
        <v>1376803019</v>
      </c>
      <c r="D139" s="28">
        <f t="shared" si="38"/>
        <v>1456716921</v>
      </c>
      <c r="E139" s="28">
        <f t="shared" si="38"/>
        <v>1325771979</v>
      </c>
      <c r="F139" s="28">
        <f t="shared" si="38"/>
        <v>1400464737</v>
      </c>
      <c r="G139" s="28">
        <f t="shared" si="38"/>
        <v>1351549599</v>
      </c>
      <c r="H139" s="28">
        <f t="shared" si="38"/>
        <v>1313916790</v>
      </c>
      <c r="I139" s="28">
        <f t="shared" si="38"/>
        <v>1419162468</v>
      </c>
      <c r="J139" s="28">
        <f t="shared" si="38"/>
        <v>1423516885</v>
      </c>
      <c r="K139" s="28">
        <f t="shared" si="38"/>
        <v>1404507669</v>
      </c>
      <c r="L139" s="28">
        <f t="shared" si="38"/>
        <v>1333373360</v>
      </c>
      <c r="M139" s="28">
        <f t="shared" si="38"/>
        <v>1384951729</v>
      </c>
      <c r="N139" s="28">
        <f t="shared" si="38"/>
        <v>1407032806</v>
      </c>
      <c r="O139" s="16"/>
    </row>
    <row r="140" spans="1:15" s="4" customFormat="1" ht="18.75" customHeight="1" x14ac:dyDescent="0.25">
      <c r="A140" s="2" t="s">
        <v>146</v>
      </c>
      <c r="B140" s="30">
        <f t="shared" si="30"/>
        <v>13844604554</v>
      </c>
      <c r="C140" s="31">
        <v>1134925511</v>
      </c>
      <c r="D140" s="31">
        <v>1211402898</v>
      </c>
      <c r="E140" s="31">
        <v>1120119204</v>
      </c>
      <c r="F140" s="31">
        <v>1159262635</v>
      </c>
      <c r="G140" s="31">
        <v>1131347830</v>
      </c>
      <c r="H140" s="31">
        <v>1104343177</v>
      </c>
      <c r="I140" s="31">
        <v>1182542123</v>
      </c>
      <c r="J140" s="31">
        <v>1196433281</v>
      </c>
      <c r="K140" s="31">
        <v>1177624446</v>
      </c>
      <c r="L140" s="31">
        <v>1078435150</v>
      </c>
      <c r="M140" s="31">
        <v>1162425842</v>
      </c>
      <c r="N140" s="31">
        <f>1185903351-160894</f>
        <v>1185742457</v>
      </c>
      <c r="O140" s="16"/>
    </row>
    <row r="141" spans="1:15" s="4" customFormat="1" ht="18.75" customHeight="1" x14ac:dyDescent="0.25">
      <c r="A141" s="2" t="s">
        <v>147</v>
      </c>
      <c r="B141" s="30">
        <f t="shared" si="30"/>
        <v>1259923998</v>
      </c>
      <c r="C141" s="31">
        <v>101492830</v>
      </c>
      <c r="D141" s="31">
        <v>128620040</v>
      </c>
      <c r="E141" s="31">
        <v>91872400</v>
      </c>
      <c r="F141" s="31">
        <v>100973020</v>
      </c>
      <c r="G141" s="31">
        <v>104836125</v>
      </c>
      <c r="H141" s="31">
        <v>95079688</v>
      </c>
      <c r="I141" s="31">
        <v>103109902</v>
      </c>
      <c r="J141" s="31">
        <v>108974631</v>
      </c>
      <c r="K141" s="31">
        <v>109083971</v>
      </c>
      <c r="L141" s="31">
        <v>107527873</v>
      </c>
      <c r="M141" s="31">
        <v>105853004</v>
      </c>
      <c r="N141" s="31">
        <v>102500514</v>
      </c>
      <c r="O141" s="16"/>
    </row>
    <row r="142" spans="1:15" s="4" customFormat="1" ht="28.5" customHeight="1" x14ac:dyDescent="0.25">
      <c r="A142" s="2" t="s">
        <v>148</v>
      </c>
      <c r="B142" s="30">
        <f t="shared" si="30"/>
        <v>198045084</v>
      </c>
      <c r="C142" s="31">
        <v>15511993</v>
      </c>
      <c r="D142" s="31">
        <v>21507017</v>
      </c>
      <c r="E142" s="31">
        <v>12933630</v>
      </c>
      <c r="F142" s="31">
        <v>14077059</v>
      </c>
      <c r="G142" s="31">
        <v>13942666</v>
      </c>
      <c r="H142" s="31">
        <v>15468319</v>
      </c>
      <c r="I142" s="31">
        <v>16176483</v>
      </c>
      <c r="J142" s="31">
        <v>18448397</v>
      </c>
      <c r="K142" s="31">
        <v>18338390</v>
      </c>
      <c r="L142" s="31">
        <v>17532358</v>
      </c>
      <c r="M142" s="31">
        <v>17174345</v>
      </c>
      <c r="N142" s="31">
        <v>16934427</v>
      </c>
      <c r="O142" s="16"/>
    </row>
    <row r="143" spans="1:15" s="4" customFormat="1" ht="35.25" customHeight="1" x14ac:dyDescent="0.25">
      <c r="A143" s="2" t="s">
        <v>149</v>
      </c>
      <c r="B143" s="30">
        <f t="shared" si="30"/>
        <v>727261597</v>
      </c>
      <c r="C143" s="31">
        <v>72740908</v>
      </c>
      <c r="D143" s="31">
        <v>53003477</v>
      </c>
      <c r="E143" s="31">
        <v>53003477</v>
      </c>
      <c r="F143" s="31">
        <v>79682382</v>
      </c>
      <c r="G143" s="31">
        <v>53003477</v>
      </c>
      <c r="H143" s="31">
        <v>53003477</v>
      </c>
      <c r="I143" s="31">
        <v>68666137</v>
      </c>
      <c r="J143" s="31">
        <v>53003477</v>
      </c>
      <c r="K143" s="31">
        <v>53003477</v>
      </c>
      <c r="L143" s="31">
        <v>82144353</v>
      </c>
      <c r="M143" s="31">
        <v>53003477</v>
      </c>
      <c r="N143" s="31">
        <v>53003478</v>
      </c>
      <c r="O143" s="16"/>
    </row>
    <row r="144" spans="1:15" s="4" customFormat="1" ht="18.75" customHeight="1" x14ac:dyDescent="0.25">
      <c r="A144" s="2" t="s">
        <v>150</v>
      </c>
      <c r="B144" s="30">
        <f t="shared" si="30"/>
        <v>567932729</v>
      </c>
      <c r="C144" s="31">
        <v>52131777</v>
      </c>
      <c r="D144" s="31">
        <v>42183489</v>
      </c>
      <c r="E144" s="31">
        <v>47843268</v>
      </c>
      <c r="F144" s="31">
        <v>46469641</v>
      </c>
      <c r="G144" s="31">
        <v>48419501</v>
      </c>
      <c r="H144" s="31">
        <v>46022129</v>
      </c>
      <c r="I144" s="31">
        <v>48667823</v>
      </c>
      <c r="J144" s="31">
        <v>46657099</v>
      </c>
      <c r="K144" s="31">
        <v>46457385</v>
      </c>
      <c r="L144" s="31">
        <v>47733626</v>
      </c>
      <c r="M144" s="31">
        <v>46495061</v>
      </c>
      <c r="N144" s="31">
        <v>48851930</v>
      </c>
      <c r="O144" s="16"/>
    </row>
    <row r="145" spans="1:16" s="19" customFormat="1" ht="18.75" customHeight="1" x14ac:dyDescent="0.25">
      <c r="A145" s="7" t="s">
        <v>151</v>
      </c>
      <c r="B145" s="28">
        <f>B146+B147+B148+B151+B152+B157+B158+B159</f>
        <v>37207607315</v>
      </c>
      <c r="C145" s="28">
        <f t="shared" ref="C145:N145" si="39">C146+C147+C148+C151+C152+C157+C158+C159</f>
        <v>4427371484</v>
      </c>
      <c r="D145" s="28">
        <f t="shared" si="39"/>
        <v>3031205369</v>
      </c>
      <c r="E145" s="28">
        <f t="shared" si="39"/>
        <v>3786157902</v>
      </c>
      <c r="F145" s="28">
        <f t="shared" si="39"/>
        <v>2271107771</v>
      </c>
      <c r="G145" s="28">
        <f t="shared" si="39"/>
        <v>3809033377</v>
      </c>
      <c r="H145" s="28">
        <f t="shared" si="39"/>
        <v>2983810974</v>
      </c>
      <c r="I145" s="28">
        <f t="shared" si="39"/>
        <v>3105978158</v>
      </c>
      <c r="J145" s="28">
        <f t="shared" si="39"/>
        <v>2370392121</v>
      </c>
      <c r="K145" s="28">
        <f t="shared" si="39"/>
        <v>3096072256</v>
      </c>
      <c r="L145" s="28">
        <f t="shared" si="39"/>
        <v>2892835389</v>
      </c>
      <c r="M145" s="28">
        <f t="shared" si="39"/>
        <v>2388988676</v>
      </c>
      <c r="N145" s="28">
        <f t="shared" si="39"/>
        <v>3044653838</v>
      </c>
      <c r="O145" s="18"/>
    </row>
    <row r="146" spans="1:16" s="4" customFormat="1" ht="28.5" customHeight="1" x14ac:dyDescent="0.25">
      <c r="A146" s="2" t="s">
        <v>152</v>
      </c>
      <c r="B146" s="30">
        <f>SUM(C146:N146)</f>
        <v>21746697426</v>
      </c>
      <c r="C146" s="31">
        <v>2980865305</v>
      </c>
      <c r="D146" s="31">
        <v>1525382890</v>
      </c>
      <c r="E146" s="31">
        <v>2383527536</v>
      </c>
      <c r="F146" s="31">
        <v>887411367</v>
      </c>
      <c r="G146" s="31">
        <v>2418549937</v>
      </c>
      <c r="H146" s="31">
        <v>1543144213</v>
      </c>
      <c r="I146" s="31">
        <v>1740776040</v>
      </c>
      <c r="J146" s="31">
        <v>1028704839</v>
      </c>
      <c r="K146" s="31">
        <v>1736752711</v>
      </c>
      <c r="L146" s="31">
        <v>1442083510</v>
      </c>
      <c r="M146" s="31">
        <v>1650236949</v>
      </c>
      <c r="N146" s="31">
        <v>2409262129</v>
      </c>
      <c r="O146" s="16"/>
    </row>
    <row r="147" spans="1:16" s="4" customFormat="1" ht="28.5" customHeight="1" x14ac:dyDescent="0.25">
      <c r="A147" s="2" t="s">
        <v>153</v>
      </c>
      <c r="B147" s="30">
        <f t="shared" si="30"/>
        <v>3922792430</v>
      </c>
      <c r="C147" s="31">
        <v>401348075</v>
      </c>
      <c r="D147" s="31">
        <v>429466041</v>
      </c>
      <c r="E147" s="31">
        <v>342942383</v>
      </c>
      <c r="F147" s="31">
        <v>303920672</v>
      </c>
      <c r="G147" s="31">
        <v>309976635</v>
      </c>
      <c r="H147" s="31">
        <v>304240782</v>
      </c>
      <c r="I147" s="31">
        <v>283790818</v>
      </c>
      <c r="J147" s="31">
        <v>262743799</v>
      </c>
      <c r="K147" s="31">
        <v>278646114</v>
      </c>
      <c r="L147" s="31">
        <v>372922212</v>
      </c>
      <c r="M147" s="31">
        <v>366977915</v>
      </c>
      <c r="N147" s="31">
        <v>265816984</v>
      </c>
      <c r="O147" s="16"/>
    </row>
    <row r="148" spans="1:16" s="4" customFormat="1" ht="28.5" customHeight="1" x14ac:dyDescent="0.25">
      <c r="A148" s="2" t="s">
        <v>154</v>
      </c>
      <c r="B148" s="30">
        <f>B149+B150</f>
        <v>6492615760</v>
      </c>
      <c r="C148" s="30">
        <f t="shared" ref="C148:N148" si="40">C149+C150</f>
        <v>649261576</v>
      </c>
      <c r="D148" s="30">
        <f t="shared" si="40"/>
        <v>649261576</v>
      </c>
      <c r="E148" s="30">
        <f t="shared" si="40"/>
        <v>649261576</v>
      </c>
      <c r="F148" s="30">
        <f t="shared" si="40"/>
        <v>649261576</v>
      </c>
      <c r="G148" s="30">
        <f t="shared" si="40"/>
        <v>649261576</v>
      </c>
      <c r="H148" s="30">
        <f t="shared" si="40"/>
        <v>649261576</v>
      </c>
      <c r="I148" s="30">
        <f t="shared" si="40"/>
        <v>649261576</v>
      </c>
      <c r="J148" s="30">
        <f t="shared" si="40"/>
        <v>649261576</v>
      </c>
      <c r="K148" s="30">
        <f t="shared" si="40"/>
        <v>649261576</v>
      </c>
      <c r="L148" s="30">
        <f t="shared" si="40"/>
        <v>649261576</v>
      </c>
      <c r="M148" s="30">
        <f t="shared" si="40"/>
        <v>0</v>
      </c>
      <c r="N148" s="30">
        <f t="shared" si="40"/>
        <v>0</v>
      </c>
      <c r="O148" s="16"/>
    </row>
    <row r="149" spans="1:16" s="4" customFormat="1" ht="28.5" customHeight="1" x14ac:dyDescent="0.25">
      <c r="A149" s="14" t="s">
        <v>155</v>
      </c>
      <c r="B149" s="30">
        <f t="shared" si="30"/>
        <v>5705616475</v>
      </c>
      <c r="C149" s="31">
        <v>570561648</v>
      </c>
      <c r="D149" s="31">
        <v>570561648</v>
      </c>
      <c r="E149" s="31">
        <v>570561648</v>
      </c>
      <c r="F149" s="31">
        <v>570561648</v>
      </c>
      <c r="G149" s="31">
        <v>570561648</v>
      </c>
      <c r="H149" s="31">
        <v>570561648</v>
      </c>
      <c r="I149" s="31">
        <v>570561648</v>
      </c>
      <c r="J149" s="31">
        <v>570561648</v>
      </c>
      <c r="K149" s="31">
        <v>570561648</v>
      </c>
      <c r="L149" s="31">
        <v>570561643</v>
      </c>
      <c r="M149" s="31">
        <v>0</v>
      </c>
      <c r="N149" s="31">
        <v>0</v>
      </c>
      <c r="O149" s="16"/>
    </row>
    <row r="150" spans="1:16" s="19" customFormat="1" ht="37.5" customHeight="1" x14ac:dyDescent="0.25">
      <c r="A150" s="14" t="s">
        <v>179</v>
      </c>
      <c r="B150" s="30">
        <f t="shared" si="30"/>
        <v>786999285</v>
      </c>
      <c r="C150" s="31">
        <v>78699928</v>
      </c>
      <c r="D150" s="31">
        <v>78699928</v>
      </c>
      <c r="E150" s="31">
        <v>78699928</v>
      </c>
      <c r="F150" s="31">
        <v>78699928</v>
      </c>
      <c r="G150" s="31">
        <v>78699928</v>
      </c>
      <c r="H150" s="31">
        <v>78699928</v>
      </c>
      <c r="I150" s="31">
        <v>78699928</v>
      </c>
      <c r="J150" s="31">
        <v>78699928</v>
      </c>
      <c r="K150" s="31">
        <v>78699928</v>
      </c>
      <c r="L150" s="31">
        <v>78699933</v>
      </c>
      <c r="M150" s="31">
        <v>0</v>
      </c>
      <c r="N150" s="31">
        <v>0</v>
      </c>
      <c r="O150" s="18"/>
    </row>
    <row r="151" spans="1:16" s="4" customFormat="1" ht="60" customHeight="1" x14ac:dyDescent="0.25">
      <c r="A151" s="2" t="s">
        <v>156</v>
      </c>
      <c r="B151" s="30">
        <f>SUM(C151:N151)</f>
        <v>2215969397</v>
      </c>
      <c r="C151" s="31">
        <v>184582655</v>
      </c>
      <c r="D151" s="31">
        <v>184582655</v>
      </c>
      <c r="E151" s="31">
        <v>184582655</v>
      </c>
      <c r="F151" s="31">
        <v>184582655</v>
      </c>
      <c r="G151" s="31">
        <v>184582655</v>
      </c>
      <c r="H151" s="31">
        <v>184582655</v>
      </c>
      <c r="I151" s="31">
        <v>184582655</v>
      </c>
      <c r="J151" s="31">
        <v>184582655</v>
      </c>
      <c r="K151" s="31">
        <v>184582655</v>
      </c>
      <c r="L151" s="31">
        <v>184582655</v>
      </c>
      <c r="M151" s="31">
        <v>185071417</v>
      </c>
      <c r="N151" s="31">
        <v>185071430</v>
      </c>
      <c r="O151" s="16"/>
    </row>
    <row r="152" spans="1:16" s="4" customFormat="1" ht="18.75" customHeight="1" x14ac:dyDescent="0.25">
      <c r="A152" s="2" t="s">
        <v>157</v>
      </c>
      <c r="B152" s="30">
        <f>B153+B154+B155+B156</f>
        <v>939357612</v>
      </c>
      <c r="C152" s="30">
        <f t="shared" ref="C152:N152" si="41">C153+C154+C155+C156</f>
        <v>47044223</v>
      </c>
      <c r="D152" s="30">
        <f t="shared" si="41"/>
        <v>80128243</v>
      </c>
      <c r="E152" s="30">
        <f t="shared" si="41"/>
        <v>63586234</v>
      </c>
      <c r="F152" s="30">
        <f t="shared" si="41"/>
        <v>85297657</v>
      </c>
      <c r="G152" s="30">
        <f t="shared" si="41"/>
        <v>85297657</v>
      </c>
      <c r="H152" s="30">
        <f t="shared" si="41"/>
        <v>141986138</v>
      </c>
      <c r="I152" s="30">
        <f t="shared" si="41"/>
        <v>85297656</v>
      </c>
      <c r="J152" s="30">
        <f t="shared" si="41"/>
        <v>85297656</v>
      </c>
      <c r="K152" s="30">
        <f t="shared" si="41"/>
        <v>85297655</v>
      </c>
      <c r="L152" s="30">
        <f t="shared" si="41"/>
        <v>82482392</v>
      </c>
      <c r="M152" s="30">
        <f t="shared" si="41"/>
        <v>48821053</v>
      </c>
      <c r="N152" s="30">
        <f t="shared" si="41"/>
        <v>48821048</v>
      </c>
      <c r="O152" s="16"/>
    </row>
    <row r="153" spans="1:16" s="4" customFormat="1" ht="18.75" customHeight="1" x14ac:dyDescent="0.25">
      <c r="A153" s="14" t="s">
        <v>158</v>
      </c>
      <c r="B153" s="30">
        <f t="shared" si="30"/>
        <v>568084327</v>
      </c>
      <c r="C153" s="31">
        <v>47044223</v>
      </c>
      <c r="D153" s="31">
        <v>47044223</v>
      </c>
      <c r="E153" s="31">
        <v>47044223</v>
      </c>
      <c r="F153" s="31">
        <v>47044223</v>
      </c>
      <c r="G153" s="31">
        <v>47044223</v>
      </c>
      <c r="H153" s="31">
        <v>47044223</v>
      </c>
      <c r="I153" s="31">
        <v>47044222</v>
      </c>
      <c r="J153" s="31">
        <v>47044222</v>
      </c>
      <c r="K153" s="31">
        <v>47044222</v>
      </c>
      <c r="L153" s="31">
        <v>47044222</v>
      </c>
      <c r="M153" s="31">
        <v>48821053</v>
      </c>
      <c r="N153" s="31">
        <v>48821048</v>
      </c>
      <c r="O153" s="16"/>
    </row>
    <row r="154" spans="1:16" s="4" customFormat="1" ht="27" customHeight="1" x14ac:dyDescent="0.25">
      <c r="A154" s="14" t="s">
        <v>159</v>
      </c>
      <c r="B154" s="30">
        <f t="shared" si="30"/>
        <v>328011081</v>
      </c>
      <c r="C154" s="31">
        <v>0</v>
      </c>
      <c r="D154" s="31">
        <v>30622137</v>
      </c>
      <c r="E154" s="31">
        <v>15311069</v>
      </c>
      <c r="F154" s="31">
        <v>32801108</v>
      </c>
      <c r="G154" s="31">
        <v>32801108</v>
      </c>
      <c r="H154" s="31">
        <v>85271227</v>
      </c>
      <c r="I154" s="31">
        <v>32801108</v>
      </c>
      <c r="J154" s="31">
        <v>32801108</v>
      </c>
      <c r="K154" s="31">
        <v>32801108</v>
      </c>
      <c r="L154" s="31">
        <v>32801108</v>
      </c>
      <c r="M154" s="31">
        <v>0</v>
      </c>
      <c r="N154" s="31">
        <v>0</v>
      </c>
      <c r="O154" s="16"/>
    </row>
    <row r="155" spans="1:16" s="4" customFormat="1" ht="33.75" customHeight="1" x14ac:dyDescent="0.25">
      <c r="A155" s="14" t="s">
        <v>160</v>
      </c>
      <c r="B155" s="30">
        <f t="shared" si="30"/>
        <v>16891583</v>
      </c>
      <c r="C155" s="31">
        <v>0</v>
      </c>
      <c r="D155" s="31">
        <v>0</v>
      </c>
      <c r="E155" s="31">
        <v>0</v>
      </c>
      <c r="F155" s="31">
        <v>2815264</v>
      </c>
      <c r="G155" s="31">
        <v>2815264</v>
      </c>
      <c r="H155" s="31">
        <v>2815264</v>
      </c>
      <c r="I155" s="31">
        <v>2815264</v>
      </c>
      <c r="J155" s="31">
        <v>2815264</v>
      </c>
      <c r="K155" s="31">
        <v>2815263</v>
      </c>
      <c r="L155" s="31"/>
      <c r="M155" s="31"/>
      <c r="N155" s="31"/>
      <c r="O155" s="16"/>
    </row>
    <row r="156" spans="1:16" s="4" customFormat="1" ht="29.25" customHeight="1" x14ac:dyDescent="0.25">
      <c r="A156" s="14" t="s">
        <v>161</v>
      </c>
      <c r="B156" s="30">
        <f t="shared" si="30"/>
        <v>26370621</v>
      </c>
      <c r="C156" s="31">
        <v>0</v>
      </c>
      <c r="D156" s="31">
        <v>2461883</v>
      </c>
      <c r="E156" s="31">
        <v>1230942</v>
      </c>
      <c r="F156" s="31">
        <v>2637062</v>
      </c>
      <c r="G156" s="31">
        <v>2637062</v>
      </c>
      <c r="H156" s="31">
        <v>6855424</v>
      </c>
      <c r="I156" s="31">
        <v>2637062</v>
      </c>
      <c r="J156" s="31">
        <v>2637062</v>
      </c>
      <c r="K156" s="31">
        <v>2637062</v>
      </c>
      <c r="L156" s="31">
        <v>2637062</v>
      </c>
      <c r="M156" s="31">
        <v>0</v>
      </c>
      <c r="N156" s="31">
        <v>0</v>
      </c>
      <c r="O156" s="16"/>
      <c r="P156" s="17"/>
    </row>
    <row r="157" spans="1:16" s="4" customFormat="1" ht="33.75" customHeight="1" x14ac:dyDescent="0.25">
      <c r="A157" s="2" t="s">
        <v>162</v>
      </c>
      <c r="B157" s="30">
        <f t="shared" si="30"/>
        <v>130723104</v>
      </c>
      <c r="C157" s="31">
        <v>13343291</v>
      </c>
      <c r="D157" s="31">
        <v>11457605</v>
      </c>
      <c r="E157" s="31">
        <v>11331159</v>
      </c>
      <c r="F157" s="31">
        <v>9707485</v>
      </c>
      <c r="G157" s="31">
        <v>10438558</v>
      </c>
      <c r="H157" s="31">
        <v>9669251</v>
      </c>
      <c r="I157" s="31">
        <v>11343054</v>
      </c>
      <c r="J157" s="31">
        <v>8875237</v>
      </c>
      <c r="K157" s="31">
        <v>10605186</v>
      </c>
      <c r="L157" s="31">
        <v>10576695</v>
      </c>
      <c r="M157" s="31">
        <v>12787339</v>
      </c>
      <c r="N157" s="31">
        <v>10588244</v>
      </c>
      <c r="O157" s="16"/>
    </row>
    <row r="158" spans="1:16" s="4" customFormat="1" ht="43.5" customHeight="1" x14ac:dyDescent="0.25">
      <c r="A158" s="2" t="s">
        <v>163</v>
      </c>
      <c r="B158" s="30">
        <f t="shared" si="30"/>
        <v>275843550</v>
      </c>
      <c r="C158" s="31">
        <v>27584356</v>
      </c>
      <c r="D158" s="31">
        <v>27584356</v>
      </c>
      <c r="E158" s="31">
        <v>27584356</v>
      </c>
      <c r="F158" s="31">
        <v>27584356</v>
      </c>
      <c r="G158" s="31">
        <v>27584356</v>
      </c>
      <c r="H158" s="31">
        <v>27584356</v>
      </c>
      <c r="I158" s="31">
        <v>27584356</v>
      </c>
      <c r="J158" s="31">
        <v>27584356</v>
      </c>
      <c r="K158" s="31">
        <v>27584356</v>
      </c>
      <c r="L158" s="31">
        <v>27584346</v>
      </c>
      <c r="M158" s="31">
        <v>0</v>
      </c>
      <c r="N158" s="31">
        <v>0</v>
      </c>
      <c r="O158" s="16"/>
    </row>
    <row r="159" spans="1:16" s="4" customFormat="1" ht="36" x14ac:dyDescent="0.25">
      <c r="A159" s="2" t="s">
        <v>164</v>
      </c>
      <c r="B159" s="30">
        <f t="shared" si="30"/>
        <v>1483608036</v>
      </c>
      <c r="C159" s="31">
        <v>123342003</v>
      </c>
      <c r="D159" s="31">
        <v>123342003</v>
      </c>
      <c r="E159" s="31">
        <v>123342003</v>
      </c>
      <c r="F159" s="31">
        <v>123342003</v>
      </c>
      <c r="G159" s="31">
        <v>123342003</v>
      </c>
      <c r="H159" s="31">
        <v>123342003</v>
      </c>
      <c r="I159" s="31">
        <v>123342003</v>
      </c>
      <c r="J159" s="31">
        <v>123342003</v>
      </c>
      <c r="K159" s="31">
        <v>123342003</v>
      </c>
      <c r="L159" s="31">
        <v>123342003</v>
      </c>
      <c r="M159" s="31">
        <v>125094003</v>
      </c>
      <c r="N159" s="31">
        <v>125094003</v>
      </c>
      <c r="O159" s="16"/>
    </row>
    <row r="160" spans="1:16" s="19" customFormat="1" ht="18.75" customHeight="1" x14ac:dyDescent="0.25">
      <c r="A160" s="7" t="s">
        <v>165</v>
      </c>
      <c r="B160" s="28">
        <f>B161</f>
        <v>3161589813</v>
      </c>
      <c r="C160" s="28">
        <f t="shared" ref="C160:M160" si="42">C161</f>
        <v>13146276</v>
      </c>
      <c r="D160" s="28">
        <f t="shared" si="42"/>
        <v>150403738</v>
      </c>
      <c r="E160" s="28">
        <f t="shared" si="42"/>
        <v>190754236</v>
      </c>
      <c r="F160" s="28">
        <f t="shared" si="42"/>
        <v>264614518</v>
      </c>
      <c r="G160" s="28">
        <f t="shared" si="42"/>
        <v>301145700</v>
      </c>
      <c r="H160" s="28">
        <f t="shared" si="42"/>
        <v>268434389</v>
      </c>
      <c r="I160" s="28">
        <f t="shared" si="42"/>
        <v>306694940</v>
      </c>
      <c r="J160" s="28">
        <f t="shared" si="42"/>
        <v>356659860</v>
      </c>
      <c r="K160" s="28">
        <f>K161</f>
        <v>311428947</v>
      </c>
      <c r="L160" s="28">
        <f>L161</f>
        <v>342734013</v>
      </c>
      <c r="M160" s="28">
        <f t="shared" si="42"/>
        <v>288143623</v>
      </c>
      <c r="N160" s="28">
        <f>N161</f>
        <v>367429573</v>
      </c>
      <c r="O160" s="16"/>
    </row>
    <row r="161" spans="1:15" s="4" customFormat="1" ht="18.75" customHeight="1" x14ac:dyDescent="0.25">
      <c r="A161" s="6" t="s">
        <v>166</v>
      </c>
      <c r="B161" s="30">
        <f t="shared" ref="B161:B170" si="43">SUM(C161:N161)</f>
        <v>3161589813</v>
      </c>
      <c r="C161" s="31">
        <v>13146276</v>
      </c>
      <c r="D161" s="31">
        <v>150403738</v>
      </c>
      <c r="E161" s="31">
        <v>190754236</v>
      </c>
      <c r="F161" s="31">
        <v>264614518</v>
      </c>
      <c r="G161" s="31">
        <v>301145700</v>
      </c>
      <c r="H161" s="31">
        <v>268434389</v>
      </c>
      <c r="I161" s="31">
        <v>306694940</v>
      </c>
      <c r="J161" s="31">
        <v>356659860</v>
      </c>
      <c r="K161" s="31">
        <v>311428947</v>
      </c>
      <c r="L161" s="31">
        <v>342734013</v>
      </c>
      <c r="M161" s="31">
        <v>288143623</v>
      </c>
      <c r="N161" s="31">
        <v>367429573</v>
      </c>
      <c r="O161" s="16"/>
    </row>
    <row r="162" spans="1:15" s="4" customFormat="1" ht="38.25" customHeight="1" x14ac:dyDescent="0.25">
      <c r="A162" s="7" t="s">
        <v>167</v>
      </c>
      <c r="B162" s="28">
        <f>B165</f>
        <v>2130778269</v>
      </c>
      <c r="C162" s="28">
        <f t="shared" ref="C162:N162" si="44">C165</f>
        <v>150876329</v>
      </c>
      <c r="D162" s="28">
        <f t="shared" si="44"/>
        <v>122004273</v>
      </c>
      <c r="E162" s="28">
        <f t="shared" si="44"/>
        <v>111473964</v>
      </c>
      <c r="F162" s="28">
        <f t="shared" si="44"/>
        <v>208623796</v>
      </c>
      <c r="G162" s="28">
        <f t="shared" si="44"/>
        <v>151128233</v>
      </c>
      <c r="H162" s="28">
        <f t="shared" si="44"/>
        <v>202145296</v>
      </c>
      <c r="I162" s="28">
        <f t="shared" si="44"/>
        <v>232060251</v>
      </c>
      <c r="J162" s="28">
        <f t="shared" si="44"/>
        <v>177103886</v>
      </c>
      <c r="K162" s="28">
        <f t="shared" si="44"/>
        <v>195245685</v>
      </c>
      <c r="L162" s="28">
        <f t="shared" si="44"/>
        <v>153928527</v>
      </c>
      <c r="M162" s="28">
        <f t="shared" si="44"/>
        <v>193776940</v>
      </c>
      <c r="N162" s="28">
        <f t="shared" si="44"/>
        <v>232411089</v>
      </c>
      <c r="O162" s="16"/>
    </row>
    <row r="163" spans="1:15" s="4" customFormat="1" ht="36.75" customHeight="1" x14ac:dyDescent="0.25">
      <c r="A163" s="2" t="s">
        <v>168</v>
      </c>
      <c r="B163" s="30">
        <f t="shared" si="43"/>
        <v>0</v>
      </c>
      <c r="C163" s="31">
        <v>0</v>
      </c>
      <c r="D163" s="31">
        <v>0</v>
      </c>
      <c r="E163" s="31">
        <v>0</v>
      </c>
      <c r="F163" s="31">
        <v>0</v>
      </c>
      <c r="G163" s="31">
        <v>0</v>
      </c>
      <c r="H163" s="31">
        <v>0</v>
      </c>
      <c r="I163" s="31">
        <v>0</v>
      </c>
      <c r="J163" s="31">
        <v>0</v>
      </c>
      <c r="K163" s="31">
        <v>0</v>
      </c>
      <c r="L163" s="31">
        <v>0</v>
      </c>
      <c r="M163" s="31">
        <v>0</v>
      </c>
      <c r="N163" s="31">
        <v>0</v>
      </c>
      <c r="O163" s="16"/>
    </row>
    <row r="164" spans="1:15" s="4" customFormat="1" ht="34.5" customHeight="1" x14ac:dyDescent="0.25">
      <c r="A164" s="2" t="s">
        <v>169</v>
      </c>
      <c r="B164" s="30">
        <f t="shared" si="43"/>
        <v>0</v>
      </c>
      <c r="C164" s="31">
        <v>0</v>
      </c>
      <c r="D164" s="31">
        <v>0</v>
      </c>
      <c r="E164" s="31">
        <v>0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  <c r="K164" s="31">
        <v>0</v>
      </c>
      <c r="L164" s="31">
        <v>0</v>
      </c>
      <c r="M164" s="31">
        <v>0</v>
      </c>
      <c r="N164" s="31">
        <v>0</v>
      </c>
      <c r="O164" s="16"/>
    </row>
    <row r="165" spans="1:15" s="4" customFormat="1" ht="18.75" customHeight="1" x14ac:dyDescent="0.25">
      <c r="A165" s="6" t="s">
        <v>170</v>
      </c>
      <c r="B165" s="30">
        <f t="shared" si="43"/>
        <v>2130778269</v>
      </c>
      <c r="C165" s="31">
        <v>150876329</v>
      </c>
      <c r="D165" s="31">
        <v>122004273</v>
      </c>
      <c r="E165" s="31">
        <v>111473964</v>
      </c>
      <c r="F165" s="31">
        <v>208623796</v>
      </c>
      <c r="G165" s="31">
        <v>151128233</v>
      </c>
      <c r="H165" s="31">
        <v>202145296</v>
      </c>
      <c r="I165" s="31">
        <v>232060251</v>
      </c>
      <c r="J165" s="31">
        <v>177103886</v>
      </c>
      <c r="K165" s="31">
        <v>195245685</v>
      </c>
      <c r="L165" s="31">
        <v>153928527</v>
      </c>
      <c r="M165" s="31">
        <v>193776940</v>
      </c>
      <c r="N165" s="31">
        <v>232411089</v>
      </c>
      <c r="O165" s="16"/>
    </row>
    <row r="166" spans="1:15" s="4" customFormat="1" ht="18.75" customHeight="1" x14ac:dyDescent="0.25">
      <c r="A166" s="6" t="s">
        <v>171</v>
      </c>
      <c r="B166" s="30">
        <f t="shared" si="43"/>
        <v>0</v>
      </c>
      <c r="C166" s="31">
        <v>0</v>
      </c>
      <c r="D166" s="31">
        <v>0</v>
      </c>
      <c r="E166" s="31">
        <v>0</v>
      </c>
      <c r="F166" s="31">
        <v>0</v>
      </c>
      <c r="G166" s="31">
        <v>0</v>
      </c>
      <c r="H166" s="31">
        <v>0</v>
      </c>
      <c r="I166" s="31">
        <v>0</v>
      </c>
      <c r="J166" s="31">
        <v>0</v>
      </c>
      <c r="K166" s="31">
        <v>0</v>
      </c>
      <c r="L166" s="31">
        <v>0</v>
      </c>
      <c r="M166" s="31">
        <v>0</v>
      </c>
      <c r="N166" s="31">
        <v>0</v>
      </c>
      <c r="O166" s="16"/>
    </row>
    <row r="167" spans="1:15" s="4" customFormat="1" ht="19.5" customHeight="1" x14ac:dyDescent="0.25">
      <c r="A167" s="6" t="s">
        <v>172</v>
      </c>
      <c r="B167" s="30">
        <f t="shared" si="43"/>
        <v>0</v>
      </c>
      <c r="C167" s="31">
        <v>0</v>
      </c>
      <c r="D167" s="31">
        <v>0</v>
      </c>
      <c r="E167" s="31">
        <v>0</v>
      </c>
      <c r="F167" s="31">
        <v>0</v>
      </c>
      <c r="G167" s="31">
        <v>0</v>
      </c>
      <c r="H167" s="31">
        <v>0</v>
      </c>
      <c r="I167" s="31">
        <v>0</v>
      </c>
      <c r="J167" s="31">
        <v>0</v>
      </c>
      <c r="K167" s="31">
        <v>0</v>
      </c>
      <c r="L167" s="31">
        <v>0</v>
      </c>
      <c r="M167" s="31">
        <v>0</v>
      </c>
      <c r="N167" s="31">
        <v>0</v>
      </c>
      <c r="O167" s="16"/>
    </row>
    <row r="168" spans="1:15" s="4" customFormat="1" ht="33.75" customHeight="1" x14ac:dyDescent="0.25">
      <c r="A168" s="2" t="s">
        <v>173</v>
      </c>
      <c r="B168" s="30">
        <f t="shared" si="43"/>
        <v>0</v>
      </c>
      <c r="C168" s="31">
        <v>0</v>
      </c>
      <c r="D168" s="31">
        <v>0</v>
      </c>
      <c r="E168" s="31">
        <v>0</v>
      </c>
      <c r="F168" s="31">
        <v>0</v>
      </c>
      <c r="G168" s="31">
        <v>0</v>
      </c>
      <c r="H168" s="31">
        <v>0</v>
      </c>
      <c r="I168" s="31">
        <v>0</v>
      </c>
      <c r="J168" s="31">
        <v>0</v>
      </c>
      <c r="K168" s="31">
        <v>0</v>
      </c>
      <c r="L168" s="31">
        <v>0</v>
      </c>
      <c r="M168" s="31">
        <v>0</v>
      </c>
      <c r="N168" s="31">
        <v>0</v>
      </c>
      <c r="O168" s="16"/>
    </row>
    <row r="169" spans="1:15" s="4" customFormat="1" ht="24" customHeight="1" x14ac:dyDescent="0.25">
      <c r="A169" s="23" t="s">
        <v>174</v>
      </c>
      <c r="B169" s="28">
        <f>B170</f>
        <v>1</v>
      </c>
      <c r="C169" s="28">
        <f t="shared" ref="C169:N169" si="45">C170</f>
        <v>0</v>
      </c>
      <c r="D169" s="28">
        <f t="shared" si="45"/>
        <v>0</v>
      </c>
      <c r="E169" s="28">
        <f t="shared" si="45"/>
        <v>0</v>
      </c>
      <c r="F169" s="28">
        <f t="shared" si="45"/>
        <v>0</v>
      </c>
      <c r="G169" s="28">
        <f t="shared" si="45"/>
        <v>0</v>
      </c>
      <c r="H169" s="28">
        <f t="shared" si="45"/>
        <v>0</v>
      </c>
      <c r="I169" s="28">
        <f t="shared" si="45"/>
        <v>0</v>
      </c>
      <c r="J169" s="28">
        <f t="shared" si="45"/>
        <v>0</v>
      </c>
      <c r="K169" s="28">
        <f t="shared" si="45"/>
        <v>0</v>
      </c>
      <c r="L169" s="28">
        <f t="shared" si="45"/>
        <v>0</v>
      </c>
      <c r="M169" s="28">
        <f t="shared" si="45"/>
        <v>0</v>
      </c>
      <c r="N169" s="28">
        <f t="shared" si="45"/>
        <v>1</v>
      </c>
      <c r="O169" s="16"/>
    </row>
    <row r="170" spans="1:15" s="19" customFormat="1" ht="35.25" customHeight="1" x14ac:dyDescent="0.25">
      <c r="A170" s="6" t="s">
        <v>175</v>
      </c>
      <c r="B170" s="30">
        <f t="shared" si="43"/>
        <v>1</v>
      </c>
      <c r="C170" s="31">
        <v>0</v>
      </c>
      <c r="D170" s="31">
        <v>0</v>
      </c>
      <c r="E170" s="31">
        <v>0</v>
      </c>
      <c r="F170" s="31">
        <v>0</v>
      </c>
      <c r="G170" s="31">
        <v>0</v>
      </c>
      <c r="H170" s="31">
        <v>0</v>
      </c>
      <c r="I170" s="31">
        <v>0</v>
      </c>
      <c r="J170" s="31">
        <v>0</v>
      </c>
      <c r="K170" s="31">
        <v>0</v>
      </c>
      <c r="L170" s="31">
        <v>0</v>
      </c>
      <c r="M170" s="31">
        <v>0</v>
      </c>
      <c r="N170" s="31">
        <v>1</v>
      </c>
      <c r="O170" s="16"/>
    </row>
    <row r="171" spans="1:15" s="1" customFormat="1" ht="18.75" customHeight="1" x14ac:dyDescent="0.25">
      <c r="A171" s="35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</row>
    <row r="172" spans="1:15" s="1" customFormat="1" ht="18.75" customHeight="1" x14ac:dyDescent="0.25">
      <c r="A172" s="35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</row>
    <row r="173" spans="1:15" s="1" customFormat="1" ht="18.75" customHeight="1" x14ac:dyDescent="0.25">
      <c r="A173" s="35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</row>
    <row r="174" spans="1:15" s="1" customFormat="1" ht="18.75" customHeight="1" x14ac:dyDescent="0.25">
      <c r="A174" s="35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</row>
    <row r="175" spans="1:15" s="1" customFormat="1" ht="18.75" customHeight="1" x14ac:dyDescent="0.25">
      <c r="A175" s="35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</row>
    <row r="176" spans="1:15" s="1" customFormat="1" ht="18.75" customHeight="1" x14ac:dyDescent="0.25">
      <c r="A176" s="35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</row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</sheetData>
  <mergeCells count="2">
    <mergeCell ref="A2:N2"/>
    <mergeCell ref="A1:N1"/>
  </mergeCells>
  <printOptions horizontalCentered="1"/>
  <pageMargins left="0.98425196850393704" right="0.59055118110236227" top="1.1811023622047245" bottom="0.78740157480314965" header="0.31496062992125984" footer="0.31496062992125984"/>
  <pageSetup paperSize="5" scale="60" firstPageNumber="29" orientation="landscape" useFirstPageNumber="1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calendario 2017</vt:lpstr>
      <vt:lpstr>'calendario 2017'!Área_de_impresión</vt:lpstr>
      <vt:lpstr>'calendario 2017'!Títulos_a_imprimir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lorena</dc:creator>
  <cp:lastModifiedBy>admin</cp:lastModifiedBy>
  <cp:lastPrinted>2016-11-30T00:00:19Z</cp:lastPrinted>
  <dcterms:created xsi:type="dcterms:W3CDTF">2016-11-22T20:13:09Z</dcterms:created>
  <dcterms:modified xsi:type="dcterms:W3CDTF">2016-11-30T00:00:47Z</dcterms:modified>
</cp:coreProperties>
</file>