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" ContentType="image/t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1\TRANSPARENCIA PRESUPUESTARIA 2021\4TO TRIMESTRE 2021\"/>
    </mc:Choice>
  </mc:AlternateContent>
  <bookViews>
    <workbookView xWindow="-120" yWindow="-120" windowWidth="20730" windowHeight="11310"/>
  </bookViews>
  <sheets>
    <sheet name="Hoja1" sheetId="1" r:id="rId1"/>
  </sheets>
  <definedNames>
    <definedName name="_xlnm.Print_Area" localSheetId="0">Hoja1!$A$1:$O$24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N15" i="1"/>
  <c r="N14" i="1"/>
  <c r="N13" i="1"/>
  <c r="N12" i="1"/>
  <c r="N11" i="1"/>
  <c r="N10" i="1"/>
  <c r="F15" i="1"/>
  <c r="I15" i="1" s="1"/>
  <c r="F14" i="1"/>
  <c r="J14" i="1" s="1"/>
  <c r="F13" i="1"/>
  <c r="I13" i="1" s="1"/>
  <c r="J13" i="1" s="1"/>
  <c r="F12" i="1"/>
  <c r="J12" i="1" s="1"/>
  <c r="F11" i="1"/>
  <c r="J11" i="1" s="1"/>
  <c r="F10" i="1"/>
  <c r="J10" i="1" s="1"/>
  <c r="O11" i="1" l="1"/>
  <c r="J15" i="1"/>
  <c r="O15" i="1" s="1"/>
  <c r="O12" i="1"/>
  <c r="O14" i="1"/>
  <c r="O13" i="1"/>
  <c r="O10" i="1"/>
  <c r="N9" i="1" l="1"/>
  <c r="F9" i="1"/>
  <c r="I9" i="1" l="1"/>
  <c r="J9" i="1" s="1"/>
  <c r="O9" i="1" s="1"/>
  <c r="E21" i="1" l="1"/>
  <c r="G21" i="1"/>
  <c r="K21" i="1"/>
  <c r="L21" i="1"/>
  <c r="M21" i="1"/>
  <c r="D21" i="1"/>
  <c r="F8" i="1" l="1"/>
  <c r="F21" i="1" l="1"/>
  <c r="I21" i="1"/>
  <c r="A21" i="1"/>
  <c r="N8" i="1" l="1"/>
  <c r="N21" i="1" s="1"/>
  <c r="J8" i="1"/>
  <c r="J21" i="1" s="1"/>
  <c r="O8" i="1" l="1"/>
  <c r="O21" i="1" s="1"/>
</calcChain>
</file>

<file path=xl/sharedStrings.xml><?xml version="1.0" encoding="utf-8"?>
<sst xmlns="http://schemas.openxmlformats.org/spreadsheetml/2006/main" count="43" uniqueCount="36">
  <si>
    <t>DATOS DE LA PLAZA</t>
  </si>
  <si>
    <t>PERCEPCIONES</t>
  </si>
  <si>
    <t>TOTAL BRUTO</t>
  </si>
  <si>
    <t>DEDUCCIONES</t>
  </si>
  <si>
    <t>TOTAL DEDUCCIONES</t>
  </si>
  <si>
    <t>TOTAL NETO</t>
  </si>
  <si>
    <t>NIVEL</t>
  </si>
  <si>
    <t>SALARIO DIARIO INTEGRADO (BASE DE COTIZACIÓN IMSS)</t>
  </si>
  <si>
    <t>SALARIO DIARIO NOMINAL</t>
  </si>
  <si>
    <t>SUELDO</t>
  </si>
  <si>
    <t>COMP. FIJA GARANTIZADA GRAVADO</t>
  </si>
  <si>
    <t>QUINQ. GRAVADO</t>
  </si>
  <si>
    <t>ISS</t>
  </si>
  <si>
    <t>IMSS</t>
  </si>
  <si>
    <t>CESANTIA Y VEJEZ</t>
  </si>
  <si>
    <t>SUMA</t>
  </si>
  <si>
    <t>DEPARTAMENTO DE RECURSOS HUMANOS</t>
  </si>
  <si>
    <t>NUM. DE PLAZAS</t>
  </si>
  <si>
    <t>CATEGORIA O PUESTO</t>
  </si>
  <si>
    <t>TABULADOR DE SUELDO DEL PERSONAL DE MANDOS MEDIOS Y SUPERIORES</t>
  </si>
  <si>
    <t>NOVAUNIVERSITAS</t>
  </si>
  <si>
    <t>N/A</t>
  </si>
  <si>
    <t>VICE-RECTORÍA DE ADMINISTRACIÓN</t>
  </si>
  <si>
    <t>NOTA:</t>
  </si>
  <si>
    <t>En la determinación anterior, se considera el sueldo mensual promedio de 30.4 días.</t>
  </si>
  <si>
    <t>VICE-RECTOR</t>
  </si>
  <si>
    <t>RECTOR</t>
  </si>
  <si>
    <t>JEFE DE DEPARTAMENTO "B"</t>
  </si>
  <si>
    <t>ABOGADO GENERAL</t>
  </si>
  <si>
    <t>AUDITOR INTERNO</t>
  </si>
  <si>
    <t>JEFE DE DEPARTAMENTO "C"</t>
  </si>
  <si>
    <t>JEFE DE DEPARTAMENTO "A"</t>
  </si>
  <si>
    <t>SRIO. PART. RECTOR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</si>
  <si>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El Rector solo percibe su sueldo en  la UTM, por lo que,  por razones formales figura el sueldo del Rector en el tabulador, pero no cobra salario en esta Institución.</t>
    </r>
  </si>
  <si>
    <r>
      <t xml:space="preserve">PREVISON SOCIAL MMYS </t>
    </r>
    <r>
      <rPr>
        <sz val="11"/>
        <color theme="0"/>
        <rFont val="Calibri"/>
        <family val="2"/>
      </rPr>
      <t>EXENTO</t>
    </r>
  </si>
  <si>
    <t>AL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</si>
</sst>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);\-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1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" fontId="3" fillId="0" borderId="2" xfId="0" applyNumberFormat="1" applyFont="1" applyFill="1" applyBorder="1"/>
    <xf numFmtId="0" fontId="5" fillId="0" borderId="1" xfId="0" applyFont="1" applyFill="1" applyBorder="1"/>
    <xf numFmtId="4" fontId="3" fillId="0" borderId="1" xfId="0" applyNumberFormat="1" applyFont="1" applyFill="1" applyBorder="1"/>
    <xf numFmtId="4" fontId="4" fillId="0" borderId="1" xfId="0" applyNumberFormat="1" applyFont="1" applyFill="1" applyBorder="1"/>
    <xf numFmtId="4" fontId="6" fillId="0" borderId="2" xfId="0" applyNumberFormat="1" applyFont="1" applyFill="1" applyBorder="1"/>
    <xf numFmtId="4" fontId="7" fillId="0" borderId="1" xfId="0" applyNumberFormat="1" applyFont="1" applyFill="1" applyBorder="1" applyAlignment="1"/>
    <xf numFmtId="0" fontId="3" fillId="0" borderId="1" xfId="0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/>
    <xf numFmtId="0" fontId="8" fillId="0" borderId="0" xfId="0" applyFont="1"/>
    <xf numFmtId="0" fontId="9" fillId="0" borderId="0" xfId="0" applyFont="1" applyFill="1" applyBorder="1"/>
    <xf numFmtId="4" fontId="12" fillId="2" borderId="10" xfId="0" applyNumberFormat="1" applyFont="1" applyFill="1" applyBorder="1" applyAlignment="1">
      <alignment horizontal="center" vertical="center" wrapText="1"/>
    </xf>
    <xf numFmtId="4" fontId="12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/>
    </xf>
    <xf numFmtId="4" fontId="13" fillId="2" borderId="5" xfId="0" applyNumberFormat="1" applyFont="1" applyFill="1" applyBorder="1" applyAlignment="1">
      <alignment horizontal="center"/>
    </xf>
    <xf numFmtId="4" fontId="13" fillId="2" borderId="6" xfId="0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26671</xdr:colOff>
      <xdr:row>0</xdr:row>
      <xdr:rowOff>99060</xdr:rowOff>
    </xdr:from>
    <xdr:to>
      <xdr:col>14</xdr:col>
      <xdr:colOff>666751</xdr:colOff>
      <xdr:row>3</xdr:row>
      <xdr:rowOff>179967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20233" b="22959"/>
        <a:stretch/>
      </xdr:blipFill>
      <xdr:spPr>
        <a:xfrm>
          <a:off x="12462511" y="99060"/>
          <a:ext cx="1554480" cy="6447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76200</xdr:colOff>
      <xdr:row>0</xdr:row>
      <xdr:rowOff>0</xdr:rowOff>
    </xdr:from>
    <xdr:to>
      <xdr:col>1</xdr:col>
      <xdr:colOff>123825</xdr:colOff>
      <xdr:row>4</xdr:row>
      <xdr:rowOff>123825</xdr:rowOff>
    </xdr:to>
    <xdr:pic>
      <xdr:nvPicPr>
        <xdr:cNvPr id="5" name="Imagen 1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0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70" zoomScaleNormal="70" zoomScaleSheetLayoutView="85" workbookViewId="0">
      <selection activeCell="R21" sqref="R21"/>
    </sheetView>
  </sheetViews>
  <sheetFormatPr baseColWidth="10" defaultRowHeight="15" x14ac:dyDescent="0.25"/>
  <cols>
    <col min="1" max="1" width="8.7109375" customWidth="1"/>
    <col min="2" max="2" width="34.42578125" customWidth="1"/>
    <col min="3" max="3" width="7.7109375" customWidth="1"/>
    <col min="4" max="4" width="16.140625" customWidth="1"/>
    <col min="5" max="5" width="11.7109375" customWidth="1"/>
    <col min="6" max="8" width="13.140625" customWidth="1"/>
    <col min="9" max="9" width="11.85546875" customWidth="1"/>
    <col min="10" max="10" width="13" customWidth="1"/>
    <col min="11" max="13" width="12.42578125" customWidth="1"/>
    <col min="14" max="14" width="13.28515625" customWidth="1"/>
    <col min="15" max="15" width="12.7109375" customWidth="1"/>
  </cols>
  <sheetData>
    <row r="1" spans="1:15" ht="15.75" x14ac:dyDescent="0.25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x14ac:dyDescent="0.25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5">
      <c r="A4" s="29" t="s">
        <v>19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15.75" thickBot="1" x14ac:dyDescent="0.3">
      <c r="A5" s="30" t="s">
        <v>35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5.75" x14ac:dyDescent="0.25">
      <c r="A6" s="31" t="s">
        <v>0</v>
      </c>
      <c r="B6" s="32"/>
      <c r="C6" s="32"/>
      <c r="D6" s="32"/>
      <c r="E6" s="33"/>
      <c r="F6" s="34" t="s">
        <v>1</v>
      </c>
      <c r="G6" s="32"/>
      <c r="H6" s="32"/>
      <c r="I6" s="33"/>
      <c r="J6" s="35" t="s">
        <v>2</v>
      </c>
      <c r="K6" s="19" t="s">
        <v>3</v>
      </c>
      <c r="L6" s="20"/>
      <c r="M6" s="21"/>
      <c r="N6" s="22" t="s">
        <v>4</v>
      </c>
      <c r="O6" s="24" t="s">
        <v>5</v>
      </c>
    </row>
    <row r="7" spans="1:15" ht="75.75" thickBot="1" x14ac:dyDescent="0.3">
      <c r="A7" s="16" t="s">
        <v>17</v>
      </c>
      <c r="B7" s="17" t="s">
        <v>18</v>
      </c>
      <c r="C7" s="17" t="s">
        <v>6</v>
      </c>
      <c r="D7" s="17" t="s">
        <v>7</v>
      </c>
      <c r="E7" s="17" t="s">
        <v>8</v>
      </c>
      <c r="F7" s="18" t="s">
        <v>9</v>
      </c>
      <c r="G7" s="17" t="s">
        <v>34</v>
      </c>
      <c r="H7" s="17" t="s">
        <v>10</v>
      </c>
      <c r="I7" s="17" t="s">
        <v>11</v>
      </c>
      <c r="J7" s="36"/>
      <c r="K7" s="17" t="s">
        <v>12</v>
      </c>
      <c r="L7" s="17" t="s">
        <v>13</v>
      </c>
      <c r="M7" s="17" t="s">
        <v>14</v>
      </c>
      <c r="N7" s="23"/>
      <c r="O7" s="25"/>
    </row>
    <row r="8" spans="1:15" s="1" customFormat="1" ht="15.75" x14ac:dyDescent="0.25">
      <c r="A8" s="2">
        <v>0</v>
      </c>
      <c r="B8" s="3" t="s">
        <v>26</v>
      </c>
      <c r="C8" s="3" t="s">
        <v>21</v>
      </c>
      <c r="D8" s="4">
        <v>2172</v>
      </c>
      <c r="E8" s="4">
        <v>2306.15</v>
      </c>
      <c r="F8" s="4">
        <f>+E8*30.4</f>
        <v>70106.960000000006</v>
      </c>
      <c r="G8" s="4">
        <v>359</v>
      </c>
      <c r="H8" s="4"/>
      <c r="I8" s="6"/>
      <c r="J8" s="8">
        <f>SUM(F8:I8)</f>
        <v>70465.960000000006</v>
      </c>
      <c r="K8" s="8">
        <v>17505.124</v>
      </c>
      <c r="L8" s="8">
        <v>1057.7813760000001</v>
      </c>
      <c r="M8" s="8">
        <v>742.82400000000007</v>
      </c>
      <c r="N8" s="8">
        <f>SUM(K8:M8)</f>
        <v>19305.729375999999</v>
      </c>
      <c r="O8" s="8">
        <f>J8-N8</f>
        <v>51160.230624000003</v>
      </c>
    </row>
    <row r="9" spans="1:15" s="1" customFormat="1" ht="15.75" x14ac:dyDescent="0.25">
      <c r="A9" s="2">
        <v>2</v>
      </c>
      <c r="B9" s="3" t="s">
        <v>25</v>
      </c>
      <c r="C9" s="3" t="s">
        <v>21</v>
      </c>
      <c r="D9" s="4">
        <v>1649.378727</v>
      </c>
      <c r="E9" s="4">
        <v>1500.39</v>
      </c>
      <c r="F9" s="4">
        <f>+E9*30.4</f>
        <v>45611.856</v>
      </c>
      <c r="G9" s="4">
        <v>359</v>
      </c>
      <c r="H9" s="4"/>
      <c r="I9" s="6">
        <f>+F9*10%</f>
        <v>4561.1855999999998</v>
      </c>
      <c r="J9" s="8">
        <f>SUM(F9:I9)</f>
        <v>50532.041599999997</v>
      </c>
      <c r="K9" s="8">
        <v>10004.4548</v>
      </c>
      <c r="L9" s="8">
        <v>795.63454546319986</v>
      </c>
      <c r="M9" s="8">
        <v>564.08752463399992</v>
      </c>
      <c r="N9" s="8">
        <f>SUM(K9:M9)</f>
        <v>11364.176870097199</v>
      </c>
      <c r="O9" s="8">
        <f>J9-N9</f>
        <v>39167.864729902794</v>
      </c>
    </row>
    <row r="10" spans="1:15" s="1" customFormat="1" ht="15.75" x14ac:dyDescent="0.25">
      <c r="A10" s="12">
        <v>0</v>
      </c>
      <c r="B10" s="6" t="s">
        <v>28</v>
      </c>
      <c r="C10" s="3" t="s">
        <v>21</v>
      </c>
      <c r="D10" s="6">
        <v>1079.4686280000001</v>
      </c>
      <c r="E10" s="6">
        <v>981.96</v>
      </c>
      <c r="F10" s="4">
        <f>+E10*30.4</f>
        <v>29851.583999999999</v>
      </c>
      <c r="G10" s="4">
        <v>359</v>
      </c>
      <c r="H10" s="4"/>
      <c r="I10" s="6"/>
      <c r="J10" s="8">
        <f t="shared" ref="J10:J15" si="0">SUM(F10:I10)</f>
        <v>30210.583999999999</v>
      </c>
      <c r="K10" s="6">
        <v>5463.3379967999999</v>
      </c>
      <c r="L10" s="6">
        <v>509.76763980480007</v>
      </c>
      <c r="M10" s="6">
        <v>369.17827077600009</v>
      </c>
      <c r="N10" s="8">
        <f t="shared" ref="N10:N15" si="1">SUM(K10:M10)</f>
        <v>6342.2839073808</v>
      </c>
      <c r="O10" s="8">
        <f t="shared" ref="O10:O15" si="2">J10-N10</f>
        <v>23868.3000926192</v>
      </c>
    </row>
    <row r="11" spans="1:15" s="1" customFormat="1" ht="15.75" x14ac:dyDescent="0.25">
      <c r="A11" s="12">
        <v>0</v>
      </c>
      <c r="B11" s="6" t="s">
        <v>29</v>
      </c>
      <c r="C11" s="3" t="s">
        <v>21</v>
      </c>
      <c r="D11" s="6">
        <v>830.213346</v>
      </c>
      <c r="E11" s="6">
        <v>755.22</v>
      </c>
      <c r="F11" s="4">
        <f t="shared" ref="F11:F15" si="3">+E11*30.4</f>
        <v>22958.687999999998</v>
      </c>
      <c r="G11" s="4">
        <v>359</v>
      </c>
      <c r="H11" s="4"/>
      <c r="I11" s="6"/>
      <c r="J11" s="8">
        <f t="shared" si="0"/>
        <v>23317.687999999998</v>
      </c>
      <c r="K11" s="6">
        <v>3842.1288575999997</v>
      </c>
      <c r="L11" s="6">
        <v>384.74119035360002</v>
      </c>
      <c r="M11" s="6">
        <v>283.93296433199998</v>
      </c>
      <c r="N11" s="8">
        <f t="shared" si="1"/>
        <v>4510.8030122855998</v>
      </c>
      <c r="O11" s="8">
        <f t="shared" si="2"/>
        <v>18806.884987714398</v>
      </c>
    </row>
    <row r="12" spans="1:15" s="1" customFormat="1" ht="15.75" x14ac:dyDescent="0.25">
      <c r="A12" s="12">
        <v>1</v>
      </c>
      <c r="B12" s="6" t="s">
        <v>30</v>
      </c>
      <c r="C12" s="3" t="s">
        <v>21</v>
      </c>
      <c r="D12" s="6">
        <v>990.26043299999992</v>
      </c>
      <c r="E12" s="6">
        <v>900.81</v>
      </c>
      <c r="F12" s="4">
        <f t="shared" si="3"/>
        <v>27384.623999999996</v>
      </c>
      <c r="G12" s="4">
        <v>359</v>
      </c>
      <c r="H12" s="4"/>
      <c r="I12" s="4"/>
      <c r="J12" s="8">
        <f t="shared" si="0"/>
        <v>27743.623999999996</v>
      </c>
      <c r="K12" s="6">
        <v>4883.1090047999987</v>
      </c>
      <c r="L12" s="6">
        <v>465.02080919279996</v>
      </c>
      <c r="M12" s="6">
        <v>338.66906808599998</v>
      </c>
      <c r="N12" s="8">
        <f t="shared" si="1"/>
        <v>5686.7988820787987</v>
      </c>
      <c r="O12" s="8">
        <f t="shared" si="2"/>
        <v>22056.825117921198</v>
      </c>
    </row>
    <row r="13" spans="1:15" s="1" customFormat="1" ht="15.75" x14ac:dyDescent="0.25">
      <c r="A13" s="12">
        <v>7</v>
      </c>
      <c r="B13" s="6" t="s">
        <v>27</v>
      </c>
      <c r="C13" s="3" t="s">
        <v>21</v>
      </c>
      <c r="D13" s="6">
        <v>830.213346</v>
      </c>
      <c r="E13" s="6">
        <v>755.22</v>
      </c>
      <c r="F13" s="4">
        <f t="shared" si="3"/>
        <v>22958.687999999998</v>
      </c>
      <c r="G13" s="4">
        <v>359</v>
      </c>
      <c r="H13" s="4"/>
      <c r="I13" s="6">
        <f>+F13*10%</f>
        <v>2295.8687999999997</v>
      </c>
      <c r="J13" s="8">
        <f t="shared" si="0"/>
        <v>25613.556799999998</v>
      </c>
      <c r="K13" s="6">
        <v>3842.1288575999997</v>
      </c>
      <c r="L13" s="6">
        <v>384.74119035360002</v>
      </c>
      <c r="M13" s="6">
        <v>283.93296433199998</v>
      </c>
      <c r="N13" s="8">
        <f t="shared" si="1"/>
        <v>4510.8030122855998</v>
      </c>
      <c r="O13" s="8">
        <f t="shared" si="2"/>
        <v>21102.753787714399</v>
      </c>
    </row>
    <row r="14" spans="1:15" s="1" customFormat="1" ht="15.75" x14ac:dyDescent="0.25">
      <c r="A14" s="12">
        <v>1</v>
      </c>
      <c r="B14" s="6" t="s">
        <v>31</v>
      </c>
      <c r="C14" s="3" t="s">
        <v>21</v>
      </c>
      <c r="D14" s="6">
        <v>749.23890799999992</v>
      </c>
      <c r="E14" s="6">
        <v>681.56</v>
      </c>
      <c r="F14" s="4">
        <f t="shared" si="3"/>
        <v>20719.423999999999</v>
      </c>
      <c r="G14" s="4">
        <v>359</v>
      </c>
      <c r="H14" s="4"/>
      <c r="I14" s="6"/>
      <c r="J14" s="8">
        <f t="shared" si="0"/>
        <v>21078.423999999999</v>
      </c>
      <c r="K14" s="6">
        <v>3316.5492703999998</v>
      </c>
      <c r="L14" s="6">
        <v>344.12441225279997</v>
      </c>
      <c r="M14" s="6">
        <v>256.23970653599997</v>
      </c>
      <c r="N14" s="8">
        <f t="shared" si="1"/>
        <v>3916.9133891888</v>
      </c>
      <c r="O14" s="8">
        <f t="shared" si="2"/>
        <v>17161.510610811198</v>
      </c>
    </row>
    <row r="15" spans="1:15" s="1" customFormat="1" ht="15.75" x14ac:dyDescent="0.25">
      <c r="A15" s="12">
        <v>1</v>
      </c>
      <c r="B15" s="6" t="s">
        <v>32</v>
      </c>
      <c r="C15" s="3" t="s">
        <v>21</v>
      </c>
      <c r="D15" s="6">
        <v>830.213346</v>
      </c>
      <c r="E15" s="6">
        <v>755.22</v>
      </c>
      <c r="F15" s="4">
        <f t="shared" si="3"/>
        <v>22958.687999999998</v>
      </c>
      <c r="G15" s="4">
        <v>359</v>
      </c>
      <c r="H15" s="4"/>
      <c r="I15" s="6">
        <f>+F15*10%</f>
        <v>2295.8687999999997</v>
      </c>
      <c r="J15" s="8">
        <f t="shared" si="0"/>
        <v>25613.556799999998</v>
      </c>
      <c r="K15" s="6">
        <v>3842.1288575999997</v>
      </c>
      <c r="L15" s="6">
        <v>384.74119035360002</v>
      </c>
      <c r="M15" s="6">
        <v>283.93296433199998</v>
      </c>
      <c r="N15" s="8">
        <f t="shared" si="1"/>
        <v>4510.8030122855998</v>
      </c>
      <c r="O15" s="8">
        <f t="shared" si="2"/>
        <v>21102.753787714399</v>
      </c>
    </row>
    <row r="16" spans="1:15" s="1" customFormat="1" ht="15.75" x14ac:dyDescent="0.25">
      <c r="A16" s="12"/>
      <c r="B16" s="6"/>
      <c r="C16" s="3"/>
      <c r="D16" s="6"/>
      <c r="E16" s="6"/>
      <c r="F16" s="4"/>
      <c r="G16" s="4"/>
      <c r="H16" s="4"/>
      <c r="I16" s="6"/>
      <c r="J16" s="8"/>
      <c r="K16" s="6"/>
      <c r="L16" s="6"/>
      <c r="M16" s="6"/>
      <c r="N16" s="8"/>
      <c r="O16" s="8"/>
    </row>
    <row r="17" spans="1:15" s="1" customFormat="1" ht="15.75" x14ac:dyDescent="0.25">
      <c r="A17" s="12"/>
      <c r="B17" s="6"/>
      <c r="C17" s="3"/>
      <c r="D17" s="6"/>
      <c r="E17" s="6"/>
      <c r="F17" s="4"/>
      <c r="G17" s="4"/>
      <c r="H17" s="4"/>
      <c r="I17" s="6"/>
      <c r="J17" s="8"/>
      <c r="K17" s="6"/>
      <c r="L17" s="6"/>
      <c r="M17" s="6"/>
      <c r="N17" s="8"/>
      <c r="O17" s="8"/>
    </row>
    <row r="18" spans="1:15" s="1" customFormat="1" ht="15.75" x14ac:dyDescent="0.25">
      <c r="A18" s="12"/>
      <c r="B18" s="6"/>
      <c r="C18" s="3"/>
      <c r="D18" s="6"/>
      <c r="E18" s="6"/>
      <c r="F18" s="4"/>
      <c r="G18" s="4"/>
      <c r="H18" s="4"/>
      <c r="I18" s="4"/>
      <c r="J18" s="8"/>
      <c r="K18" s="6"/>
      <c r="L18" s="6"/>
      <c r="M18" s="6"/>
      <c r="N18" s="8"/>
      <c r="O18" s="8"/>
    </row>
    <row r="19" spans="1:15" s="1" customFormat="1" ht="15.75" x14ac:dyDescent="0.25">
      <c r="A19" s="12"/>
      <c r="B19" s="6"/>
      <c r="C19" s="3"/>
      <c r="D19" s="6"/>
      <c r="E19" s="6"/>
      <c r="F19" s="4"/>
      <c r="G19" s="4"/>
      <c r="H19" s="4"/>
      <c r="I19" s="4"/>
      <c r="J19" s="8"/>
      <c r="K19" s="6"/>
      <c r="L19" s="6"/>
      <c r="M19" s="6"/>
      <c r="N19" s="8"/>
      <c r="O19" s="8"/>
    </row>
    <row r="20" spans="1:15" s="1" customFormat="1" ht="15.75" x14ac:dyDescent="0.25">
      <c r="A20" s="13"/>
      <c r="B20" s="6"/>
      <c r="C20" s="6"/>
      <c r="D20" s="6"/>
      <c r="E20" s="6"/>
      <c r="F20" s="7"/>
      <c r="G20" s="7"/>
      <c r="H20" s="7"/>
      <c r="I20" s="6"/>
      <c r="J20" s="6"/>
      <c r="K20" s="9"/>
      <c r="L20" s="11"/>
      <c r="M20" s="7"/>
      <c r="N20" s="5"/>
      <c r="O20" s="5"/>
    </row>
    <row r="21" spans="1:15" s="1" customFormat="1" ht="15.75" x14ac:dyDescent="0.25">
      <c r="A21" s="12">
        <f>SUM(A8:A20)</f>
        <v>12</v>
      </c>
      <c r="B21" s="6" t="s">
        <v>15</v>
      </c>
      <c r="C21" s="10"/>
      <c r="D21" s="6">
        <f>SUM(D8:D20)</f>
        <v>9130.9867340000001</v>
      </c>
      <c r="E21" s="6">
        <f t="shared" ref="E21:O21" si="4">SUM(E8:E20)</f>
        <v>8636.5300000000007</v>
      </c>
      <c r="F21" s="6">
        <f t="shared" si="4"/>
        <v>262550.51199999999</v>
      </c>
      <c r="G21" s="6">
        <f t="shared" si="4"/>
        <v>2872</v>
      </c>
      <c r="H21" s="6">
        <f t="shared" si="4"/>
        <v>0</v>
      </c>
      <c r="I21" s="6">
        <f t="shared" si="4"/>
        <v>9152.9231999999993</v>
      </c>
      <c r="J21" s="6">
        <f t="shared" si="4"/>
        <v>274575.43519999995</v>
      </c>
      <c r="K21" s="6">
        <f t="shared" si="4"/>
        <v>52698.961644799994</v>
      </c>
      <c r="L21" s="6">
        <f t="shared" si="4"/>
        <v>4326.5523537744002</v>
      </c>
      <c r="M21" s="6">
        <f t="shared" si="4"/>
        <v>3122.7974630279996</v>
      </c>
      <c r="N21" s="6">
        <f t="shared" si="4"/>
        <v>60148.311461602396</v>
      </c>
      <c r="O21" s="6">
        <f t="shared" si="4"/>
        <v>214427.12373839761</v>
      </c>
    </row>
    <row r="23" spans="1:15" ht="15.75" x14ac:dyDescent="0.25">
      <c r="A23" s="14" t="s">
        <v>23</v>
      </c>
      <c r="B23" s="15" t="s">
        <v>33</v>
      </c>
    </row>
    <row r="24" spans="1:15" x14ac:dyDescent="0.25">
      <c r="B24" s="15" t="s">
        <v>24</v>
      </c>
    </row>
  </sheetData>
  <mergeCells count="11">
    <mergeCell ref="K6:M6"/>
    <mergeCell ref="N6:N7"/>
    <mergeCell ref="O6:O7"/>
    <mergeCell ref="A1:O1"/>
    <mergeCell ref="A2:O2"/>
    <mergeCell ref="A3:O3"/>
    <mergeCell ref="A4:O4"/>
    <mergeCell ref="A5:O5"/>
    <mergeCell ref="A6:E6"/>
    <mergeCell ref="F6:I6"/>
    <mergeCell ref="J6:J7"/>
  </mergeCells>
  <pageMargins left="0.25" right="0.25" top="0.75" bottom="0.75" header="0.3" footer="0.3"/>
  <pageSetup scale="5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Almacen</cp:lastModifiedBy>
  <cp:lastPrinted>2021-04-06T22:09:41Z</cp:lastPrinted>
  <dcterms:created xsi:type="dcterms:W3CDTF">2019-04-15T21:14:22Z</dcterms:created>
  <dcterms:modified xsi:type="dcterms:W3CDTF">2022-01-13T00:33:36Z</dcterms:modified>
</cp:coreProperties>
</file>