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20\Transparencia\estadisticos\"/>
    </mc:Choice>
  </mc:AlternateContent>
  <bookViews>
    <workbookView xWindow="0" yWindow="0" windowWidth="20490" windowHeight="7455"/>
  </bookViews>
  <sheets>
    <sheet name="DERECHOS " sheetId="1" r:id="rId1"/>
  </sheets>
  <definedNames>
    <definedName name="_xlnm.Print_Titles" localSheetId="0">'DERECHOS '!$3:$11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8" i="1" l="1"/>
  <c r="C83" i="1"/>
  <c r="C78" i="1"/>
  <c r="C75" i="1" s="1"/>
  <c r="C76" i="1"/>
  <c r="C69" i="1"/>
  <c r="C67" i="1"/>
  <c r="C65" i="1"/>
  <c r="C62" i="1"/>
  <c r="C59" i="1"/>
  <c r="C56" i="1"/>
  <c r="C53" i="1"/>
  <c r="C51" i="1"/>
  <c r="C49" i="1"/>
  <c r="C44" i="1"/>
  <c r="C43" i="1" s="1"/>
  <c r="C27" i="1" s="1"/>
  <c r="C102" i="1" s="1"/>
  <c r="C40" i="1"/>
  <c r="C38" i="1"/>
  <c r="C35" i="1"/>
  <c r="C33" i="1"/>
  <c r="C30" i="1"/>
  <c r="C28" i="1"/>
  <c r="C24" i="1"/>
  <c r="C20" i="1"/>
  <c r="C15" i="1"/>
  <c r="C14" i="1"/>
</calcChain>
</file>

<file path=xl/sharedStrings.xml><?xml version="1.0" encoding="utf-8"?>
<sst xmlns="http://schemas.openxmlformats.org/spreadsheetml/2006/main" count="99" uniqueCount="99">
  <si>
    <t xml:space="preserve">               DESAGREGACIÓN DE LOS INGRESOS  DE GESTIÓN</t>
  </si>
  <si>
    <t xml:space="preserve">       (EN PESOS)</t>
  </si>
  <si>
    <t>CONCEPTO</t>
  </si>
  <si>
    <t>EJERCICIO 2019*</t>
  </si>
  <si>
    <t>c) DERECHOS</t>
  </si>
  <si>
    <t>DERECHOS POR EL USO, GOCE, APROVECHAMIENTO O EXPLOTACION  DE BIENES DE DOMINIO PÚBLICO</t>
  </si>
  <si>
    <t xml:space="preserve">       Secretaría de las Culturas y Artes de Oaxaca</t>
  </si>
  <si>
    <t xml:space="preserve">Museos </t>
  </si>
  <si>
    <t>Teatros</t>
  </si>
  <si>
    <t>Casa de la Cultura Oaxaqueña</t>
  </si>
  <si>
    <t>Centro de las Artes de San Agustín</t>
  </si>
  <si>
    <t xml:space="preserve">       Secretaría de Administración</t>
  </si>
  <si>
    <t>Complejos y Edificios Públicos</t>
  </si>
  <si>
    <t>Jardín Etnobotánico</t>
  </si>
  <si>
    <t>Planetario</t>
  </si>
  <si>
    <t xml:space="preserve">      Secretaría de Turismo y Desarrollo Económico</t>
  </si>
  <si>
    <t>Auditorio Guelaguetza</t>
  </si>
  <si>
    <t>Centro Cultural y de Convenciones de Oaxaca</t>
  </si>
  <si>
    <t xml:space="preserve">DERECHOS POR PRESTACIÓN DE SERVICIOS </t>
  </si>
  <si>
    <t xml:space="preserve">       Administración Pública</t>
  </si>
  <si>
    <t>Servicio comunes de las Dependencia y Entidades</t>
  </si>
  <si>
    <t xml:space="preserve">      Secretaría General de Gobierno</t>
  </si>
  <si>
    <t xml:space="preserve">              Protección Civil</t>
  </si>
  <si>
    <t xml:space="preserve">              Servicios Secretaria General de Gobierno</t>
  </si>
  <si>
    <t xml:space="preserve">      Secretaría de Seguridad Pública</t>
  </si>
  <si>
    <t>Servicios que presta la Secretaría de Seguridad Pública</t>
  </si>
  <si>
    <t xml:space="preserve">      Secretaría de Salud </t>
  </si>
  <si>
    <t xml:space="preserve">               Vigilancia y Control Sanitario</t>
  </si>
  <si>
    <t xml:space="preserve">               Atención en Salud</t>
  </si>
  <si>
    <t xml:space="preserve">     Secretaría de las Infraestructruras y el Ordenamiento Territorial Sustentable</t>
  </si>
  <si>
    <t>Servicios relacionados con  Obra Pública y Regularización de la Tenencia de la Tierra</t>
  </si>
  <si>
    <t>|</t>
  </si>
  <si>
    <t xml:space="preserve">     Secretaría de Movilidad</t>
  </si>
  <si>
    <t xml:space="preserve">             Transporte Público</t>
  </si>
  <si>
    <t xml:space="preserve">             Control Vehicular</t>
  </si>
  <si>
    <t xml:space="preserve">     Secretaría de las Culturas y Artes de Oaxaca</t>
  </si>
  <si>
    <t xml:space="preserve">              Cursos y Talleres Culturales</t>
  </si>
  <si>
    <t xml:space="preserve">                       Taller de Artes Plásticas</t>
  </si>
  <si>
    <t xml:space="preserve">                       Centro de Iniciación Musical de Oaxaca</t>
  </si>
  <si>
    <t xml:space="preserve">                       Casa de la Cultura Oaxaqueña</t>
  </si>
  <si>
    <t xml:space="preserve">              Otros Servicios de la Secretaría de las Culturas y Artes de Oaxaca</t>
  </si>
  <si>
    <t xml:space="preserve">     Secretaría de Desarrollo Social y Humano </t>
  </si>
  <si>
    <t xml:space="preserve">              Atención Social </t>
  </si>
  <si>
    <t xml:space="preserve">     Secretaría de Desarrollo Agropecuario, Pesca y Acuacultura</t>
  </si>
  <si>
    <t xml:space="preserve">              Control Zoosanitario</t>
  </si>
  <si>
    <t xml:space="preserve">     Secretaría de Finanzas</t>
  </si>
  <si>
    <t xml:space="preserve">              Fiscales </t>
  </si>
  <si>
    <t xml:space="preserve">              Catastrales</t>
  </si>
  <si>
    <t xml:space="preserve">      Secretaría de Administración</t>
  </si>
  <si>
    <t xml:space="preserve">              Constancias y Permisos</t>
  </si>
  <si>
    <t xml:space="preserve">              Archivisticos</t>
  </si>
  <si>
    <t xml:space="preserve">       Secretaría de la Contraloría y Transparencia Gubernamental</t>
  </si>
  <si>
    <t xml:space="preserve">              Inspección y Vigilancia</t>
  </si>
  <si>
    <t xml:space="preserve">             Constancias de Responsabilidad Administrativa</t>
  </si>
  <si>
    <t xml:space="preserve">       Secretaría de Economía</t>
  </si>
  <si>
    <t xml:space="preserve">              Capacitación y Productividad</t>
  </si>
  <si>
    <t xml:space="preserve">              Feria del mezcal</t>
  </si>
  <si>
    <t xml:space="preserve">     Secretaría de Turismo </t>
  </si>
  <si>
    <t xml:space="preserve">              Eventos Lunes del Cerro </t>
  </si>
  <si>
    <t xml:space="preserve">       Secretaría de Medio Ambiente, Energías y Desarrollo Sustentable</t>
  </si>
  <si>
    <t xml:space="preserve">              Ecológicos</t>
  </si>
  <si>
    <t xml:space="preserve">     Consejería Jurídica del Gobierno del Estado</t>
  </si>
  <si>
    <t xml:space="preserve">              Registro Civil</t>
  </si>
  <si>
    <t xml:space="preserve">              Instituto Registral</t>
  </si>
  <si>
    <t xml:space="preserve">              Notarial</t>
  </si>
  <si>
    <t xml:space="preserve">              Publicaciones </t>
  </si>
  <si>
    <t xml:space="preserve">              Servicios Consejeria Jurídica </t>
  </si>
  <si>
    <t xml:space="preserve">      DERECHOS POR PRESTACIÓN DE SERVICIOS EDUCATIVOS</t>
  </si>
  <si>
    <t xml:space="preserve">      Educación Básica</t>
  </si>
  <si>
    <t xml:space="preserve">              Instituto Estatal de Educación Pública de Oaxaca</t>
  </si>
  <si>
    <t xml:space="preserve">      Educación Media Superior</t>
  </si>
  <si>
    <t xml:space="preserve">              Coordinación General de Educación Media Superior y Superior, Ciencia y   Tecnología</t>
  </si>
  <si>
    <t xml:space="preserve">              Instituto de Estudios de Bachillerato del Estado de Oaxaca</t>
  </si>
  <si>
    <t xml:space="preserve">              Colegio de Bachilleres del Estado de Oaxaca</t>
  </si>
  <si>
    <t xml:space="preserve">              Colegio de Estudios Científicos y Tecnológicos del Estado de Oaxaca</t>
  </si>
  <si>
    <t xml:space="preserve">      Sistema de Estudios Tecnológicos</t>
  </si>
  <si>
    <t xml:space="preserve">              Instituto Tecnológico de Teposcolula</t>
  </si>
  <si>
    <t xml:space="preserve">              Universidad Tecnológica de la Sierra Sur</t>
  </si>
  <si>
    <t xml:space="preserve">              Instituto Tecnológico San Miguel el Grande</t>
  </si>
  <si>
    <t xml:space="preserve">              Universidad Tecnológica de los Valles Centrales de Oaxaca</t>
  </si>
  <si>
    <t xml:space="preserve">      Sistema de Universidades Estatales de Oaxaca</t>
  </si>
  <si>
    <t xml:space="preserve">              Universidad Tecnológica de la Mixteca</t>
  </si>
  <si>
    <t xml:space="preserve">              Universidad del Mar</t>
  </si>
  <si>
    <t xml:space="preserve">              Universidad del Istmo</t>
  </si>
  <si>
    <t xml:space="preserve">              Universidad del Papaloapan</t>
  </si>
  <si>
    <t xml:space="preserve">              Universidad de la Sierra Sur</t>
  </si>
  <si>
    <t xml:space="preserve">              Universidad de la Sierra Juárez</t>
  </si>
  <si>
    <t xml:space="preserve">              Universidad de la Cañada</t>
  </si>
  <si>
    <t xml:space="preserve">              Novauniversitas</t>
  </si>
  <si>
    <t xml:space="preserve">              Universidad de la Costa</t>
  </si>
  <si>
    <t xml:space="preserve">              Universidad de Chalcatongo</t>
  </si>
  <si>
    <t>Otros Derechos</t>
  </si>
  <si>
    <t>Accesorios de Derechos</t>
  </si>
  <si>
    <t xml:space="preserve">Derechos no Comprendidos en la Ley de Ingresos Vigente, Causados en Ejercicios Fiscales Anteriores Pendientes de Liquidación o Pago </t>
  </si>
  <si>
    <t>TOTAL</t>
  </si>
  <si>
    <t>* INFORMACIÓN PRELIMINAR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</si>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</sst>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62467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41" fontId="2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2" quotePrefix="1" applyAlignment="1" applyProtection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3" applyFont="1" applyBorder="1" applyAlignment="1">
      <alignment horizontal="center" vertical="center" wrapText="1"/>
    </xf>
    <xf numFmtId="0" fontId="4" fillId="0" borderId="0" xfId="3" applyFont="1" applyBorder="1" applyAlignment="1">
      <alignment vertic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vertical="center" wrapText="1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3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0" fillId="2" borderId="5" xfId="2" applyFont="1" applyFill="1" applyBorder="1" applyAlignment="1" applyProtection="1">
      <alignment vertical="center"/>
    </xf>
    <xf numFmtId="164" fontId="11" fillId="2" borderId="6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2" fillId="0" borderId="0" xfId="0" applyFont="1"/>
    <xf numFmtId="0" fontId="11" fillId="0" borderId="1" xfId="4" applyFont="1" applyFill="1" applyBorder="1" applyAlignment="1">
      <alignment horizontal="left" vertical="justify" wrapText="1" indent="2"/>
    </xf>
    <xf numFmtId="164" fontId="11" fillId="0" borderId="1" xfId="1" applyNumberFormat="1" applyFont="1" applyFill="1" applyBorder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vertical="justify"/>
    </xf>
    <xf numFmtId="164" fontId="2" fillId="0" borderId="0" xfId="1" applyNumberFormat="1" applyFont="1" applyFill="1" applyBorder="1" applyAlignment="1">
      <alignment vertical="center"/>
    </xf>
    <xf numFmtId="0" fontId="2" fillId="0" borderId="1" xfId="4" applyFont="1" applyFill="1" applyBorder="1" applyAlignment="1">
      <alignment horizontal="left" vertical="justify" indent="4"/>
    </xf>
    <xf numFmtId="164" fontId="2" fillId="0" borderId="1" xfId="1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justify"/>
    </xf>
    <xf numFmtId="0" fontId="11" fillId="0" borderId="0" xfId="0" applyFont="1"/>
    <xf numFmtId="41" fontId="11" fillId="0" borderId="1" xfId="5" applyFont="1" applyBorder="1" applyAlignment="1">
      <alignment vertical="center"/>
    </xf>
    <xf numFmtId="41" fontId="11" fillId="0" borderId="0" xfId="5" applyFont="1" applyFill="1" applyBorder="1" applyAlignment="1">
      <alignment vertical="center"/>
    </xf>
    <xf numFmtId="0" fontId="2" fillId="0" borderId="1" xfId="4" applyFont="1" applyFill="1" applyBorder="1" applyAlignment="1">
      <alignment vertical="justify"/>
    </xf>
    <xf numFmtId="0" fontId="2" fillId="0" borderId="0" xfId="0" applyFont="1"/>
    <xf numFmtId="0" fontId="2" fillId="0" borderId="1" xfId="4" applyFont="1" applyFill="1" applyBorder="1" applyAlignment="1">
      <alignment horizontal="left" vertical="justify" indent="5"/>
    </xf>
    <xf numFmtId="0" fontId="2" fillId="0" borderId="1" xfId="4" applyFont="1" applyFill="1" applyBorder="1" applyAlignment="1">
      <alignment horizontal="left" vertical="justify"/>
    </xf>
    <xf numFmtId="0" fontId="13" fillId="0" borderId="1" xfId="4" applyFont="1" applyFill="1" applyBorder="1" applyAlignment="1">
      <alignment vertical="justify"/>
    </xf>
    <xf numFmtId="164" fontId="13" fillId="0" borderId="1" xfId="1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vertical="justify"/>
    </xf>
    <xf numFmtId="0" fontId="2" fillId="0" borderId="7" xfId="4" applyFont="1" applyFill="1" applyBorder="1" applyAlignment="1">
      <alignment vertical="justify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1" fillId="0" borderId="1" xfId="4" applyFont="1" applyFill="1" applyBorder="1" applyAlignment="1">
      <alignment horizontal="left" vertical="justify" indent="4"/>
    </xf>
    <xf numFmtId="164" fontId="2" fillId="0" borderId="1" xfId="1" applyNumberFormat="1" applyFont="1" applyBorder="1" applyAlignment="1">
      <alignment vertical="center"/>
    </xf>
    <xf numFmtId="164" fontId="11" fillId="0" borderId="1" xfId="1" applyNumberFormat="1" applyFont="1" applyBorder="1" applyAlignment="1">
      <alignment vertical="center"/>
    </xf>
    <xf numFmtId="164" fontId="11" fillId="2" borderId="8" xfId="1" applyNumberFormat="1" applyFont="1" applyFill="1" applyBorder="1" applyAlignment="1">
      <alignment horizontal="center" vertical="center"/>
    </xf>
    <xf numFmtId="164" fontId="11" fillId="2" borderId="8" xfId="1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41" fontId="0" fillId="0" borderId="0" xfId="0" applyNumberFormat="1"/>
    <xf numFmtId="43" fontId="0" fillId="0" borderId="0" xfId="0" applyNumberFormat="1"/>
    <xf numFmtId="0" fontId="15" fillId="0" borderId="0" xfId="0" applyFont="1"/>
    <xf numFmtId="0" fontId="13" fillId="0" borderId="0" xfId="0" applyFont="1" applyAlignment="1">
      <alignment horizontal="left" indent="5"/>
    </xf>
    <xf numFmtId="164" fontId="0" fillId="0" borderId="0" xfId="0" applyNumberFormat="1"/>
    <xf numFmtId="43" fontId="0" fillId="0" borderId="0" xfId="1" applyFont="1"/>
    <xf numFmtId="0" fontId="8" fillId="3" borderId="1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3" borderId="3" xfId="3" applyFont="1" applyFill="1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Millares [0] 2" xfId="5"/>
    <cellStyle name="Normal" xfId="0" builtinId="0"/>
    <cellStyle name="Normal 2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2973916</xdr:colOff>
      <xdr:row>1</xdr:row>
      <xdr:rowOff>63507</xdr:rowOff>
    </xdr:from>
    <xdr:to>
      <xdr:col>2</xdr:col>
      <xdr:colOff>1703872</xdr:colOff>
      <xdr:row>4</xdr:row>
      <xdr:rowOff>148167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3735916" y="225432"/>
          <a:ext cx="4216356" cy="6656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10"/>
  <sheetViews>
    <sheetView tabSelected="1" view="pageBreakPreview" zoomScale="90" zoomScaleSheetLayoutView="90" workbookViewId="0">
      <selection activeCell="C15" sqref="C15"/>
    </sheetView>
  </sheetViews>
  <sheetFormatPr baseColWidth="10" defaultRowHeight="12.75" x14ac:dyDescent="0.2"/>
  <cols>
    <col min="2" max="2" width="82.28515625" customWidth="1"/>
    <col min="3" max="4" width="26.5703125" customWidth="1"/>
    <col min="5" max="6" width="17.5703125" bestFit="1" customWidth="1"/>
  </cols>
  <sheetData>
    <row r="1" spans="2:4" x14ac:dyDescent="0.2">
      <c r="B1" s="1"/>
    </row>
    <row r="3" spans="2:4" ht="16.5" x14ac:dyDescent="0.25">
      <c r="B3" s="2"/>
      <c r="C3" s="2"/>
    </row>
    <row r="4" spans="2:4" ht="16.5" x14ac:dyDescent="0.25">
      <c r="B4" s="3"/>
      <c r="C4" s="3"/>
    </row>
    <row r="5" spans="2:4" ht="16.5" x14ac:dyDescent="0.25">
      <c r="B5" s="3"/>
      <c r="C5" s="3"/>
    </row>
    <row r="6" spans="2:4" ht="16.5" customHeight="1" x14ac:dyDescent="0.2">
      <c r="B6" s="4" t="s">
        <v>0</v>
      </c>
      <c r="C6" s="4"/>
      <c r="D6" s="5"/>
    </row>
    <row r="7" spans="2:4" ht="18.75" customHeight="1" x14ac:dyDescent="0.2">
      <c r="B7" s="6" t="s">
        <v>1</v>
      </c>
      <c r="C7" s="6"/>
      <c r="D7" s="7"/>
    </row>
    <row r="8" spans="2:4" ht="14.25" customHeight="1" x14ac:dyDescent="0.2">
      <c r="B8" s="8"/>
      <c r="C8" s="8"/>
    </row>
    <row r="9" spans="2:4" ht="12.75" hidden="1" customHeight="1" x14ac:dyDescent="0.2">
      <c r="B9" s="9"/>
    </row>
    <row r="10" spans="2:4" ht="20.25" customHeight="1" x14ac:dyDescent="0.2">
      <c r="B10" s="51" t="s">
        <v>2</v>
      </c>
      <c r="C10" s="52" t="s">
        <v>3</v>
      </c>
      <c r="D10" s="10"/>
    </row>
    <row r="11" spans="2:4" ht="28.5" customHeight="1" x14ac:dyDescent="0.2">
      <c r="B11" s="51"/>
      <c r="C11" s="53"/>
      <c r="D11" s="10"/>
    </row>
    <row r="12" spans="2:4" s="12" customFormat="1" ht="12.75" customHeight="1" thickBot="1" x14ac:dyDescent="0.25">
      <c r="B12" s="11"/>
      <c r="D12" s="13"/>
    </row>
    <row r="13" spans="2:4" s="17" customFormat="1" ht="32.25" customHeight="1" x14ac:dyDescent="0.2">
      <c r="B13" s="14" t="s">
        <v>4</v>
      </c>
      <c r="C13" s="15"/>
      <c r="D13" s="16"/>
    </row>
    <row r="14" spans="2:4" ht="25.5" x14ac:dyDescent="0.2">
      <c r="B14" s="18" t="s">
        <v>5</v>
      </c>
      <c r="C14" s="19">
        <f>C15+C20+C24</f>
        <v>17878539</v>
      </c>
      <c r="D14" s="20"/>
    </row>
    <row r="15" spans="2:4" x14ac:dyDescent="0.2">
      <c r="B15" s="21" t="s">
        <v>6</v>
      </c>
      <c r="C15" s="19">
        <f>C16+C17+C18+C19</f>
        <v>2501873</v>
      </c>
      <c r="D15" s="22"/>
    </row>
    <row r="16" spans="2:4" x14ac:dyDescent="0.2">
      <c r="B16" s="23" t="s">
        <v>7</v>
      </c>
      <c r="C16" s="24">
        <v>135673</v>
      </c>
      <c r="D16" s="22"/>
    </row>
    <row r="17" spans="2:4" x14ac:dyDescent="0.2">
      <c r="B17" s="23" t="s">
        <v>8</v>
      </c>
      <c r="C17" s="24">
        <v>2221901</v>
      </c>
      <c r="D17" s="22"/>
    </row>
    <row r="18" spans="2:4" x14ac:dyDescent="0.2">
      <c r="B18" s="23" t="s">
        <v>9</v>
      </c>
      <c r="C18" s="24">
        <v>4223</v>
      </c>
      <c r="D18" s="22"/>
    </row>
    <row r="19" spans="2:4" x14ac:dyDescent="0.2">
      <c r="B19" s="23" t="s">
        <v>10</v>
      </c>
      <c r="C19" s="24">
        <v>140076</v>
      </c>
      <c r="D19" s="22"/>
    </row>
    <row r="20" spans="2:4" x14ac:dyDescent="0.2">
      <c r="B20" s="25" t="s">
        <v>11</v>
      </c>
      <c r="C20" s="19">
        <f>C21+C22+C23</f>
        <v>10040318</v>
      </c>
      <c r="D20" s="22"/>
    </row>
    <row r="21" spans="2:4" x14ac:dyDescent="0.2">
      <c r="B21" s="23" t="s">
        <v>12</v>
      </c>
      <c r="C21" s="24">
        <v>2718058</v>
      </c>
      <c r="D21" s="22"/>
    </row>
    <row r="22" spans="2:4" x14ac:dyDescent="0.2">
      <c r="B22" s="23" t="s">
        <v>13</v>
      </c>
      <c r="C22" s="24">
        <v>7161520</v>
      </c>
      <c r="D22" s="22"/>
    </row>
    <row r="23" spans="2:4" x14ac:dyDescent="0.2">
      <c r="B23" s="23" t="s">
        <v>14</v>
      </c>
      <c r="C23" s="24">
        <v>160740</v>
      </c>
      <c r="D23" s="22"/>
    </row>
    <row r="24" spans="2:4" x14ac:dyDescent="0.2">
      <c r="B24" s="21" t="s">
        <v>15</v>
      </c>
      <c r="C24" s="19">
        <f>C25+C26</f>
        <v>5336348</v>
      </c>
      <c r="D24" s="22"/>
    </row>
    <row r="25" spans="2:4" s="26" customFormat="1" x14ac:dyDescent="0.2">
      <c r="B25" s="23" t="s">
        <v>16</v>
      </c>
      <c r="C25" s="24">
        <v>1411827</v>
      </c>
      <c r="D25" s="20"/>
    </row>
    <row r="26" spans="2:4" s="26" customFormat="1" x14ac:dyDescent="0.2">
      <c r="B26" s="23" t="s">
        <v>17</v>
      </c>
      <c r="C26" s="24">
        <v>3924521</v>
      </c>
      <c r="D26" s="20"/>
    </row>
    <row r="27" spans="2:4" x14ac:dyDescent="0.2">
      <c r="B27" s="18" t="s">
        <v>18</v>
      </c>
      <c r="C27" s="27">
        <f>C28+C30+C33+C35+C38+C40+C43+C49+C51+C53+C59+C62+C65+C69+C67+C56</f>
        <v>1541471768.6699998</v>
      </c>
      <c r="D27" s="28"/>
    </row>
    <row r="28" spans="2:4" x14ac:dyDescent="0.2">
      <c r="B28" s="21" t="s">
        <v>19</v>
      </c>
      <c r="C28" s="27">
        <f>C29</f>
        <v>93164944</v>
      </c>
      <c r="D28" s="28"/>
    </row>
    <row r="29" spans="2:4" x14ac:dyDescent="0.2">
      <c r="B29" s="23" t="s">
        <v>20</v>
      </c>
      <c r="C29" s="24">
        <v>93164944</v>
      </c>
      <c r="D29" s="22"/>
    </row>
    <row r="30" spans="2:4" x14ac:dyDescent="0.2">
      <c r="B30" s="21" t="s">
        <v>21</v>
      </c>
      <c r="C30" s="27">
        <f>SUM(C31:C32)</f>
        <v>35602909</v>
      </c>
      <c r="D30" s="28"/>
    </row>
    <row r="31" spans="2:4" x14ac:dyDescent="0.2">
      <c r="B31" s="29" t="s">
        <v>22</v>
      </c>
      <c r="C31" s="24">
        <v>35602909</v>
      </c>
      <c r="D31" s="22"/>
    </row>
    <row r="32" spans="2:4" x14ac:dyDescent="0.2">
      <c r="B32" s="29" t="s">
        <v>23</v>
      </c>
      <c r="C32" s="24">
        <v>0</v>
      </c>
      <c r="D32" s="22"/>
    </row>
    <row r="33" spans="1:4" x14ac:dyDescent="0.2">
      <c r="B33" s="21" t="s">
        <v>24</v>
      </c>
      <c r="C33" s="19">
        <f>C34</f>
        <v>352592961</v>
      </c>
      <c r="D33" s="22"/>
    </row>
    <row r="34" spans="1:4" s="30" customFormat="1" x14ac:dyDescent="0.2">
      <c r="B34" s="31" t="s">
        <v>25</v>
      </c>
      <c r="C34" s="24">
        <v>352592961</v>
      </c>
      <c r="D34" s="22"/>
    </row>
    <row r="35" spans="1:4" s="30" customFormat="1" x14ac:dyDescent="0.2">
      <c r="B35" s="25" t="s">
        <v>26</v>
      </c>
      <c r="C35" s="19">
        <f>SUM(C36:C37)</f>
        <v>2607466</v>
      </c>
      <c r="D35" s="22"/>
    </row>
    <row r="36" spans="1:4" s="30" customFormat="1" x14ac:dyDescent="0.2">
      <c r="B36" s="29" t="s">
        <v>27</v>
      </c>
      <c r="C36" s="24">
        <v>1427688</v>
      </c>
      <c r="D36" s="22"/>
    </row>
    <row r="37" spans="1:4" s="30" customFormat="1" x14ac:dyDescent="0.2">
      <c r="B37" s="32" t="s">
        <v>28</v>
      </c>
      <c r="C37" s="24">
        <v>1179778</v>
      </c>
      <c r="D37" s="22"/>
    </row>
    <row r="38" spans="1:4" s="30" customFormat="1" x14ac:dyDescent="0.2">
      <c r="B38" s="25" t="s">
        <v>29</v>
      </c>
      <c r="C38" s="19">
        <f>SUM(C39:C39)</f>
        <v>103696430.73999999</v>
      </c>
      <c r="D38" s="22"/>
    </row>
    <row r="39" spans="1:4" s="30" customFormat="1" x14ac:dyDescent="0.2">
      <c r="B39" s="23" t="s">
        <v>30</v>
      </c>
      <c r="C39" s="24">
        <v>103696430.73999999</v>
      </c>
      <c r="D39" s="22"/>
    </row>
    <row r="40" spans="1:4" x14ac:dyDescent="0.2">
      <c r="A40" s="30" t="s">
        <v>31</v>
      </c>
      <c r="B40" s="21" t="s">
        <v>32</v>
      </c>
      <c r="C40" s="27">
        <f>C41+C42</f>
        <v>477051931</v>
      </c>
      <c r="D40" s="28"/>
    </row>
    <row r="41" spans="1:4" x14ac:dyDescent="0.2">
      <c r="B41" s="29" t="s">
        <v>33</v>
      </c>
      <c r="C41" s="24">
        <v>25385156</v>
      </c>
      <c r="D41" s="22"/>
    </row>
    <row r="42" spans="1:4" x14ac:dyDescent="0.2">
      <c r="B42" s="29" t="s">
        <v>34</v>
      </c>
      <c r="C42" s="24">
        <v>451666775</v>
      </c>
      <c r="D42" s="22"/>
    </row>
    <row r="43" spans="1:4" x14ac:dyDescent="0.2">
      <c r="B43" s="21" t="s">
        <v>35</v>
      </c>
      <c r="C43" s="19">
        <f>C44+C48</f>
        <v>6477114</v>
      </c>
      <c r="D43" s="20"/>
    </row>
    <row r="44" spans="1:4" x14ac:dyDescent="0.2">
      <c r="B44" s="29" t="s">
        <v>36</v>
      </c>
      <c r="C44" s="24">
        <f>SUM(C45:C47)</f>
        <v>3774859</v>
      </c>
      <c r="D44" s="22"/>
    </row>
    <row r="45" spans="1:4" x14ac:dyDescent="0.2">
      <c r="B45" s="33" t="s">
        <v>37</v>
      </c>
      <c r="C45" s="34">
        <v>178564</v>
      </c>
      <c r="D45" s="22"/>
    </row>
    <row r="46" spans="1:4" x14ac:dyDescent="0.2">
      <c r="B46" s="33" t="s">
        <v>38</v>
      </c>
      <c r="C46" s="34">
        <v>485372</v>
      </c>
      <c r="D46" s="22"/>
    </row>
    <row r="47" spans="1:4" x14ac:dyDescent="0.2">
      <c r="B47" s="33" t="s">
        <v>39</v>
      </c>
      <c r="C47" s="34">
        <v>3110923</v>
      </c>
      <c r="D47" s="22"/>
    </row>
    <row r="48" spans="1:4" x14ac:dyDescent="0.2">
      <c r="B48" s="29" t="s">
        <v>40</v>
      </c>
      <c r="C48" s="24">
        <v>2702255</v>
      </c>
      <c r="D48" s="22"/>
    </row>
    <row r="49" spans="2:4" x14ac:dyDescent="0.2">
      <c r="B49" s="21" t="s">
        <v>41</v>
      </c>
      <c r="C49" s="19">
        <f>C50</f>
        <v>7620801.1100000003</v>
      </c>
      <c r="D49" s="22"/>
    </row>
    <row r="50" spans="2:4" x14ac:dyDescent="0.2">
      <c r="B50" s="29" t="s">
        <v>42</v>
      </c>
      <c r="C50" s="24">
        <v>7620801.1100000003</v>
      </c>
      <c r="D50" s="22"/>
    </row>
    <row r="51" spans="2:4" x14ac:dyDescent="0.2">
      <c r="B51" s="35" t="s">
        <v>43</v>
      </c>
      <c r="C51" s="19">
        <f>C52</f>
        <v>745857</v>
      </c>
      <c r="D51" s="22"/>
    </row>
    <row r="52" spans="2:4" x14ac:dyDescent="0.2">
      <c r="B52" s="29" t="s">
        <v>44</v>
      </c>
      <c r="C52" s="24">
        <v>745857</v>
      </c>
      <c r="D52" s="22"/>
    </row>
    <row r="53" spans="2:4" x14ac:dyDescent="0.2">
      <c r="B53" s="21" t="s">
        <v>45</v>
      </c>
      <c r="C53" s="19">
        <f>SUM(C54:C55)</f>
        <v>151820234</v>
      </c>
      <c r="D53" s="22"/>
    </row>
    <row r="54" spans="2:4" x14ac:dyDescent="0.2">
      <c r="B54" s="29" t="s">
        <v>46</v>
      </c>
      <c r="C54" s="24">
        <v>69958834</v>
      </c>
      <c r="D54" s="22"/>
    </row>
    <row r="55" spans="2:4" x14ac:dyDescent="0.2">
      <c r="B55" s="29" t="s">
        <v>47</v>
      </c>
      <c r="C55" s="24">
        <v>81861400</v>
      </c>
      <c r="D55" s="22"/>
    </row>
    <row r="56" spans="2:4" x14ac:dyDescent="0.2">
      <c r="B56" s="21" t="s">
        <v>48</v>
      </c>
      <c r="C56" s="19">
        <f>SUM(C57:C58)</f>
        <v>240553</v>
      </c>
      <c r="D56" s="22"/>
    </row>
    <row r="57" spans="2:4" x14ac:dyDescent="0.2">
      <c r="B57" s="29" t="s">
        <v>49</v>
      </c>
      <c r="C57" s="24">
        <v>209142</v>
      </c>
      <c r="D57" s="22"/>
    </row>
    <row r="58" spans="2:4" x14ac:dyDescent="0.2">
      <c r="B58" s="29" t="s">
        <v>50</v>
      </c>
      <c r="C58" s="24">
        <v>31411</v>
      </c>
      <c r="D58" s="22"/>
    </row>
    <row r="59" spans="2:4" x14ac:dyDescent="0.2">
      <c r="B59" s="21" t="s">
        <v>51</v>
      </c>
      <c r="C59" s="19">
        <f>SUM(C60:C61)</f>
        <v>14303212.869999999</v>
      </c>
      <c r="D59" s="22"/>
    </row>
    <row r="60" spans="2:4" x14ac:dyDescent="0.2">
      <c r="B60" s="29" t="s">
        <v>52</v>
      </c>
      <c r="C60" s="24">
        <v>11396979.869999999</v>
      </c>
      <c r="D60" s="22"/>
    </row>
    <row r="61" spans="2:4" x14ac:dyDescent="0.2">
      <c r="B61" s="36" t="s">
        <v>53</v>
      </c>
      <c r="C61" s="24">
        <v>2906233</v>
      </c>
      <c r="D61" s="22"/>
    </row>
    <row r="62" spans="2:4" x14ac:dyDescent="0.2">
      <c r="B62" s="21" t="s">
        <v>54</v>
      </c>
      <c r="C62" s="19">
        <f>SUM(C63:C64)</f>
        <v>10949408</v>
      </c>
      <c r="D62" s="22"/>
    </row>
    <row r="63" spans="2:4" x14ac:dyDescent="0.2">
      <c r="B63" s="29" t="s">
        <v>55</v>
      </c>
      <c r="C63" s="24">
        <v>6165936</v>
      </c>
      <c r="D63" s="22"/>
    </row>
    <row r="64" spans="2:4" x14ac:dyDescent="0.2">
      <c r="B64" s="29" t="s">
        <v>56</v>
      </c>
      <c r="C64" s="24">
        <v>4783472</v>
      </c>
      <c r="D64" s="22"/>
    </row>
    <row r="65" spans="2:5" x14ac:dyDescent="0.2">
      <c r="B65" s="21" t="s">
        <v>57</v>
      </c>
      <c r="C65" s="19">
        <f>SUM(C66:C66)</f>
        <v>17990136.949999999</v>
      </c>
      <c r="D65" s="22"/>
    </row>
    <row r="66" spans="2:5" x14ac:dyDescent="0.2">
      <c r="B66" s="29" t="s">
        <v>58</v>
      </c>
      <c r="C66" s="24">
        <v>17990136.949999999</v>
      </c>
      <c r="D66" s="22"/>
      <c r="E66" s="12"/>
    </row>
    <row r="67" spans="2:5" x14ac:dyDescent="0.2">
      <c r="B67" s="21" t="s">
        <v>59</v>
      </c>
      <c r="C67" s="19">
        <f>C68</f>
        <v>71607405</v>
      </c>
      <c r="D67" s="22"/>
    </row>
    <row r="68" spans="2:5" x14ac:dyDescent="0.2">
      <c r="B68" s="29" t="s">
        <v>60</v>
      </c>
      <c r="C68" s="24">
        <v>71607405</v>
      </c>
      <c r="D68" s="22"/>
    </row>
    <row r="69" spans="2:5" x14ac:dyDescent="0.2">
      <c r="B69" s="25" t="s">
        <v>61</v>
      </c>
      <c r="C69" s="27">
        <f>SUM(C70:C74)</f>
        <v>195000405</v>
      </c>
      <c r="D69" s="28"/>
    </row>
    <row r="70" spans="2:5" x14ac:dyDescent="0.2">
      <c r="B70" s="29" t="s">
        <v>62</v>
      </c>
      <c r="C70" s="24">
        <v>87803813</v>
      </c>
      <c r="D70" s="22"/>
    </row>
    <row r="71" spans="2:5" x14ac:dyDescent="0.2">
      <c r="B71" s="29" t="s">
        <v>63</v>
      </c>
      <c r="C71" s="24">
        <v>90246789</v>
      </c>
      <c r="D71" s="22"/>
    </row>
    <row r="72" spans="2:5" x14ac:dyDescent="0.2">
      <c r="B72" s="29" t="s">
        <v>64</v>
      </c>
      <c r="C72" s="24">
        <v>5507260</v>
      </c>
      <c r="D72" s="22"/>
    </row>
    <row r="73" spans="2:5" x14ac:dyDescent="0.2">
      <c r="B73" s="29" t="s">
        <v>65</v>
      </c>
      <c r="C73" s="24">
        <v>7155946</v>
      </c>
      <c r="D73" s="22"/>
    </row>
    <row r="74" spans="2:5" x14ac:dyDescent="0.2">
      <c r="B74" s="29" t="s">
        <v>66</v>
      </c>
      <c r="C74" s="24">
        <v>4286597</v>
      </c>
      <c r="D74" s="22"/>
    </row>
    <row r="75" spans="2:5" x14ac:dyDescent="0.2">
      <c r="B75" s="21" t="s">
        <v>67</v>
      </c>
      <c r="C75" s="19">
        <f>C78+C83+C88+C76</f>
        <v>154284490.49000001</v>
      </c>
      <c r="D75" s="22"/>
    </row>
    <row r="76" spans="2:5" x14ac:dyDescent="0.2">
      <c r="B76" s="25" t="s">
        <v>68</v>
      </c>
      <c r="C76" s="19">
        <f>C77</f>
        <v>5007273</v>
      </c>
      <c r="D76" s="22"/>
    </row>
    <row r="77" spans="2:5" x14ac:dyDescent="0.2">
      <c r="B77" s="29" t="s">
        <v>69</v>
      </c>
      <c r="C77" s="24">
        <v>5007273</v>
      </c>
      <c r="D77" s="22"/>
    </row>
    <row r="78" spans="2:5" x14ac:dyDescent="0.2">
      <c r="B78" s="25" t="s">
        <v>70</v>
      </c>
      <c r="C78" s="19">
        <f>SUM(C79:C82)</f>
        <v>122988491</v>
      </c>
      <c r="D78" s="22"/>
    </row>
    <row r="79" spans="2:5" x14ac:dyDescent="0.2">
      <c r="B79" s="37" t="s">
        <v>71</v>
      </c>
      <c r="C79" s="24">
        <v>17557253</v>
      </c>
      <c r="D79" s="22"/>
    </row>
    <row r="80" spans="2:5" x14ac:dyDescent="0.2">
      <c r="B80" s="38" t="s">
        <v>72</v>
      </c>
      <c r="C80" s="24">
        <v>30043164</v>
      </c>
      <c r="D80" s="22"/>
    </row>
    <row r="81" spans="2:4" x14ac:dyDescent="0.2">
      <c r="B81" s="38" t="s">
        <v>73</v>
      </c>
      <c r="C81" s="24">
        <v>55787211</v>
      </c>
      <c r="D81" s="22"/>
    </row>
    <row r="82" spans="2:4" x14ac:dyDescent="0.2">
      <c r="B82" s="38" t="s">
        <v>74</v>
      </c>
      <c r="C82" s="24">
        <v>19600863</v>
      </c>
      <c r="D82" s="22"/>
    </row>
    <row r="83" spans="2:4" x14ac:dyDescent="0.2">
      <c r="B83" s="25" t="s">
        <v>75</v>
      </c>
      <c r="C83" s="19">
        <f>SUM(C84:C87)</f>
        <v>9446520</v>
      </c>
      <c r="D83" s="22"/>
    </row>
    <row r="84" spans="2:4" x14ac:dyDescent="0.2">
      <c r="B84" s="38" t="s">
        <v>76</v>
      </c>
      <c r="C84" s="24">
        <v>1694376</v>
      </c>
      <c r="D84" s="22"/>
    </row>
    <row r="85" spans="2:4" x14ac:dyDescent="0.2">
      <c r="B85" s="38" t="s">
        <v>77</v>
      </c>
      <c r="C85" s="24">
        <v>894408</v>
      </c>
      <c r="D85" s="22"/>
    </row>
    <row r="86" spans="2:4" x14ac:dyDescent="0.2">
      <c r="B86" s="38" t="s">
        <v>78</v>
      </c>
      <c r="C86" s="24">
        <v>812091</v>
      </c>
      <c r="D86" s="22"/>
    </row>
    <row r="87" spans="2:4" x14ac:dyDescent="0.2">
      <c r="B87" s="38" t="s">
        <v>79</v>
      </c>
      <c r="C87" s="24">
        <v>6045645</v>
      </c>
      <c r="D87" s="22"/>
    </row>
    <row r="88" spans="2:4" x14ac:dyDescent="0.2">
      <c r="B88" s="25" t="s">
        <v>80</v>
      </c>
      <c r="C88" s="19">
        <f>SUM(C89:C98)</f>
        <v>16842206.490000002</v>
      </c>
      <c r="D88" s="22"/>
    </row>
    <row r="89" spans="2:4" x14ac:dyDescent="0.2">
      <c r="B89" s="38" t="s">
        <v>81</v>
      </c>
      <c r="C89" s="24">
        <v>4514416</v>
      </c>
      <c r="D89" s="22"/>
    </row>
    <row r="90" spans="2:4" x14ac:dyDescent="0.2">
      <c r="B90" s="38" t="s">
        <v>82</v>
      </c>
      <c r="C90" s="24">
        <v>3706232</v>
      </c>
      <c r="D90" s="22"/>
    </row>
    <row r="91" spans="2:4" x14ac:dyDescent="0.2">
      <c r="B91" s="38" t="s">
        <v>83</v>
      </c>
      <c r="C91" s="24">
        <v>1627728</v>
      </c>
      <c r="D91" s="22"/>
    </row>
    <row r="92" spans="2:4" x14ac:dyDescent="0.2">
      <c r="B92" s="38" t="s">
        <v>84</v>
      </c>
      <c r="C92" s="24">
        <v>1584465.49</v>
      </c>
      <c r="D92" s="22"/>
    </row>
    <row r="93" spans="2:4" x14ac:dyDescent="0.2">
      <c r="B93" s="38" t="s">
        <v>85</v>
      </c>
      <c r="C93" s="24">
        <v>2792889</v>
      </c>
      <c r="D93" s="22"/>
    </row>
    <row r="94" spans="2:4" x14ac:dyDescent="0.2">
      <c r="B94" s="38" t="s">
        <v>86</v>
      </c>
      <c r="C94" s="24">
        <v>658934</v>
      </c>
      <c r="D94" s="22"/>
    </row>
    <row r="95" spans="2:4" x14ac:dyDescent="0.2">
      <c r="B95" s="38" t="s">
        <v>87</v>
      </c>
      <c r="C95" s="24">
        <v>290986</v>
      </c>
      <c r="D95" s="22"/>
    </row>
    <row r="96" spans="2:4" x14ac:dyDescent="0.2">
      <c r="B96" s="38" t="s">
        <v>88</v>
      </c>
      <c r="C96" s="24">
        <v>489553</v>
      </c>
      <c r="D96" s="22"/>
    </row>
    <row r="97" spans="2:6" x14ac:dyDescent="0.2">
      <c r="B97" s="38" t="s">
        <v>89</v>
      </c>
      <c r="C97" s="24">
        <v>777651</v>
      </c>
      <c r="D97" s="22"/>
    </row>
    <row r="98" spans="2:6" x14ac:dyDescent="0.2">
      <c r="B98" s="38" t="s">
        <v>90</v>
      </c>
      <c r="C98" s="24">
        <v>399352</v>
      </c>
      <c r="D98" s="22"/>
    </row>
    <row r="99" spans="2:6" x14ac:dyDescent="0.2">
      <c r="B99" s="39" t="s">
        <v>91</v>
      </c>
      <c r="C99" s="40">
        <v>0</v>
      </c>
      <c r="D99" s="22"/>
    </row>
    <row r="100" spans="2:6" x14ac:dyDescent="0.2">
      <c r="B100" s="39" t="s">
        <v>92</v>
      </c>
      <c r="C100" s="41">
        <v>8488754</v>
      </c>
      <c r="D100" s="22"/>
    </row>
    <row r="101" spans="2:6" ht="25.5" x14ac:dyDescent="0.2">
      <c r="B101" s="39" t="s">
        <v>93</v>
      </c>
      <c r="C101" s="41">
        <v>1885873.36</v>
      </c>
      <c r="D101" s="22"/>
    </row>
    <row r="102" spans="2:6" ht="13.5" thickBot="1" x14ac:dyDescent="0.25">
      <c r="B102" s="42" t="s">
        <v>94</v>
      </c>
      <c r="C102" s="43">
        <f>C101+C100+C27+C14+C75</f>
        <v>1724009425.5199997</v>
      </c>
      <c r="D102" s="20"/>
    </row>
    <row r="103" spans="2:6" ht="13.5" thickTop="1" x14ac:dyDescent="0.2">
      <c r="B103" s="44" t="s">
        <v>95</v>
      </c>
      <c r="C103" s="45"/>
      <c r="D103" s="46"/>
    </row>
    <row r="104" spans="2:6" x14ac:dyDescent="0.2">
      <c r="B104" s="44"/>
      <c r="C104" s="45"/>
      <c r="D104" s="46"/>
    </row>
    <row r="105" spans="2:6" x14ac:dyDescent="0.2">
      <c r="B105" s="47" t="s">
        <v>96</v>
      </c>
      <c r="C105" s="45"/>
      <c r="D105" s="46"/>
    </row>
    <row r="106" spans="2:6" x14ac:dyDescent="0.2">
      <c r="B106" s="48" t="s">
        <v>97</v>
      </c>
    </row>
    <row r="107" spans="2:6" x14ac:dyDescent="0.2">
      <c r="B107" s="48" t="s">
        <v>98</v>
      </c>
      <c r="C107" s="49"/>
    </row>
    <row r="109" spans="2:6" x14ac:dyDescent="0.2">
      <c r="C109" s="50"/>
      <c r="D109" s="50"/>
      <c r="E109" s="50"/>
      <c r="F109" s="50"/>
    </row>
    <row r="110" spans="2:6" x14ac:dyDescent="0.2">
      <c r="F110" s="50"/>
    </row>
  </sheetData>
  <mergeCells count="4">
    <mergeCell ref="B6:C6"/>
    <mergeCell ref="B7:C7"/>
    <mergeCell ref="B10:B11"/>
    <mergeCell ref="C10:C11"/>
  </mergeCells>
  <hyperlinks>
    <hyperlink ref="B13" location="'1. INGR DE GESTION'!A1" display="c) DERECHOS"/>
  </hyperlinks>
  <printOptions horizontalCentered="1"/>
  <pageMargins left="0.23622047244094491" right="0.39370078740157483" top="0.70866141732283472" bottom="0.39370078740157483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DERECHOS </vt:lpstr>
      <vt:lpstr>'DERECHOS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2020-01-22T21:58:20Z</dcterms:created>
  <dcterms:modified xsi:type="dcterms:W3CDTF">2020-01-22T21:58:49Z</dcterms:modified>
</cp:coreProperties>
</file>