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2\Transparencia\estadisticos\Estadisticas Fiscales 2o. T 2022\"/>
    </mc:Choice>
  </mc:AlternateContent>
  <bookViews>
    <workbookView xWindow="0" yWindow="0" windowWidth="20490" windowHeight="7155"/>
  </bookViews>
  <sheets>
    <sheet name="DERECHOS " sheetId="1" r:id="rId1"/>
  </sheets>
  <definedNames>
    <definedName name="_xlnm.Print_Area" localSheetId="0">'DERECHOS '!$A$1:$E$111</definedName>
    <definedName name="_xlnm.Print_Titles" localSheetId="0">'DERECHOS '!$3:$11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D91" i="1"/>
  <c r="C91" i="1"/>
  <c r="B91" i="1"/>
  <c r="E85" i="1"/>
  <c r="D85" i="1"/>
  <c r="C85" i="1"/>
  <c r="B85" i="1"/>
  <c r="B77" i="1" s="1"/>
  <c r="E80" i="1"/>
  <c r="D80" i="1"/>
  <c r="C80" i="1"/>
  <c r="B80" i="1"/>
  <c r="E78" i="1"/>
  <c r="D78" i="1"/>
  <c r="C78" i="1"/>
  <c r="B78" i="1"/>
  <c r="E77" i="1"/>
  <c r="D77" i="1"/>
  <c r="C77" i="1"/>
  <c r="E71" i="1"/>
  <c r="D71" i="1"/>
  <c r="C71" i="1"/>
  <c r="B71" i="1"/>
  <c r="E69" i="1"/>
  <c r="D69" i="1"/>
  <c r="C69" i="1"/>
  <c r="B69" i="1"/>
  <c r="E67" i="1"/>
  <c r="D67" i="1"/>
  <c r="C67" i="1"/>
  <c r="B67" i="1"/>
  <c r="E64" i="1"/>
  <c r="D64" i="1"/>
  <c r="C64" i="1"/>
  <c r="B64" i="1"/>
  <c r="E61" i="1"/>
  <c r="D61" i="1"/>
  <c r="C61" i="1"/>
  <c r="B61" i="1"/>
  <c r="E57" i="1"/>
  <c r="D57" i="1"/>
  <c r="C57" i="1"/>
  <c r="B57" i="1"/>
  <c r="E54" i="1"/>
  <c r="D54" i="1"/>
  <c r="C54" i="1"/>
  <c r="B54" i="1"/>
  <c r="E52" i="1"/>
  <c r="D52" i="1"/>
  <c r="C52" i="1"/>
  <c r="B52" i="1"/>
  <c r="E50" i="1"/>
  <c r="D50" i="1"/>
  <c r="C50" i="1"/>
  <c r="B50" i="1"/>
  <c r="E45" i="1"/>
  <c r="D45" i="1"/>
  <c r="C45" i="1"/>
  <c r="B45" i="1"/>
  <c r="B44" i="1" s="1"/>
  <c r="B28" i="1" s="1"/>
  <c r="E44" i="1"/>
  <c r="D44" i="1"/>
  <c r="C44" i="1"/>
  <c r="E41" i="1"/>
  <c r="D41" i="1"/>
  <c r="C41" i="1"/>
  <c r="B41" i="1"/>
  <c r="E39" i="1"/>
  <c r="D39" i="1"/>
  <c r="C39" i="1"/>
  <c r="B39" i="1"/>
  <c r="E36" i="1"/>
  <c r="D36" i="1"/>
  <c r="C36" i="1"/>
  <c r="B36" i="1"/>
  <c r="E34" i="1"/>
  <c r="D34" i="1"/>
  <c r="C34" i="1"/>
  <c r="B34" i="1"/>
  <c r="E31" i="1"/>
  <c r="D31" i="1"/>
  <c r="C31" i="1"/>
  <c r="B31" i="1"/>
  <c r="E29" i="1"/>
  <c r="D29" i="1"/>
  <c r="C29" i="1"/>
  <c r="B29" i="1"/>
  <c r="E28" i="1"/>
  <c r="E105" i="1" s="1"/>
  <c r="D28" i="1"/>
  <c r="D105" i="1" s="1"/>
  <c r="C28" i="1"/>
  <c r="C105" i="1" s="1"/>
  <c r="E25" i="1"/>
  <c r="D25" i="1"/>
  <c r="C25" i="1"/>
  <c r="B25" i="1"/>
  <c r="E20" i="1"/>
  <c r="D20" i="1"/>
  <c r="C20" i="1"/>
  <c r="B20" i="1"/>
  <c r="E15" i="1"/>
  <c r="D15" i="1"/>
  <c r="C15" i="1"/>
  <c r="B15" i="1"/>
  <c r="B14" i="1" s="1"/>
  <c r="E14" i="1"/>
  <c r="D14" i="1"/>
  <c r="C14" i="1"/>
  <c r="B105" i="1" l="1"/>
</calcChain>
</file>

<file path=xl/sharedStrings.xml><?xml version="1.0" encoding="utf-8"?>
<sst xmlns="http://schemas.openxmlformats.org/spreadsheetml/2006/main" count="103" uniqueCount="103">
  <si>
    <t xml:space="preserve">               DESAGREGACIÓN DE LOS INGRESOS  DE GESTIÓN</t>
  </si>
  <si>
    <t xml:space="preserve">       (EN PESOS)</t>
  </si>
  <si>
    <t>CONCEPTO</t>
  </si>
  <si>
    <t>EJERCICIO 2019</t>
  </si>
  <si>
    <t>EJERCICIO 2020</t>
  </si>
  <si>
    <t>EJERCICIO 2021</t>
  </si>
  <si>
    <t>ENERO-JUNIO 2022</t>
  </si>
  <si>
    <t>c) DERECHOS</t>
  </si>
  <si>
    <t>DERECHOS POR EL USO, GOCE, APROVECHAMIENTO O EXPLOTACION  DE BIENES DE DOMINIO PÚBLICO</t>
  </si>
  <si>
    <t xml:space="preserve">       Secretaría de las Culturas y Artes de Oaxaca</t>
  </si>
  <si>
    <t xml:space="preserve">Museos </t>
  </si>
  <si>
    <t>Teatros</t>
  </si>
  <si>
    <t>Casa de la Cultura Oaxaqueña</t>
  </si>
  <si>
    <t>Centro de las Artes de San Agustín</t>
  </si>
  <si>
    <t xml:space="preserve">       Secretaría de Administración</t>
  </si>
  <si>
    <t>Complejos y Edificios Públicos</t>
  </si>
  <si>
    <t>Jardín Etnobotánico</t>
  </si>
  <si>
    <t>Planetario</t>
  </si>
  <si>
    <t>Centro Recreativo Polideportivo "Venustiano Carranza"</t>
  </si>
  <si>
    <t xml:space="preserve">      Secretaría de Turismo y Desarrollo Económico</t>
  </si>
  <si>
    <t>Auditorio Guelaguetza</t>
  </si>
  <si>
    <t>Centro Cultural y de Convenciones de Oaxaca</t>
  </si>
  <si>
    <t xml:space="preserve">DERECHOS POR PRESTACIÓN DE SERVICIOS </t>
  </si>
  <si>
    <t xml:space="preserve">       Administración Pública</t>
  </si>
  <si>
    <t>Servicio comunes de las Dependencia y Entidades</t>
  </si>
  <si>
    <t xml:space="preserve">      Secretaría General de Gobierno</t>
  </si>
  <si>
    <t xml:space="preserve">              Protección Civil</t>
  </si>
  <si>
    <t xml:space="preserve">              Servicios Secretaria General de Gobierno</t>
  </si>
  <si>
    <t xml:space="preserve">      Secretaría de Seguridad Pública</t>
  </si>
  <si>
    <t>Servicios que presta la Secretaría de Seguridad Pública</t>
  </si>
  <si>
    <t xml:space="preserve">      Secretaría de Salud </t>
  </si>
  <si>
    <t xml:space="preserve">               Vigilancia y Control Sanitario</t>
  </si>
  <si>
    <t xml:space="preserve">               Atención en Salud</t>
  </si>
  <si>
    <t xml:space="preserve">     Secretaría de las Infraestructruras y el Ordenamiento Territorial Sustentable</t>
  </si>
  <si>
    <t>Servicios relacionados con  Obra Pública y Regularización de la Tenencia de la Tierra</t>
  </si>
  <si>
    <t xml:space="preserve">     Secretaría de Movilidad</t>
  </si>
  <si>
    <t xml:space="preserve">             Transporte Público</t>
  </si>
  <si>
    <t xml:space="preserve">             Control Vehicular</t>
  </si>
  <si>
    <t xml:space="preserve">     Secretaría de las Culturas y Artes de Oaxaca</t>
  </si>
  <si>
    <t xml:space="preserve">              Cursos y Talleres Culturales</t>
  </si>
  <si>
    <t xml:space="preserve">                       Taller de Artes Plásticas</t>
  </si>
  <si>
    <t xml:space="preserve">                       Centro de Iniciación Musical de Oaxaca</t>
  </si>
  <si>
    <t xml:space="preserve">                       Casa de la Cultura Oaxaqueña</t>
  </si>
  <si>
    <t xml:space="preserve">              Otros Servicios de la Secretaría de las Culturas y Artes de Oaxaca</t>
  </si>
  <si>
    <t xml:space="preserve">     Secretaría de Bienestar del Estado de Oaxaca </t>
  </si>
  <si>
    <t xml:space="preserve">              Atención Social </t>
  </si>
  <si>
    <t xml:space="preserve">     Secretaría de Desarrollo Agropecuario, Pesca y Acuacultura</t>
  </si>
  <si>
    <t xml:space="preserve">              Control Zoosanitario</t>
  </si>
  <si>
    <t xml:space="preserve">     Secretaría de Finanzas</t>
  </si>
  <si>
    <t xml:space="preserve">              Fiscales </t>
  </si>
  <si>
    <t xml:space="preserve">              Catastrales</t>
  </si>
  <si>
    <t xml:space="preserve">      Secretaría de Administración</t>
  </si>
  <si>
    <t xml:space="preserve">              Constancias y Permisos</t>
  </si>
  <si>
    <t xml:space="preserve">              Otros Servicios de la Secretaría de Administración </t>
  </si>
  <si>
    <t xml:space="preserve">              Archivisticos</t>
  </si>
  <si>
    <t xml:space="preserve">       Secretaría de la Contraloría y Transparencia Gubernamental</t>
  </si>
  <si>
    <t xml:space="preserve">              Inspección y Vigilancia</t>
  </si>
  <si>
    <t xml:space="preserve">             Constancias de Responsabilidad Administrativa</t>
  </si>
  <si>
    <t xml:space="preserve">       Secretaría de Economía</t>
  </si>
  <si>
    <t xml:space="preserve">              Capacitación y Productividad</t>
  </si>
  <si>
    <t xml:space="preserve">              Feria del mezcal</t>
  </si>
  <si>
    <t xml:space="preserve">     Secretaría de Turismo </t>
  </si>
  <si>
    <t xml:space="preserve">              Eventos Lunes del Cerro </t>
  </si>
  <si>
    <t xml:space="preserve">       Secretaría de Medio Ambiente, Energías y Desarrollo Sustentable</t>
  </si>
  <si>
    <t xml:space="preserve">              Ecológicos</t>
  </si>
  <si>
    <t xml:space="preserve">     Consejería Jurídica del Gobierno del Estado</t>
  </si>
  <si>
    <t xml:space="preserve">              Registro Civil</t>
  </si>
  <si>
    <t xml:space="preserve">              Instituto Registral</t>
  </si>
  <si>
    <t xml:space="preserve">              Notarial</t>
  </si>
  <si>
    <t xml:space="preserve">              Publicaciones </t>
  </si>
  <si>
    <t xml:space="preserve">              Servicios Consejeria Jurídica </t>
  </si>
  <si>
    <t xml:space="preserve">      DERECHOS POR PRESTACIÓN DE SERVICIOS EDUCATIVOS</t>
  </si>
  <si>
    <t xml:space="preserve">      Educación Básica</t>
  </si>
  <si>
    <t xml:space="preserve">              Instituto Estatal de Educación Pública de Oaxaca</t>
  </si>
  <si>
    <t xml:space="preserve">      Educación Media Superior</t>
  </si>
  <si>
    <t xml:space="preserve">              Coordinación General de Educación Media Superior y Superior, Ciencia y   Tecnología</t>
  </si>
  <si>
    <t xml:space="preserve">              Instituto de Estudios de Bachillerato del Estado de Oaxaca</t>
  </si>
  <si>
    <t xml:space="preserve">              Colegio de Bachilleres del Estado de Oaxaca</t>
  </si>
  <si>
    <t xml:space="preserve">              Colegio de Estudios Científicos y Tecnológicos del Estado de Oaxaca</t>
  </si>
  <si>
    <t xml:space="preserve">      Sistema de Estudios Tecnológicos</t>
  </si>
  <si>
    <t xml:space="preserve">              Instituto Tecnológico de Teposcolula</t>
  </si>
  <si>
    <t xml:space="preserve">              Universidad Tecnológica de la Sierra Sur</t>
  </si>
  <si>
    <t xml:space="preserve">              Instituto Tecnológico San Miguel el Grande</t>
  </si>
  <si>
    <t xml:space="preserve">              Universidad Tecnológica de los Valles Centrales de Oaxaca</t>
  </si>
  <si>
    <t xml:space="preserve">              Universidad Politécnica de Nochixtlán "Abraham Castellanos"</t>
  </si>
  <si>
    <t xml:space="preserve">      Sistema de Universidades Estatales de Oaxaca</t>
  </si>
  <si>
    <t xml:space="preserve">              Universidad Tecnológica de la Mixteca</t>
  </si>
  <si>
    <t xml:space="preserve">              Universidad del Mar</t>
  </si>
  <si>
    <t xml:space="preserve">              Universidad del Istmo</t>
  </si>
  <si>
    <t xml:space="preserve">              Universidad del Papaloapan</t>
  </si>
  <si>
    <t xml:space="preserve">              Universidad de la Sierra Sur</t>
  </si>
  <si>
    <t xml:space="preserve">              Universidad de la Sierra Juárez</t>
  </si>
  <si>
    <t xml:space="preserve">              Universidad de la Cañada</t>
  </si>
  <si>
    <t xml:space="preserve">              Novauniversitas</t>
  </si>
  <si>
    <t xml:space="preserve">              Universidad de la Costa</t>
  </si>
  <si>
    <t xml:space="preserve">              Universidad de Chalcatongo</t>
  </si>
  <si>
    <t>Otros Derechos</t>
  </si>
  <si>
    <t>Accesorios de Derechos</t>
  </si>
  <si>
    <t xml:space="preserve">Derechos no Comprendidos en la Ley de Ingresos Vigente, Causados en Ejercicios Fiscales Anteriores Pendientes de Liquidación o Pago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</si>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</sst>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u/>
      <sz val="10"/>
      <color theme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5E2F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1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2" quotePrefix="1" applyAlignment="1" applyProtection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9" fillId="0" borderId="4" xfId="0" applyFont="1" applyFill="1" applyBorder="1" applyAlignment="1">
      <alignment vertical="center"/>
    </xf>
    <xf numFmtId="0" fontId="0" fillId="0" borderId="0" xfId="0" applyFill="1"/>
    <xf numFmtId="0" fontId="10" fillId="2" borderId="5" xfId="2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Fill="1" applyBorder="1" applyAlignment="1">
      <alignment horizontal="left" vertical="justify" wrapText="1" indent="2"/>
    </xf>
    <xf numFmtId="164" fontId="11" fillId="0" borderId="1" xfId="1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justify"/>
    </xf>
    <xf numFmtId="0" fontId="3" fillId="0" borderId="1" xfId="4" applyFont="1" applyFill="1" applyBorder="1" applyAlignment="1">
      <alignment horizontal="left" vertical="justify" indent="4"/>
    </xf>
    <xf numFmtId="164" fontId="3" fillId="0" borderId="1" xfId="1" applyNumberFormat="1" applyFont="1" applyFill="1" applyBorder="1" applyAlignment="1">
      <alignment vertical="center"/>
    </xf>
    <xf numFmtId="43" fontId="3" fillId="0" borderId="1" xfId="4" applyNumberFormat="1" applyBorder="1" applyAlignment="1">
      <alignment horizontal="left" indent="3"/>
    </xf>
    <xf numFmtId="0" fontId="11" fillId="0" borderId="1" xfId="4" applyFont="1" applyFill="1" applyBorder="1" applyAlignment="1">
      <alignment horizontal="left" vertical="justify"/>
    </xf>
    <xf numFmtId="0" fontId="11" fillId="0" borderId="0" xfId="0" applyFont="1"/>
    <xf numFmtId="41" fontId="11" fillId="0" borderId="1" xfId="5" applyFont="1" applyBorder="1" applyAlignment="1">
      <alignment vertical="center"/>
    </xf>
    <xf numFmtId="41" fontId="11" fillId="0" borderId="1" xfId="5" applyFont="1" applyFill="1" applyBorder="1" applyAlignment="1">
      <alignment vertical="center"/>
    </xf>
    <xf numFmtId="0" fontId="3" fillId="0" borderId="1" xfId="4" applyFont="1" applyFill="1" applyBorder="1" applyAlignment="1">
      <alignment vertical="justify"/>
    </xf>
    <xf numFmtId="0" fontId="3" fillId="0" borderId="1" xfId="4" applyFont="1" applyFill="1" applyBorder="1" applyAlignment="1">
      <alignment horizontal="left" vertical="justify" indent="5"/>
    </xf>
    <xf numFmtId="0" fontId="3" fillId="0" borderId="0" xfId="0" applyFont="1"/>
    <xf numFmtId="0" fontId="3" fillId="0" borderId="1" xfId="4" applyFont="1" applyFill="1" applyBorder="1" applyAlignment="1">
      <alignment horizontal="left" vertical="justify"/>
    </xf>
    <xf numFmtId="0" fontId="13" fillId="0" borderId="1" xfId="4" applyFont="1" applyFill="1" applyBorder="1" applyAlignment="1">
      <alignment vertical="justify"/>
    </xf>
    <xf numFmtId="164" fontId="13" fillId="0" borderId="1" xfId="1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justify"/>
    </xf>
    <xf numFmtId="0" fontId="3" fillId="0" borderId="7" xfId="4" applyFont="1" applyFill="1" applyBorder="1" applyAlignment="1">
      <alignment vertical="justify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1" fillId="0" borderId="1" xfId="4" applyFont="1" applyFill="1" applyBorder="1" applyAlignment="1">
      <alignment horizontal="left" vertical="justify" indent="4"/>
    </xf>
    <xf numFmtId="164" fontId="3" fillId="0" borderId="1" xfId="1" applyNumberFormat="1" applyFont="1" applyBorder="1" applyAlignment="1">
      <alignment vertical="center"/>
    </xf>
    <xf numFmtId="164" fontId="11" fillId="0" borderId="1" xfId="1" applyNumberFormat="1" applyFont="1" applyBorder="1" applyAlignment="1">
      <alignment vertical="center"/>
    </xf>
    <xf numFmtId="164" fontId="11" fillId="2" borderId="8" xfId="1" applyNumberFormat="1" applyFont="1" applyFill="1" applyBorder="1" applyAlignment="1">
      <alignment horizontal="center" vertical="center"/>
    </xf>
    <xf numFmtId="164" fontId="11" fillId="2" borderId="8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41" fontId="0" fillId="0" borderId="0" xfId="0" applyNumberFormat="1"/>
    <xf numFmtId="43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0" applyFont="1"/>
    <xf numFmtId="0" fontId="13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1" applyFont="1"/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[0] 2" xfId="5"/>
    <cellStyle name="Normal" xfId="0" builtinId="0"/>
    <cellStyle name="Normal 2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360948</xdr:colOff>
      <xdr:row>1</xdr:row>
      <xdr:rowOff>40105</xdr:rowOff>
    </xdr:from>
    <xdr:to>
      <xdr:col>4</xdr:col>
      <xdr:colOff>820183</xdr:colOff>
      <xdr:row>5</xdr:row>
      <xdr:rowOff>74639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06" t="60851" r="32767" b="23743"/>
        <a:stretch/>
      </xdr:blipFill>
      <xdr:spPr bwMode="auto">
        <a:xfrm>
          <a:off x="7457073" y="202030"/>
          <a:ext cx="3735835" cy="8441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14"/>
  <sheetViews>
    <sheetView tabSelected="1" view="pageBreakPreview" zoomScale="80" zoomScaleSheetLayoutView="80" workbookViewId="0">
      <selection activeCell="A10" sqref="A10:E11"/>
    </sheetView>
  </sheetViews>
  <sheetFormatPr baseColWidth="10" defaultRowHeight="12.75" x14ac:dyDescent="0.2"/>
  <cols>
    <col min="1" max="1" width="82.28515625" customWidth="1"/>
    <col min="2" max="2" width="24.140625" customWidth="1"/>
    <col min="3" max="3" width="24.28515625" customWidth="1"/>
    <col min="4" max="4" width="24.85546875" customWidth="1"/>
    <col min="5" max="5" width="19.140625" customWidth="1"/>
  </cols>
  <sheetData>
    <row r="1" spans="1:5" x14ac:dyDescent="0.2">
      <c r="A1" s="1"/>
    </row>
    <row r="3" spans="1:5" ht="16.5" x14ac:dyDescent="0.25">
      <c r="A3" s="2"/>
      <c r="B3" s="2"/>
    </row>
    <row r="4" spans="1:5" ht="21" customHeight="1" x14ac:dyDescent="0.25">
      <c r="A4" s="3"/>
      <c r="B4" s="3"/>
    </row>
    <row r="5" spans="1:5" ht="13.5" customHeight="1" x14ac:dyDescent="0.25">
      <c r="A5" s="3"/>
      <c r="B5" s="3"/>
    </row>
    <row r="6" spans="1:5" ht="24" customHeight="1" x14ac:dyDescent="0.2">
      <c r="A6" s="4" t="s">
        <v>0</v>
      </c>
      <c r="B6" s="4"/>
      <c r="C6" s="5"/>
    </row>
    <row r="7" spans="1:5" ht="18.75" customHeight="1" x14ac:dyDescent="0.2">
      <c r="A7" s="6" t="s">
        <v>1</v>
      </c>
      <c r="B7" s="6"/>
      <c r="C7" s="7"/>
    </row>
    <row r="8" spans="1:5" ht="6" customHeight="1" x14ac:dyDescent="0.2">
      <c r="A8" s="8"/>
      <c r="B8" s="8"/>
    </row>
    <row r="9" spans="1:5" ht="12.75" hidden="1" customHeight="1" x14ac:dyDescent="0.2">
      <c r="A9" s="9"/>
    </row>
    <row r="10" spans="1:5" ht="12" customHeight="1" x14ac:dyDescent="0.2">
      <c r="A10" s="48" t="s">
        <v>2</v>
      </c>
      <c r="B10" s="49" t="s">
        <v>3</v>
      </c>
      <c r="C10" s="49" t="s">
        <v>4</v>
      </c>
      <c r="D10" s="49" t="s">
        <v>5</v>
      </c>
      <c r="E10" s="49" t="s">
        <v>6</v>
      </c>
    </row>
    <row r="11" spans="1:5" ht="25.5" customHeight="1" x14ac:dyDescent="0.2">
      <c r="A11" s="48"/>
      <c r="B11" s="50"/>
      <c r="C11" s="50"/>
      <c r="D11" s="50"/>
      <c r="E11" s="50"/>
    </row>
    <row r="12" spans="1:5" s="11" customFormat="1" ht="12.75" customHeight="1" thickBot="1" x14ac:dyDescent="0.25">
      <c r="A12" s="10"/>
    </row>
    <row r="13" spans="1:5" s="14" customFormat="1" ht="27" customHeight="1" x14ac:dyDescent="0.2">
      <c r="A13" s="12" t="s">
        <v>7</v>
      </c>
      <c r="B13" s="13"/>
      <c r="C13" s="13"/>
      <c r="D13" s="13"/>
      <c r="E13" s="13"/>
    </row>
    <row r="14" spans="1:5" ht="25.5" x14ac:dyDescent="0.2">
      <c r="A14" s="15" t="s">
        <v>8</v>
      </c>
      <c r="B14" s="16">
        <f>B15+B20+B25</f>
        <v>17878539</v>
      </c>
      <c r="C14" s="16">
        <f>C15+C20+C25</f>
        <v>7705381</v>
      </c>
      <c r="D14" s="16">
        <f>D15+D20+D25</f>
        <v>9255317</v>
      </c>
      <c r="E14" s="16">
        <f>E15+E20+E25</f>
        <v>10184996</v>
      </c>
    </row>
    <row r="15" spans="1:5" x14ac:dyDescent="0.2">
      <c r="A15" s="17" t="s">
        <v>9</v>
      </c>
      <c r="B15" s="16">
        <f>B16+B17+B18+B19</f>
        <v>2501873</v>
      </c>
      <c r="C15" s="16">
        <f>C16+C17+C18+C19</f>
        <v>577723</v>
      </c>
      <c r="D15" s="16">
        <f>D16+D17+D18+D19</f>
        <v>412975</v>
      </c>
      <c r="E15" s="16">
        <f>E16+E17+E18+E19</f>
        <v>771044</v>
      </c>
    </row>
    <row r="16" spans="1:5" x14ac:dyDescent="0.2">
      <c r="A16" s="18" t="s">
        <v>10</v>
      </c>
      <c r="B16" s="19">
        <v>135673</v>
      </c>
      <c r="C16" s="19">
        <v>78545</v>
      </c>
      <c r="D16" s="19">
        <v>0</v>
      </c>
      <c r="E16" s="20">
        <v>0</v>
      </c>
    </row>
    <row r="17" spans="1:5" x14ac:dyDescent="0.2">
      <c r="A17" s="18" t="s">
        <v>11</v>
      </c>
      <c r="B17" s="19">
        <v>2221901</v>
      </c>
      <c r="C17" s="19">
        <v>466227</v>
      </c>
      <c r="D17" s="19">
        <v>376191</v>
      </c>
      <c r="E17" s="20">
        <v>619454</v>
      </c>
    </row>
    <row r="18" spans="1:5" x14ac:dyDescent="0.2">
      <c r="A18" s="18" t="s">
        <v>12</v>
      </c>
      <c r="B18" s="19">
        <v>4223</v>
      </c>
      <c r="C18" s="19">
        <v>4605</v>
      </c>
      <c r="D18" s="19">
        <v>13128</v>
      </c>
      <c r="E18" s="20">
        <v>4330</v>
      </c>
    </row>
    <row r="19" spans="1:5" x14ac:dyDescent="0.2">
      <c r="A19" s="18" t="s">
        <v>13</v>
      </c>
      <c r="B19" s="19">
        <v>140076</v>
      </c>
      <c r="C19" s="19">
        <v>28346</v>
      </c>
      <c r="D19" s="19">
        <v>23656</v>
      </c>
      <c r="E19" s="20">
        <v>147260</v>
      </c>
    </row>
    <row r="20" spans="1:5" x14ac:dyDescent="0.2">
      <c r="A20" s="21" t="s">
        <v>14</v>
      </c>
      <c r="B20" s="16">
        <f>B21+B22+B23</f>
        <v>10040318</v>
      </c>
      <c r="C20" s="16">
        <f>C21+C22+C23</f>
        <v>5891542</v>
      </c>
      <c r="D20" s="16">
        <f>D21+D22+D23</f>
        <v>6821028</v>
      </c>
      <c r="E20" s="16">
        <f>E21+E22+E23+E24</f>
        <v>7055850</v>
      </c>
    </row>
    <row r="21" spans="1:5" x14ac:dyDescent="0.2">
      <c r="A21" s="18" t="s">
        <v>15</v>
      </c>
      <c r="B21" s="19">
        <v>2718058</v>
      </c>
      <c r="C21" s="19">
        <v>2275043</v>
      </c>
      <c r="D21" s="19">
        <v>1867544</v>
      </c>
      <c r="E21" s="19">
        <v>1162075</v>
      </c>
    </row>
    <row r="22" spans="1:5" x14ac:dyDescent="0.2">
      <c r="A22" s="18" t="s">
        <v>16</v>
      </c>
      <c r="B22" s="19">
        <v>7161520</v>
      </c>
      <c r="C22" s="19">
        <v>3579561</v>
      </c>
      <c r="D22" s="19">
        <v>4953460</v>
      </c>
      <c r="E22" s="19">
        <v>5851447</v>
      </c>
    </row>
    <row r="23" spans="1:5" x14ac:dyDescent="0.2">
      <c r="A23" s="18" t="s">
        <v>17</v>
      </c>
      <c r="B23" s="19">
        <v>160740</v>
      </c>
      <c r="C23" s="19">
        <v>36938</v>
      </c>
      <c r="D23" s="19">
        <v>24</v>
      </c>
      <c r="E23" s="19">
        <v>42328</v>
      </c>
    </row>
    <row r="24" spans="1:5" x14ac:dyDescent="0.2">
      <c r="A24" s="18" t="s">
        <v>18</v>
      </c>
      <c r="B24" s="19">
        <v>0</v>
      </c>
      <c r="C24" s="19">
        <v>0</v>
      </c>
      <c r="D24" s="19">
        <v>0</v>
      </c>
      <c r="E24" s="19">
        <v>0</v>
      </c>
    </row>
    <row r="25" spans="1:5" x14ac:dyDescent="0.2">
      <c r="A25" s="17" t="s">
        <v>19</v>
      </c>
      <c r="B25" s="16">
        <f>B26+B27</f>
        <v>5336348</v>
      </c>
      <c r="C25" s="16">
        <f>C26+C27</f>
        <v>1236116</v>
      </c>
      <c r="D25" s="16">
        <f>D26+D27</f>
        <v>2021314</v>
      </c>
      <c r="E25" s="16">
        <f>E26+E27</f>
        <v>2358102</v>
      </c>
    </row>
    <row r="26" spans="1:5" s="22" customFormat="1" x14ac:dyDescent="0.2">
      <c r="A26" s="18" t="s">
        <v>20</v>
      </c>
      <c r="B26" s="19">
        <v>1411827</v>
      </c>
      <c r="C26" s="19">
        <v>347291</v>
      </c>
      <c r="D26" s="19">
        <v>238389</v>
      </c>
      <c r="E26" s="19">
        <v>1145788</v>
      </c>
    </row>
    <row r="27" spans="1:5" s="22" customFormat="1" x14ac:dyDescent="0.2">
      <c r="A27" s="18" t="s">
        <v>21</v>
      </c>
      <c r="B27" s="19">
        <v>3924521</v>
      </c>
      <c r="C27" s="19">
        <v>888825</v>
      </c>
      <c r="D27" s="19">
        <v>1782925</v>
      </c>
      <c r="E27" s="19">
        <v>1212314</v>
      </c>
    </row>
    <row r="28" spans="1:5" x14ac:dyDescent="0.2">
      <c r="A28" s="15" t="s">
        <v>22</v>
      </c>
      <c r="B28" s="23">
        <f>B29+B31+B34+B36+B39+B41+B44+B50+B52+B54+B61+B64+B67+B71+B69+B57</f>
        <v>1541471768.6699998</v>
      </c>
      <c r="C28" s="24">
        <f>C29+C31+C34+C36+C39+C41+C44+C50+C52+C54+C61+C64+C67+C71+C69+C57</f>
        <v>1256937021.2199998</v>
      </c>
      <c r="D28" s="24">
        <f>D29+D31+D34+D36+D39+D41+D44+D50+D52+D54+D61+D64+D67+D71+D69+D57</f>
        <v>1594637854.4200001</v>
      </c>
      <c r="E28" s="24">
        <f>E29+E31+E34+E36+E39+E41+E44+E50+E52+E54+E61+E64+E67+E71+E69+E57</f>
        <v>1009899356.5599999</v>
      </c>
    </row>
    <row r="29" spans="1:5" x14ac:dyDescent="0.2">
      <c r="A29" s="17" t="s">
        <v>23</v>
      </c>
      <c r="B29" s="23">
        <f>B30</f>
        <v>93164944</v>
      </c>
      <c r="C29" s="24">
        <f>C30</f>
        <v>60382891</v>
      </c>
      <c r="D29" s="24">
        <f>D30</f>
        <v>64901528</v>
      </c>
      <c r="E29" s="24">
        <f>E30</f>
        <v>39140886.350000001</v>
      </c>
    </row>
    <row r="30" spans="1:5" x14ac:dyDescent="0.2">
      <c r="A30" s="18" t="s">
        <v>24</v>
      </c>
      <c r="B30" s="19">
        <v>93164944</v>
      </c>
      <c r="C30" s="19">
        <v>60382891</v>
      </c>
      <c r="D30" s="19">
        <v>64901528</v>
      </c>
      <c r="E30" s="19">
        <v>39140886.350000001</v>
      </c>
    </row>
    <row r="31" spans="1:5" x14ac:dyDescent="0.2">
      <c r="A31" s="17" t="s">
        <v>25</v>
      </c>
      <c r="B31" s="23">
        <f>SUM(B32:B33)</f>
        <v>35602909</v>
      </c>
      <c r="C31" s="24">
        <f>SUM(C32:C33)</f>
        <v>26144054</v>
      </c>
      <c r="D31" s="24">
        <f>SUM(D32:D33)</f>
        <v>34273583</v>
      </c>
      <c r="E31" s="24">
        <f>SUM(E32:E33)</f>
        <v>29475698</v>
      </c>
    </row>
    <row r="32" spans="1:5" x14ac:dyDescent="0.2">
      <c r="A32" s="25" t="s">
        <v>26</v>
      </c>
      <c r="B32" s="19">
        <v>35602909</v>
      </c>
      <c r="C32" s="19">
        <v>26140830</v>
      </c>
      <c r="D32" s="19">
        <v>34267351</v>
      </c>
      <c r="E32" s="19">
        <v>29470938</v>
      </c>
    </row>
    <row r="33" spans="1:5" x14ac:dyDescent="0.2">
      <c r="A33" s="25" t="s">
        <v>27</v>
      </c>
      <c r="B33" s="19">
        <v>0</v>
      </c>
      <c r="C33" s="19">
        <v>3224</v>
      </c>
      <c r="D33" s="19">
        <v>6232</v>
      </c>
      <c r="E33" s="19">
        <v>4760</v>
      </c>
    </row>
    <row r="34" spans="1:5" x14ac:dyDescent="0.2">
      <c r="A34" s="17" t="s">
        <v>28</v>
      </c>
      <c r="B34" s="16">
        <f>B35</f>
        <v>352592961</v>
      </c>
      <c r="C34" s="16">
        <f>C35</f>
        <v>296187110</v>
      </c>
      <c r="D34" s="16">
        <f>D35</f>
        <v>290128603</v>
      </c>
      <c r="E34" s="16">
        <f>E35</f>
        <v>142396361</v>
      </c>
    </row>
    <row r="35" spans="1:5" s="27" customFormat="1" x14ac:dyDescent="0.2">
      <c r="A35" s="26" t="s">
        <v>29</v>
      </c>
      <c r="B35" s="19">
        <v>352592961</v>
      </c>
      <c r="C35" s="19">
        <v>296187110</v>
      </c>
      <c r="D35" s="19">
        <v>290128603</v>
      </c>
      <c r="E35" s="19">
        <v>142396361</v>
      </c>
    </row>
    <row r="36" spans="1:5" s="27" customFormat="1" x14ac:dyDescent="0.2">
      <c r="A36" s="21" t="s">
        <v>30</v>
      </c>
      <c r="B36" s="16">
        <f>SUM(B37:B38)</f>
        <v>2607466</v>
      </c>
      <c r="C36" s="16">
        <f>SUM(C37:C38)</f>
        <v>810754</v>
      </c>
      <c r="D36" s="16">
        <f>SUM(D37:D38)</f>
        <v>985029</v>
      </c>
      <c r="E36" s="16">
        <f>SUM(E37:E38)</f>
        <v>532999</v>
      </c>
    </row>
    <row r="37" spans="1:5" s="27" customFormat="1" x14ac:dyDescent="0.2">
      <c r="A37" s="25" t="s">
        <v>31</v>
      </c>
      <c r="B37" s="19">
        <v>1427688</v>
      </c>
      <c r="C37" s="19">
        <v>810754</v>
      </c>
      <c r="D37" s="19">
        <v>984248</v>
      </c>
      <c r="E37" s="19">
        <v>532688</v>
      </c>
    </row>
    <row r="38" spans="1:5" s="27" customFormat="1" x14ac:dyDescent="0.2">
      <c r="A38" s="28" t="s">
        <v>32</v>
      </c>
      <c r="B38" s="19">
        <v>1179778</v>
      </c>
      <c r="C38" s="19">
        <v>0</v>
      </c>
      <c r="D38" s="19">
        <v>781</v>
      </c>
      <c r="E38" s="19">
        <v>311</v>
      </c>
    </row>
    <row r="39" spans="1:5" s="27" customFormat="1" x14ac:dyDescent="0.2">
      <c r="A39" s="21" t="s">
        <v>33</v>
      </c>
      <c r="B39" s="16">
        <f>SUM(B40:B40)</f>
        <v>103696430.73999999</v>
      </c>
      <c r="C39" s="16">
        <f>SUM(C40:C40)</f>
        <v>82241544.799999997</v>
      </c>
      <c r="D39" s="16">
        <f>SUM(D40:D40)</f>
        <v>80024851.700000003</v>
      </c>
      <c r="E39" s="16">
        <f>SUM(E40:E40)</f>
        <v>52964947.700000003</v>
      </c>
    </row>
    <row r="40" spans="1:5" s="27" customFormat="1" x14ac:dyDescent="0.2">
      <c r="A40" s="18" t="s">
        <v>34</v>
      </c>
      <c r="B40" s="19">
        <v>103696430.73999999</v>
      </c>
      <c r="C40" s="19">
        <v>82241544.799999997</v>
      </c>
      <c r="D40" s="19">
        <v>80024851.700000003</v>
      </c>
      <c r="E40" s="19">
        <v>52964947.700000003</v>
      </c>
    </row>
    <row r="41" spans="1:5" x14ac:dyDescent="0.2">
      <c r="A41" s="17" t="s">
        <v>35</v>
      </c>
      <c r="B41" s="23">
        <f>B42+B43</f>
        <v>477051931</v>
      </c>
      <c r="C41" s="24">
        <f>C42+C43</f>
        <v>467342723</v>
      </c>
      <c r="D41" s="24">
        <f>D42+D43</f>
        <v>643516931</v>
      </c>
      <c r="E41" s="24">
        <f>E42+E43</f>
        <v>473726034</v>
      </c>
    </row>
    <row r="42" spans="1:5" x14ac:dyDescent="0.2">
      <c r="A42" s="25" t="s">
        <v>36</v>
      </c>
      <c r="B42" s="19">
        <v>25385156</v>
      </c>
      <c r="C42" s="19">
        <v>14803784</v>
      </c>
      <c r="D42" s="19">
        <v>14362909</v>
      </c>
      <c r="E42" s="19">
        <v>6650802</v>
      </c>
    </row>
    <row r="43" spans="1:5" x14ac:dyDescent="0.2">
      <c r="A43" s="25" t="s">
        <v>37</v>
      </c>
      <c r="B43" s="19">
        <v>451666775</v>
      </c>
      <c r="C43" s="19">
        <v>452538939</v>
      </c>
      <c r="D43" s="19">
        <v>629154022</v>
      </c>
      <c r="E43" s="19">
        <v>467075232</v>
      </c>
    </row>
    <row r="44" spans="1:5" x14ac:dyDescent="0.2">
      <c r="A44" s="17" t="s">
        <v>38</v>
      </c>
      <c r="B44" s="16">
        <f>B45+B49</f>
        <v>6477114</v>
      </c>
      <c r="C44" s="16">
        <f>C45+C49</f>
        <v>1609335</v>
      </c>
      <c r="D44" s="16">
        <f>D45+D49</f>
        <v>1248657</v>
      </c>
      <c r="E44" s="16">
        <f>E45+E49</f>
        <v>840729</v>
      </c>
    </row>
    <row r="45" spans="1:5" x14ac:dyDescent="0.2">
      <c r="A45" s="25" t="s">
        <v>39</v>
      </c>
      <c r="B45" s="19">
        <f>SUM(B46:B48)</f>
        <v>3774859</v>
      </c>
      <c r="C45" s="19">
        <f>SUM(C46:C48)</f>
        <v>1609335</v>
      </c>
      <c r="D45" s="19">
        <f>SUM(D46:D48)</f>
        <v>1248657</v>
      </c>
      <c r="E45" s="19">
        <f>SUM(E46:E48)</f>
        <v>840729</v>
      </c>
    </row>
    <row r="46" spans="1:5" x14ac:dyDescent="0.2">
      <c r="A46" s="29" t="s">
        <v>40</v>
      </c>
      <c r="B46" s="30">
        <v>178564</v>
      </c>
      <c r="C46" s="30">
        <v>45620</v>
      </c>
      <c r="D46" s="30">
        <v>60794</v>
      </c>
      <c r="E46" s="30">
        <v>76285</v>
      </c>
    </row>
    <row r="47" spans="1:5" x14ac:dyDescent="0.2">
      <c r="A47" s="29" t="s">
        <v>41</v>
      </c>
      <c r="B47" s="30">
        <v>485372</v>
      </c>
      <c r="C47" s="30">
        <v>404182</v>
      </c>
      <c r="D47" s="30">
        <v>313385</v>
      </c>
      <c r="E47" s="30">
        <v>166383</v>
      </c>
    </row>
    <row r="48" spans="1:5" x14ac:dyDescent="0.2">
      <c r="A48" s="29" t="s">
        <v>42</v>
      </c>
      <c r="B48" s="30">
        <v>3110923</v>
      </c>
      <c r="C48" s="30">
        <v>1159533</v>
      </c>
      <c r="D48" s="30">
        <v>874478</v>
      </c>
      <c r="E48" s="30">
        <v>598061</v>
      </c>
    </row>
    <row r="49" spans="1:5" x14ac:dyDescent="0.2">
      <c r="A49" s="25" t="s">
        <v>43</v>
      </c>
      <c r="B49" s="19">
        <v>2702255</v>
      </c>
      <c r="C49" s="19">
        <v>0</v>
      </c>
      <c r="D49" s="19">
        <v>0</v>
      </c>
      <c r="E49" s="19">
        <v>0</v>
      </c>
    </row>
    <row r="50" spans="1:5" x14ac:dyDescent="0.2">
      <c r="A50" s="17" t="s">
        <v>44</v>
      </c>
      <c r="B50" s="16">
        <f>B51</f>
        <v>7620801.1100000003</v>
      </c>
      <c r="C50" s="16">
        <f>C51</f>
        <v>705266</v>
      </c>
      <c r="D50" s="16">
        <f>D51</f>
        <v>26067532</v>
      </c>
      <c r="E50" s="16">
        <f>E51</f>
        <v>34278</v>
      </c>
    </row>
    <row r="51" spans="1:5" x14ac:dyDescent="0.2">
      <c r="A51" s="25" t="s">
        <v>45</v>
      </c>
      <c r="B51" s="19">
        <v>7620801.1100000003</v>
      </c>
      <c r="C51" s="19">
        <v>705266</v>
      </c>
      <c r="D51" s="19">
        <v>26067532</v>
      </c>
      <c r="E51" s="19">
        <v>34278</v>
      </c>
    </row>
    <row r="52" spans="1:5" x14ac:dyDescent="0.2">
      <c r="A52" s="31" t="s">
        <v>46</v>
      </c>
      <c r="B52" s="16">
        <f>B53</f>
        <v>745857</v>
      </c>
      <c r="C52" s="16">
        <f>C53</f>
        <v>739918</v>
      </c>
      <c r="D52" s="16">
        <f>D53</f>
        <v>336296</v>
      </c>
      <c r="E52" s="16">
        <f>E53</f>
        <v>476950</v>
      </c>
    </row>
    <row r="53" spans="1:5" x14ac:dyDescent="0.2">
      <c r="A53" s="25" t="s">
        <v>47</v>
      </c>
      <c r="B53" s="19">
        <v>745857</v>
      </c>
      <c r="C53" s="19">
        <v>739918</v>
      </c>
      <c r="D53" s="19">
        <v>336296</v>
      </c>
      <c r="E53" s="19">
        <v>476950</v>
      </c>
    </row>
    <row r="54" spans="1:5" x14ac:dyDescent="0.2">
      <c r="A54" s="17" t="s">
        <v>48</v>
      </c>
      <c r="B54" s="16">
        <f>SUM(B55:B56)</f>
        <v>151820234</v>
      </c>
      <c r="C54" s="16">
        <f>SUM(C55:C56)</f>
        <v>88866775</v>
      </c>
      <c r="D54" s="16">
        <f>SUM(D55:D56)</f>
        <v>116505121</v>
      </c>
      <c r="E54" s="16">
        <f>SUM(E55:E56)</f>
        <v>61573909</v>
      </c>
    </row>
    <row r="55" spans="1:5" x14ac:dyDescent="0.2">
      <c r="A55" s="25" t="s">
        <v>49</v>
      </c>
      <c r="B55" s="19">
        <v>69958834</v>
      </c>
      <c r="C55" s="19">
        <v>814740</v>
      </c>
      <c r="D55" s="19">
        <v>1789574</v>
      </c>
      <c r="E55" s="19">
        <v>1481858</v>
      </c>
    </row>
    <row r="56" spans="1:5" x14ac:dyDescent="0.2">
      <c r="A56" s="25" t="s">
        <v>50</v>
      </c>
      <c r="B56" s="19">
        <v>81861400</v>
      </c>
      <c r="C56" s="19">
        <v>88052035</v>
      </c>
      <c r="D56" s="19">
        <v>114715547</v>
      </c>
      <c r="E56" s="19">
        <v>60092051</v>
      </c>
    </row>
    <row r="57" spans="1:5" x14ac:dyDescent="0.2">
      <c r="A57" s="17" t="s">
        <v>51</v>
      </c>
      <c r="B57" s="16">
        <f>SUM(B58:B60)</f>
        <v>240553</v>
      </c>
      <c r="C57" s="16">
        <f>SUM(C58:C60)</f>
        <v>96621</v>
      </c>
      <c r="D57" s="16">
        <f>SUM(D58:D60)</f>
        <v>22007</v>
      </c>
      <c r="E57" s="16">
        <f>SUM(E58:E60)</f>
        <v>69093</v>
      </c>
    </row>
    <row r="58" spans="1:5" x14ac:dyDescent="0.2">
      <c r="A58" s="25" t="s">
        <v>52</v>
      </c>
      <c r="B58" s="19">
        <v>209142</v>
      </c>
      <c r="C58" s="19">
        <v>29045</v>
      </c>
      <c r="D58" s="19">
        <v>0</v>
      </c>
      <c r="E58" s="19">
        <v>4217</v>
      </c>
    </row>
    <row r="59" spans="1:5" x14ac:dyDescent="0.2">
      <c r="A59" s="25" t="s">
        <v>53</v>
      </c>
      <c r="B59" s="19"/>
      <c r="C59" s="19">
        <v>54338</v>
      </c>
      <c r="D59" s="19">
        <v>2508</v>
      </c>
      <c r="E59" s="19">
        <v>51325</v>
      </c>
    </row>
    <row r="60" spans="1:5" x14ac:dyDescent="0.2">
      <c r="A60" s="25" t="s">
        <v>54</v>
      </c>
      <c r="B60" s="19">
        <v>31411</v>
      </c>
      <c r="C60" s="19">
        <v>13238</v>
      </c>
      <c r="D60" s="19">
        <v>19499</v>
      </c>
      <c r="E60" s="19">
        <v>13551</v>
      </c>
    </row>
    <row r="61" spans="1:5" x14ac:dyDescent="0.2">
      <c r="A61" s="17" t="s">
        <v>55</v>
      </c>
      <c r="B61" s="16">
        <f>SUM(B62:B63)</f>
        <v>14303212.869999999</v>
      </c>
      <c r="C61" s="16">
        <f>SUM(C62:C63)</f>
        <v>13935182.42</v>
      </c>
      <c r="D61" s="16">
        <f>SUM(D62:D63)</f>
        <v>28508774.719999999</v>
      </c>
      <c r="E61" s="16">
        <f>SUM(E62:E63)</f>
        <v>13083546.51</v>
      </c>
    </row>
    <row r="62" spans="1:5" x14ac:dyDescent="0.2">
      <c r="A62" s="25" t="s">
        <v>56</v>
      </c>
      <c r="B62" s="19">
        <v>11396979.869999999</v>
      </c>
      <c r="C62" s="19">
        <v>11925059.42</v>
      </c>
      <c r="D62" s="19">
        <v>25817608.719999999</v>
      </c>
      <c r="E62" s="19">
        <v>11376490.51</v>
      </c>
    </row>
    <row r="63" spans="1:5" x14ac:dyDescent="0.2">
      <c r="A63" s="32" t="s">
        <v>57</v>
      </c>
      <c r="B63" s="19">
        <v>2906233</v>
      </c>
      <c r="C63" s="19">
        <v>2010123</v>
      </c>
      <c r="D63" s="19">
        <v>2691166</v>
      </c>
      <c r="E63" s="19">
        <v>1707056</v>
      </c>
    </row>
    <row r="64" spans="1:5" x14ac:dyDescent="0.2">
      <c r="A64" s="17" t="s">
        <v>58</v>
      </c>
      <c r="B64" s="16">
        <f>SUM(B65:B66)</f>
        <v>10949408</v>
      </c>
      <c r="C64" s="16">
        <f>SUM(C65:C66)</f>
        <v>1242729</v>
      </c>
      <c r="D64" s="16">
        <f>SUM(D65:D66)</f>
        <v>2056673</v>
      </c>
      <c r="E64" s="16">
        <f>SUM(E65:E66)</f>
        <v>1226469</v>
      </c>
    </row>
    <row r="65" spans="1:5" x14ac:dyDescent="0.2">
      <c r="A65" s="25" t="s">
        <v>59</v>
      </c>
      <c r="B65" s="19">
        <v>6165936</v>
      </c>
      <c r="C65" s="19">
        <v>1242729</v>
      </c>
      <c r="D65" s="19">
        <v>2056673</v>
      </c>
      <c r="E65" s="19">
        <v>1226469</v>
      </c>
    </row>
    <row r="66" spans="1:5" x14ac:dyDescent="0.2">
      <c r="A66" s="25" t="s">
        <v>60</v>
      </c>
      <c r="B66" s="19">
        <v>4783472</v>
      </c>
      <c r="C66" s="19">
        <v>0</v>
      </c>
      <c r="D66" s="19">
        <v>0</v>
      </c>
      <c r="E66" s="19">
        <v>0</v>
      </c>
    </row>
    <row r="67" spans="1:5" x14ac:dyDescent="0.2">
      <c r="A67" s="17" t="s">
        <v>61</v>
      </c>
      <c r="B67" s="16">
        <f>SUM(B68:B68)</f>
        <v>17990136.949999999</v>
      </c>
      <c r="C67" s="16">
        <f>SUM(C68:C68)</f>
        <v>0</v>
      </c>
      <c r="D67" s="16">
        <f>SUM(D68:D68)</f>
        <v>0</v>
      </c>
      <c r="E67" s="16">
        <f>SUM(E68:E68)</f>
        <v>474000</v>
      </c>
    </row>
    <row r="68" spans="1:5" x14ac:dyDescent="0.2">
      <c r="A68" s="25" t="s">
        <v>62</v>
      </c>
      <c r="B68" s="19">
        <v>17990136.949999999</v>
      </c>
      <c r="C68" s="19">
        <v>0</v>
      </c>
      <c r="D68" s="19">
        <v>0</v>
      </c>
      <c r="E68" s="19">
        <v>474000</v>
      </c>
    </row>
    <row r="69" spans="1:5" x14ac:dyDescent="0.2">
      <c r="A69" s="17" t="s">
        <v>63</v>
      </c>
      <c r="B69" s="16">
        <f>B70</f>
        <v>71607405</v>
      </c>
      <c r="C69" s="16">
        <f>C70</f>
        <v>70433275</v>
      </c>
      <c r="D69" s="16">
        <f>D70</f>
        <v>92805475</v>
      </c>
      <c r="E69" s="16">
        <f>E70</f>
        <v>100721509</v>
      </c>
    </row>
    <row r="70" spans="1:5" x14ac:dyDescent="0.2">
      <c r="A70" s="25" t="s">
        <v>64</v>
      </c>
      <c r="B70" s="19">
        <v>71607405</v>
      </c>
      <c r="C70" s="19">
        <v>70433275</v>
      </c>
      <c r="D70" s="19">
        <v>92805475</v>
      </c>
      <c r="E70" s="19">
        <v>100721509</v>
      </c>
    </row>
    <row r="71" spans="1:5" x14ac:dyDescent="0.2">
      <c r="A71" s="21" t="s">
        <v>65</v>
      </c>
      <c r="B71" s="23">
        <f>SUM(B72:B76)</f>
        <v>195000405</v>
      </c>
      <c r="C71" s="23">
        <f>SUM(C72:C76)</f>
        <v>146198843</v>
      </c>
      <c r="D71" s="24">
        <f>SUM(D72:D76)</f>
        <v>213256793</v>
      </c>
      <c r="E71" s="24">
        <f>SUM(E72:E76)</f>
        <v>93161947</v>
      </c>
    </row>
    <row r="72" spans="1:5" x14ac:dyDescent="0.2">
      <c r="A72" s="25" t="s">
        <v>66</v>
      </c>
      <c r="B72" s="19">
        <v>87803813</v>
      </c>
      <c r="C72" s="19">
        <v>63909249</v>
      </c>
      <c r="D72" s="19">
        <v>88352669</v>
      </c>
      <c r="E72" s="19">
        <v>30278239</v>
      </c>
    </row>
    <row r="73" spans="1:5" x14ac:dyDescent="0.2">
      <c r="A73" s="25" t="s">
        <v>67</v>
      </c>
      <c r="B73" s="19">
        <v>90246789</v>
      </c>
      <c r="C73" s="19">
        <v>71409576</v>
      </c>
      <c r="D73" s="19">
        <v>106827752</v>
      </c>
      <c r="E73" s="19">
        <v>53658181</v>
      </c>
    </row>
    <row r="74" spans="1:5" x14ac:dyDescent="0.2">
      <c r="A74" s="25" t="s">
        <v>68</v>
      </c>
      <c r="B74" s="19">
        <v>5507260</v>
      </c>
      <c r="C74" s="19">
        <v>3230100</v>
      </c>
      <c r="D74" s="19">
        <v>6326839</v>
      </c>
      <c r="E74" s="19">
        <v>2657953</v>
      </c>
    </row>
    <row r="75" spans="1:5" x14ac:dyDescent="0.2">
      <c r="A75" s="25" t="s">
        <v>69</v>
      </c>
      <c r="B75" s="19">
        <v>7155946</v>
      </c>
      <c r="C75" s="19">
        <v>5742602</v>
      </c>
      <c r="D75" s="19">
        <v>9049667</v>
      </c>
      <c r="E75" s="19">
        <v>5056692</v>
      </c>
    </row>
    <row r="76" spans="1:5" x14ac:dyDescent="0.2">
      <c r="A76" s="25" t="s">
        <v>70</v>
      </c>
      <c r="B76" s="19">
        <v>4286597</v>
      </c>
      <c r="C76" s="19">
        <v>1907316</v>
      </c>
      <c r="D76" s="19">
        <v>2699866</v>
      </c>
      <c r="E76" s="19">
        <v>1510882</v>
      </c>
    </row>
    <row r="77" spans="1:5" x14ac:dyDescent="0.2">
      <c r="A77" s="17" t="s">
        <v>71</v>
      </c>
      <c r="B77" s="16">
        <f>B80+B85+B91+B78</f>
        <v>154284490.49000001</v>
      </c>
      <c r="C77" s="16">
        <f>C80+C85+C91+C78</f>
        <v>132640495</v>
      </c>
      <c r="D77" s="16">
        <f>D80+D85+D91+D78</f>
        <v>121894589</v>
      </c>
      <c r="E77" s="16">
        <f>E80+E85+E91+E78</f>
        <v>66849415</v>
      </c>
    </row>
    <row r="78" spans="1:5" x14ac:dyDescent="0.2">
      <c r="A78" s="21" t="s">
        <v>72</v>
      </c>
      <c r="B78" s="16">
        <f>B79</f>
        <v>5007273</v>
      </c>
      <c r="C78" s="16">
        <f>C79</f>
        <v>3078767</v>
      </c>
      <c r="D78" s="16">
        <f>D79</f>
        <v>2408655</v>
      </c>
      <c r="E78" s="16">
        <f>E79</f>
        <v>1770189</v>
      </c>
    </row>
    <row r="79" spans="1:5" x14ac:dyDescent="0.2">
      <c r="A79" s="25" t="s">
        <v>73</v>
      </c>
      <c r="B79" s="19">
        <v>5007273</v>
      </c>
      <c r="C79" s="19">
        <v>3078767</v>
      </c>
      <c r="D79" s="19">
        <v>2408655</v>
      </c>
      <c r="E79" s="19">
        <v>1770189</v>
      </c>
    </row>
    <row r="80" spans="1:5" x14ac:dyDescent="0.2">
      <c r="A80" s="21" t="s">
        <v>74</v>
      </c>
      <c r="B80" s="16">
        <f>SUM(B81:B84)</f>
        <v>122988491</v>
      </c>
      <c r="C80" s="16">
        <f>SUM(C81:C84)</f>
        <v>108631007</v>
      </c>
      <c r="D80" s="16">
        <f>SUM(D81:D84)</f>
        <v>100313197</v>
      </c>
      <c r="E80" s="16">
        <f>SUM(E81:E84)</f>
        <v>50635864</v>
      </c>
    </row>
    <row r="81" spans="1:5" x14ac:dyDescent="0.2">
      <c r="A81" s="33" t="s">
        <v>75</v>
      </c>
      <c r="B81" s="19">
        <v>17557253</v>
      </c>
      <c r="C81" s="19">
        <v>12162725</v>
      </c>
      <c r="D81" s="19">
        <v>15848397</v>
      </c>
      <c r="E81" s="19">
        <v>9440382</v>
      </c>
    </row>
    <row r="82" spans="1:5" x14ac:dyDescent="0.2">
      <c r="A82" s="34" t="s">
        <v>76</v>
      </c>
      <c r="B82" s="19">
        <v>30043164</v>
      </c>
      <c r="C82" s="19">
        <v>27638503</v>
      </c>
      <c r="D82" s="19">
        <v>23766601</v>
      </c>
      <c r="E82" s="19">
        <v>11825586</v>
      </c>
    </row>
    <row r="83" spans="1:5" x14ac:dyDescent="0.2">
      <c r="A83" s="34" t="s">
        <v>77</v>
      </c>
      <c r="B83" s="19">
        <v>55787211</v>
      </c>
      <c r="C83" s="19">
        <v>50013540</v>
      </c>
      <c r="D83" s="19">
        <v>44007234</v>
      </c>
      <c r="E83" s="19">
        <v>21724973</v>
      </c>
    </row>
    <row r="84" spans="1:5" x14ac:dyDescent="0.2">
      <c r="A84" s="34" t="s">
        <v>78</v>
      </c>
      <c r="B84" s="19">
        <v>19600863</v>
      </c>
      <c r="C84" s="19">
        <v>18816239</v>
      </c>
      <c r="D84" s="19">
        <v>16690965</v>
      </c>
      <c r="E84" s="19">
        <v>7644923</v>
      </c>
    </row>
    <row r="85" spans="1:5" x14ac:dyDescent="0.2">
      <c r="A85" s="21" t="s">
        <v>79</v>
      </c>
      <c r="B85" s="16">
        <f>SUM(B86:B89)</f>
        <v>9446520</v>
      </c>
      <c r="C85" s="16">
        <f>SUM(C86:C89)</f>
        <v>11960960</v>
      </c>
      <c r="D85" s="16">
        <f>SUM(D86:D89)</f>
        <v>11519017</v>
      </c>
      <c r="E85" s="16">
        <f>SUM(E86:E90)</f>
        <v>7261804</v>
      </c>
    </row>
    <row r="86" spans="1:5" x14ac:dyDescent="0.2">
      <c r="A86" s="34" t="s">
        <v>80</v>
      </c>
      <c r="B86" s="19">
        <v>1694376</v>
      </c>
      <c r="C86" s="19">
        <v>1768085</v>
      </c>
      <c r="D86" s="19">
        <v>1585266</v>
      </c>
      <c r="E86" s="19">
        <v>689349</v>
      </c>
    </row>
    <row r="87" spans="1:5" x14ac:dyDescent="0.2">
      <c r="A87" s="34" t="s">
        <v>81</v>
      </c>
      <c r="B87" s="19">
        <v>894408</v>
      </c>
      <c r="C87" s="19">
        <v>748150</v>
      </c>
      <c r="D87" s="19">
        <v>619641</v>
      </c>
      <c r="E87" s="19">
        <v>245331</v>
      </c>
    </row>
    <row r="88" spans="1:5" x14ac:dyDescent="0.2">
      <c r="A88" s="34" t="s">
        <v>82</v>
      </c>
      <c r="B88" s="19">
        <v>812091</v>
      </c>
      <c r="C88" s="19">
        <v>672008</v>
      </c>
      <c r="D88" s="19">
        <v>706001</v>
      </c>
      <c r="E88" s="19">
        <v>261073</v>
      </c>
    </row>
    <row r="89" spans="1:5" x14ac:dyDescent="0.2">
      <c r="A89" s="34" t="s">
        <v>83</v>
      </c>
      <c r="B89" s="19">
        <v>6045645</v>
      </c>
      <c r="C89" s="19">
        <v>8772717</v>
      </c>
      <c r="D89" s="19">
        <v>8608109</v>
      </c>
      <c r="E89" s="19">
        <v>5720639</v>
      </c>
    </row>
    <row r="90" spans="1:5" x14ac:dyDescent="0.2">
      <c r="A90" s="34" t="s">
        <v>84</v>
      </c>
      <c r="B90" s="19">
        <v>0</v>
      </c>
      <c r="C90" s="19">
        <v>0</v>
      </c>
      <c r="D90" s="19">
        <v>0</v>
      </c>
      <c r="E90" s="19">
        <v>345412</v>
      </c>
    </row>
    <row r="91" spans="1:5" x14ac:dyDescent="0.2">
      <c r="A91" s="21" t="s">
        <v>85</v>
      </c>
      <c r="B91" s="16">
        <f>SUM(B92:B101)</f>
        <v>16842206.490000002</v>
      </c>
      <c r="C91" s="16">
        <f>SUM(C92:C101)</f>
        <v>8969761</v>
      </c>
      <c r="D91" s="16">
        <f>SUM(D92:D101)</f>
        <v>7653720</v>
      </c>
      <c r="E91" s="16">
        <f>SUM(E92:E101)</f>
        <v>7181558</v>
      </c>
    </row>
    <row r="92" spans="1:5" x14ac:dyDescent="0.2">
      <c r="A92" s="34" t="s">
        <v>86</v>
      </c>
      <c r="B92" s="19">
        <v>4514416</v>
      </c>
      <c r="C92" s="19">
        <v>2318350</v>
      </c>
      <c r="D92" s="19">
        <v>1227259</v>
      </c>
      <c r="E92" s="19">
        <v>1687813</v>
      </c>
    </row>
    <row r="93" spans="1:5" x14ac:dyDescent="0.2">
      <c r="A93" s="34" t="s">
        <v>87</v>
      </c>
      <c r="B93" s="19">
        <v>3706232</v>
      </c>
      <c r="C93" s="19">
        <v>1655886</v>
      </c>
      <c r="D93" s="19">
        <v>1543051</v>
      </c>
      <c r="E93" s="19">
        <v>863449</v>
      </c>
    </row>
    <row r="94" spans="1:5" x14ac:dyDescent="0.2">
      <c r="A94" s="34" t="s">
        <v>88</v>
      </c>
      <c r="B94" s="19">
        <v>1627728</v>
      </c>
      <c r="C94" s="19">
        <v>927641</v>
      </c>
      <c r="D94" s="19">
        <v>1113405</v>
      </c>
      <c r="E94" s="19">
        <v>825700</v>
      </c>
    </row>
    <row r="95" spans="1:5" x14ac:dyDescent="0.2">
      <c r="A95" s="34" t="s">
        <v>89</v>
      </c>
      <c r="B95" s="19">
        <v>1584465.49</v>
      </c>
      <c r="C95" s="19">
        <v>903379</v>
      </c>
      <c r="D95" s="19">
        <v>809763</v>
      </c>
      <c r="E95" s="19">
        <v>780872</v>
      </c>
    </row>
    <row r="96" spans="1:5" x14ac:dyDescent="0.2">
      <c r="A96" s="34" t="s">
        <v>90</v>
      </c>
      <c r="B96" s="19">
        <v>2792889</v>
      </c>
      <c r="C96" s="19">
        <v>1517341</v>
      </c>
      <c r="D96" s="19">
        <v>1642515</v>
      </c>
      <c r="E96" s="19">
        <v>1804776</v>
      </c>
    </row>
    <row r="97" spans="1:5" x14ac:dyDescent="0.2">
      <c r="A97" s="34" t="s">
        <v>91</v>
      </c>
      <c r="B97" s="19">
        <v>658934</v>
      </c>
      <c r="C97" s="19">
        <v>397709</v>
      </c>
      <c r="D97" s="19">
        <v>163685</v>
      </c>
      <c r="E97" s="19">
        <v>155259</v>
      </c>
    </row>
    <row r="98" spans="1:5" x14ac:dyDescent="0.2">
      <c r="A98" s="34" t="s">
        <v>92</v>
      </c>
      <c r="B98" s="19">
        <v>290986</v>
      </c>
      <c r="C98" s="19">
        <v>237318</v>
      </c>
      <c r="D98" s="19">
        <v>238596</v>
      </c>
      <c r="E98" s="19">
        <v>164930</v>
      </c>
    </row>
    <row r="99" spans="1:5" x14ac:dyDescent="0.2">
      <c r="A99" s="34" t="s">
        <v>93</v>
      </c>
      <c r="B99" s="19">
        <v>489553</v>
      </c>
      <c r="C99" s="19">
        <v>272940</v>
      </c>
      <c r="D99" s="19">
        <v>176617</v>
      </c>
      <c r="E99" s="19">
        <v>59631</v>
      </c>
    </row>
    <row r="100" spans="1:5" x14ac:dyDescent="0.2">
      <c r="A100" s="34" t="s">
        <v>94</v>
      </c>
      <c r="B100" s="19">
        <v>777651</v>
      </c>
      <c r="C100" s="19">
        <v>499604</v>
      </c>
      <c r="D100" s="19">
        <v>434405</v>
      </c>
      <c r="E100" s="19">
        <v>604386</v>
      </c>
    </row>
    <row r="101" spans="1:5" x14ac:dyDescent="0.2">
      <c r="A101" s="34" t="s">
        <v>95</v>
      </c>
      <c r="B101" s="19">
        <v>399352</v>
      </c>
      <c r="C101" s="19">
        <v>239593</v>
      </c>
      <c r="D101" s="19">
        <v>304424</v>
      </c>
      <c r="E101" s="19">
        <v>234742</v>
      </c>
    </row>
    <row r="102" spans="1:5" x14ac:dyDescent="0.2">
      <c r="A102" s="35" t="s">
        <v>96</v>
      </c>
      <c r="B102" s="36">
        <v>0</v>
      </c>
      <c r="C102" s="19">
        <v>0</v>
      </c>
      <c r="D102" s="19">
        <v>0</v>
      </c>
      <c r="E102" s="19">
        <v>0</v>
      </c>
    </row>
    <row r="103" spans="1:5" x14ac:dyDescent="0.2">
      <c r="A103" s="35" t="s">
        <v>97</v>
      </c>
      <c r="B103" s="37">
        <v>8488754</v>
      </c>
      <c r="C103" s="37">
        <v>26146352</v>
      </c>
      <c r="D103" s="16">
        <v>30641309</v>
      </c>
      <c r="E103" s="16">
        <v>13895676.16</v>
      </c>
    </row>
    <row r="104" spans="1:5" ht="25.5" x14ac:dyDescent="0.2">
      <c r="A104" s="35" t="s">
        <v>98</v>
      </c>
      <c r="B104" s="37">
        <v>1885873.36</v>
      </c>
      <c r="C104" s="37">
        <v>1896774</v>
      </c>
      <c r="D104" s="37">
        <v>1429632.6</v>
      </c>
      <c r="E104" s="37">
        <v>0</v>
      </c>
    </row>
    <row r="105" spans="1:5" ht="13.5" thickBot="1" x14ac:dyDescent="0.25">
      <c r="A105" s="38" t="s">
        <v>99</v>
      </c>
      <c r="B105" s="39">
        <f>B104+B103+B28+B14+B77</f>
        <v>1724009425.5199997</v>
      </c>
      <c r="C105" s="39">
        <f>C104+C103+C28+C14+C77</f>
        <v>1425326023.2199998</v>
      </c>
      <c r="D105" s="39">
        <f>D104+D103+D28+D14+D77</f>
        <v>1757858702.02</v>
      </c>
      <c r="E105" s="39">
        <f>E104+E103+E28+E14+E77</f>
        <v>1100829443.7199998</v>
      </c>
    </row>
    <row r="106" spans="1:5" ht="9.75" customHeight="1" thickTop="1" x14ac:dyDescent="0.2">
      <c r="A106" s="40"/>
      <c r="B106" s="41"/>
      <c r="C106" s="42"/>
      <c r="D106" s="42"/>
    </row>
    <row r="107" spans="1:5" ht="6.75" customHeight="1" x14ac:dyDescent="0.2">
      <c r="A107" s="43"/>
      <c r="B107" s="41"/>
      <c r="C107" s="42"/>
    </row>
    <row r="108" spans="1:5" ht="9" customHeight="1" x14ac:dyDescent="0.2">
      <c r="A108" s="40"/>
      <c r="B108" s="41"/>
      <c r="C108" s="42"/>
    </row>
    <row r="109" spans="1:5" x14ac:dyDescent="0.2">
      <c r="A109" s="44" t="s">
        <v>100</v>
      </c>
      <c r="B109" s="41"/>
      <c r="C109" s="42"/>
    </row>
    <row r="110" spans="1:5" x14ac:dyDescent="0.2">
      <c r="A110" s="45" t="s">
        <v>101</v>
      </c>
    </row>
    <row r="111" spans="1:5" x14ac:dyDescent="0.2">
      <c r="A111" s="45" t="s">
        <v>102</v>
      </c>
      <c r="B111" s="46"/>
    </row>
    <row r="113" spans="2:5" x14ac:dyDescent="0.2">
      <c r="B113" s="47"/>
      <c r="C113" s="47"/>
      <c r="D113" s="47"/>
      <c r="E113" s="47"/>
    </row>
    <row r="114" spans="2:5" x14ac:dyDescent="0.2">
      <c r="E114" s="47"/>
    </row>
  </sheetData>
  <mergeCells count="7">
    <mergeCell ref="E10:E11"/>
    <mergeCell ref="A6:B6"/>
    <mergeCell ref="A7:B7"/>
    <mergeCell ref="A10:A11"/>
    <mergeCell ref="B10:B11"/>
    <mergeCell ref="C10:C11"/>
    <mergeCell ref="D10:D11"/>
  </mergeCells>
  <hyperlinks>
    <hyperlink ref="A13" location="'1. INGR DE GESTION'!A1" display="c) DERECHOS"/>
  </hyperlinks>
  <printOptions horizontalCentered="1"/>
  <pageMargins left="0.23622047244094491" right="0.39370078740157483" top="0.70866141732283472" bottom="0.39370078740157483" header="0" footer="0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DERECHOS </vt:lpstr>
      <vt:lpstr>'DERECHOS '!Área_de_impresión</vt:lpstr>
      <vt:lpstr>'DERECHOS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2022-07-20T16:44:53Z</dcterms:created>
  <dcterms:modified xsi:type="dcterms:W3CDTF">2022-07-20T16:45:40Z</dcterms:modified>
</cp:coreProperties>
</file>