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4B444BB3-18A9-461E-8CEA-642CC218D8ED}" xr6:coauthVersionLast="47" xr6:coauthVersionMax="47" xr10:uidLastSave="{00000000-0000-0000-0000-000000000000}"/>
  <bookViews>
    <workbookView xWindow="-110" yWindow="-110" windowWidth="19420" windowHeight="10300" xr2:uid="{F8A528DD-E625-426F-8759-76B766D2CCDC}"/>
  </bookViews>
  <sheets>
    <sheet name="DERECHOS " sheetId="1" r:id="rId1"/>
  </sheets>
  <definedNames>
    <definedName name="_xlnm.Print_Area" localSheetId="0">'DERECHOS '!$A$1:$H$118</definedName>
    <definedName name="_xlnm.Print_Titles" localSheetId="0">'DERECHOS '!$3:$11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" l="1"/>
  <c r="G100" i="1"/>
  <c r="F100" i="1"/>
  <c r="E100" i="1"/>
  <c r="D100" i="1"/>
  <c r="C100" i="1"/>
  <c r="B100" i="1"/>
  <c r="B86" i="1" s="1"/>
  <c r="H94" i="1"/>
  <c r="G94" i="1"/>
  <c r="F94" i="1"/>
  <c r="E94" i="1"/>
  <c r="D94" i="1"/>
  <c r="C94" i="1"/>
  <c r="B94" i="1"/>
  <c r="H89" i="1"/>
  <c r="H86" i="1" s="1"/>
  <c r="G89" i="1"/>
  <c r="G86" i="1" s="1"/>
  <c r="F89" i="1"/>
  <c r="E89" i="1"/>
  <c r="D89" i="1"/>
  <c r="C89" i="1"/>
  <c r="B89" i="1"/>
  <c r="H87" i="1"/>
  <c r="G87" i="1"/>
  <c r="F87" i="1"/>
  <c r="F86" i="1" s="1"/>
  <c r="E87" i="1"/>
  <c r="D87" i="1"/>
  <c r="C87" i="1"/>
  <c r="B87" i="1"/>
  <c r="E86" i="1"/>
  <c r="D86" i="1"/>
  <c r="C86" i="1"/>
  <c r="H84" i="1"/>
  <c r="H77" i="1"/>
  <c r="G77" i="1"/>
  <c r="F77" i="1"/>
  <c r="E77" i="1"/>
  <c r="D77" i="1"/>
  <c r="C77" i="1"/>
  <c r="B77" i="1"/>
  <c r="H75" i="1"/>
  <c r="G75" i="1"/>
  <c r="F75" i="1"/>
  <c r="E75" i="1"/>
  <c r="D75" i="1"/>
  <c r="C75" i="1"/>
  <c r="B75" i="1"/>
  <c r="H73" i="1"/>
  <c r="G73" i="1"/>
  <c r="F73" i="1"/>
  <c r="E73" i="1"/>
  <c r="D73" i="1"/>
  <c r="C73" i="1"/>
  <c r="B73" i="1"/>
  <c r="H70" i="1"/>
  <c r="G70" i="1"/>
  <c r="F70" i="1"/>
  <c r="E70" i="1"/>
  <c r="D70" i="1"/>
  <c r="C70" i="1"/>
  <c r="B70" i="1"/>
  <c r="H66" i="1"/>
  <c r="G66" i="1"/>
  <c r="F66" i="1"/>
  <c r="E66" i="1"/>
  <c r="D66" i="1"/>
  <c r="C66" i="1"/>
  <c r="B66" i="1"/>
  <c r="H62" i="1"/>
  <c r="G62" i="1"/>
  <c r="F62" i="1"/>
  <c r="E62" i="1"/>
  <c r="D62" i="1"/>
  <c r="C62" i="1"/>
  <c r="B62" i="1"/>
  <c r="H59" i="1"/>
  <c r="G59" i="1"/>
  <c r="F59" i="1"/>
  <c r="E59" i="1"/>
  <c r="D59" i="1"/>
  <c r="C59" i="1"/>
  <c r="B59" i="1"/>
  <c r="H57" i="1"/>
  <c r="G57" i="1"/>
  <c r="F57" i="1"/>
  <c r="E57" i="1"/>
  <c r="D57" i="1"/>
  <c r="C57" i="1"/>
  <c r="B57" i="1"/>
  <c r="H55" i="1"/>
  <c r="G55" i="1"/>
  <c r="F55" i="1"/>
  <c r="E55" i="1"/>
  <c r="D55" i="1"/>
  <c r="C55" i="1"/>
  <c r="B55" i="1"/>
  <c r="G50" i="1"/>
  <c r="F50" i="1"/>
  <c r="E50" i="1"/>
  <c r="D50" i="1"/>
  <c r="D49" i="1" s="1"/>
  <c r="C50" i="1"/>
  <c r="C49" i="1" s="1"/>
  <c r="C33" i="1" s="1"/>
  <c r="C114" i="1" s="1"/>
  <c r="B50" i="1"/>
  <c r="H49" i="1"/>
  <c r="G49" i="1"/>
  <c r="F49" i="1"/>
  <c r="E49" i="1"/>
  <c r="B49" i="1"/>
  <c r="H46" i="1"/>
  <c r="G46" i="1"/>
  <c r="F46" i="1"/>
  <c r="E46" i="1"/>
  <c r="D46" i="1"/>
  <c r="C46" i="1"/>
  <c r="B46" i="1"/>
  <c r="B33" i="1" s="1"/>
  <c r="H44" i="1"/>
  <c r="G44" i="1"/>
  <c r="F44" i="1"/>
  <c r="E44" i="1"/>
  <c r="D44" i="1"/>
  <c r="C44" i="1"/>
  <c r="B44" i="1"/>
  <c r="H41" i="1"/>
  <c r="H33" i="1" s="1"/>
  <c r="G41" i="1"/>
  <c r="F41" i="1"/>
  <c r="E41" i="1"/>
  <c r="D41" i="1"/>
  <c r="C41" i="1"/>
  <c r="B41" i="1"/>
  <c r="H39" i="1"/>
  <c r="G39" i="1"/>
  <c r="F39" i="1"/>
  <c r="E39" i="1"/>
  <c r="D39" i="1"/>
  <c r="C39" i="1"/>
  <c r="B39" i="1"/>
  <c r="H36" i="1"/>
  <c r="G36" i="1"/>
  <c r="G33" i="1" s="1"/>
  <c r="G114" i="1" s="1"/>
  <c r="F36" i="1"/>
  <c r="E36" i="1"/>
  <c r="D36" i="1"/>
  <c r="C36" i="1"/>
  <c r="B36" i="1"/>
  <c r="H34" i="1"/>
  <c r="G34" i="1"/>
  <c r="F34" i="1"/>
  <c r="F33" i="1" s="1"/>
  <c r="F114" i="1" s="1"/>
  <c r="E34" i="1"/>
  <c r="E33" i="1" s="1"/>
  <c r="D34" i="1"/>
  <c r="C34" i="1"/>
  <c r="B34" i="1"/>
  <c r="H30" i="1"/>
  <c r="G30" i="1"/>
  <c r="F30" i="1"/>
  <c r="E30" i="1"/>
  <c r="D30" i="1"/>
  <c r="D14" i="1" s="1"/>
  <c r="C30" i="1"/>
  <c r="B30" i="1"/>
  <c r="H20" i="1"/>
  <c r="G20" i="1"/>
  <c r="F20" i="1"/>
  <c r="E20" i="1"/>
  <c r="D20" i="1"/>
  <c r="C20" i="1"/>
  <c r="C14" i="1" s="1"/>
  <c r="B20" i="1"/>
  <c r="H15" i="1"/>
  <c r="H14" i="1" s="1"/>
  <c r="G15" i="1"/>
  <c r="F15" i="1"/>
  <c r="E15" i="1"/>
  <c r="E14" i="1" s="1"/>
  <c r="D15" i="1"/>
  <c r="C15" i="1"/>
  <c r="B15" i="1"/>
  <c r="B14" i="1" s="1"/>
  <c r="G14" i="1"/>
  <c r="F14" i="1"/>
  <c r="D33" i="1" l="1"/>
  <c r="D114" i="1" s="1"/>
  <c r="E114" i="1"/>
  <c r="H114" i="1"/>
  <c r="B114" i="1"/>
</calcChain>
</file>

<file path=xl/sharedStrings.xml><?xml version="1.0" encoding="utf-8"?>
<sst xmlns="http://schemas.openxmlformats.org/spreadsheetml/2006/main" count="115" uniqueCount="113">
  <si>
    <t xml:space="preserve">               DESAGREGACIÓN DE LOS INGRESOS  DE GESTIÓN</t>
  </si>
  <si>
    <t xml:space="preserve">    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</si>
  <si>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</si>
  <si>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</si>
  <si>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</si>
  <si>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</si>
  <si>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</si>
  <si>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</si>
  <si>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</si>
  <si>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</si>
  <si>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c) DERECHOS</t>
  </si>
  <si>
    <t>DERECHOS POR EL USO, GOCE, APROVECHAMIENTO O EXPLOTACION  DE BIENES DE DOMINIO PÚBLICO</t>
  </si>
  <si>
    <t xml:space="preserve">       Secretaría de las Culturas y Artes de Oaxaca</t>
  </si>
  <si>
    <t xml:space="preserve">Museos </t>
  </si>
  <si>
    <t>Teatros</t>
  </si>
  <si>
    <t>Casa de la Cultura Oaxaqueña</t>
  </si>
  <si>
    <t>Centro de las Artes de San Agustín</t>
  </si>
  <si>
    <t xml:space="preserve">       Secretaría de Administración</t>
  </si>
  <si>
    <t>Complejos y Edificios Públicos</t>
  </si>
  <si>
    <t>Archivo General del Estado</t>
  </si>
  <si>
    <t>Jardín Etnobotánico</t>
  </si>
  <si>
    <t>Centro Cultural y de Convenciones de Oaxaca</t>
  </si>
  <si>
    <t xml:space="preserve">Centro Gastronómico </t>
  </si>
  <si>
    <t>Planetario</t>
  </si>
  <si>
    <t>Centro Recreativo Polideportivo "Venustiano Carranza"</t>
  </si>
  <si>
    <t>Auditorio Guelaguetza</t>
  </si>
  <si>
    <t>Otros Bienes de Dominio Público</t>
  </si>
  <si>
    <t xml:space="preserve">      Secretaría de Turismo</t>
  </si>
  <si>
    <t xml:space="preserve">DERECHOS POR PRESTACIÓN DE SERVICIOS </t>
  </si>
  <si>
    <t xml:space="preserve">       Administración Pública</t>
  </si>
  <si>
    <t>Servicio comunes de las Dependencia y Entidades</t>
  </si>
  <si>
    <t xml:space="preserve">      Secretaría de Gobierno</t>
  </si>
  <si>
    <t xml:space="preserve">              Coordinación Estatal de Protección Civil y Gestión de Riesgos</t>
  </si>
  <si>
    <t xml:space="preserve">              Servicios Secretaria General de Gobierno</t>
  </si>
  <si>
    <t xml:space="preserve">      Secretaría de Seguridad Pública y Protección Ciudadana</t>
  </si>
  <si>
    <t>Servicios que presta la Secretaría de Seguridad Pública y Protección Cudadana</t>
  </si>
  <si>
    <t xml:space="preserve">      Secretaría de Salud </t>
  </si>
  <si>
    <t xml:space="preserve">               Vigilancia y Control Sanitario</t>
  </si>
  <si>
    <t xml:space="preserve">               Atención en Salud</t>
  </si>
  <si>
    <t xml:space="preserve">     Secretaría de las Infraestructruras y Comunicaciones</t>
  </si>
  <si>
    <t>Servicios relacionados con  Obra Pública y Regularización de la Tenencia de la Tierra</t>
  </si>
  <si>
    <t xml:space="preserve">     Secretaría de Movilidad</t>
  </si>
  <si>
    <t xml:space="preserve">             Transporte Público</t>
  </si>
  <si>
    <t xml:space="preserve">             Control Vehicular</t>
  </si>
  <si>
    <t xml:space="preserve">     Secretaría de las Culturas y Artes de Oaxaca</t>
  </si>
  <si>
    <t xml:space="preserve">              Cursos y Talleres Culturales</t>
  </si>
  <si>
    <t xml:space="preserve">                       Taller de Artes Plásticas</t>
  </si>
  <si>
    <t xml:space="preserve">                       Centro de Iniciación Musical de Oaxaca</t>
  </si>
  <si>
    <t xml:space="preserve">                       Casa de la Cultura Oaxaqueña</t>
  </si>
  <si>
    <t xml:space="preserve">              Otros Servicios de la Secretaría de las Culturas y Artes de Oaxaca</t>
  </si>
  <si>
    <t xml:space="preserve">     Secretaría de Bienestar, Tequio e Inclusión</t>
  </si>
  <si>
    <t xml:space="preserve">              Atención Social </t>
  </si>
  <si>
    <t xml:space="preserve">     Secretaría de Fomento Agroalimentario y Desarrollo Rural</t>
  </si>
  <si>
    <t xml:space="preserve">              Control Zoosanitario</t>
  </si>
  <si>
    <t xml:space="preserve">     Secretaría de Finanzas</t>
  </si>
  <si>
    <t xml:space="preserve">              Fiscales </t>
  </si>
  <si>
    <t xml:space="preserve">              Catastrales</t>
  </si>
  <si>
    <t xml:space="preserve">      Secretaría de Administración</t>
  </si>
  <si>
    <t xml:space="preserve">              Constancias y Permisos</t>
  </si>
  <si>
    <t xml:space="preserve">              Otros Servicios de la Secretaría de Administración </t>
  </si>
  <si>
    <t xml:space="preserve">              Archivisticos</t>
  </si>
  <si>
    <t xml:space="preserve">       Secretaría de Honestidad,  Transparencia y Función Pública</t>
  </si>
  <si>
    <t xml:space="preserve">              Inspección y Vigilancia</t>
  </si>
  <si>
    <t xml:space="preserve">             Constancias de Responsabilidad Administrativa</t>
  </si>
  <si>
    <t xml:space="preserve">             Padrones de Contratistas de Obra Pública</t>
  </si>
  <si>
    <t xml:space="preserve">       Secretaría de Desarrollo Económico</t>
  </si>
  <si>
    <t xml:space="preserve">              Capacitación y Productividad</t>
  </si>
  <si>
    <t xml:space="preserve">              Feria del mezcal (Ferias, exposiciones y eventos de promocion comercial)</t>
  </si>
  <si>
    <t xml:space="preserve">     Secretaría de Turismo </t>
  </si>
  <si>
    <t xml:space="preserve">              Eventos Lunes del Cerro </t>
  </si>
  <si>
    <t xml:space="preserve">       Secretaría de Medio Ambiente, Biodiversidad, Energías y Sostenibilidad</t>
  </si>
  <si>
    <t xml:space="preserve">              Ecológicos</t>
  </si>
  <si>
    <t xml:space="preserve">     Consejería Jurídica y Asistencia Legal</t>
  </si>
  <si>
    <t xml:space="preserve">              Registro Civil</t>
  </si>
  <si>
    <t xml:space="preserve">              Instituto Registral</t>
  </si>
  <si>
    <t xml:space="preserve">              Notarial</t>
  </si>
  <si>
    <t xml:space="preserve">              Publicaciones </t>
  </si>
  <si>
    <t xml:space="preserve">              Servicios Consejeria Jurídica y Asistencia Legal</t>
  </si>
  <si>
    <t xml:space="preserve">              Comisión de Límites</t>
  </si>
  <si>
    <t xml:space="preserve">      Secretaría de Educación Pública de Oaxaca</t>
  </si>
  <si>
    <t xml:space="preserve">              Coordinación General de Educación Media Superior y Superior, Ciencia y Tecnología</t>
  </si>
  <si>
    <t xml:space="preserve">      DERECHOS POR PRESTACIÓN DE SERVICIOS EDUCATIVOS</t>
  </si>
  <si>
    <t xml:space="preserve">      Educación Básica</t>
  </si>
  <si>
    <t xml:space="preserve">              Instituto Estatal de Educación Pública de Oaxaca</t>
  </si>
  <si>
    <t xml:space="preserve">      Educación Media Superior</t>
  </si>
  <si>
    <t xml:space="preserve">              Coordinación General de Educación Media Superior y Superior, Ciencia y   Tecnología</t>
  </si>
  <si>
    <t xml:space="preserve">              Instituto de Estudios de Bachillerato del Estado de Oaxaca</t>
  </si>
  <si>
    <t xml:space="preserve">              Colegio de Bachilleres del Estado de Oaxaca</t>
  </si>
  <si>
    <t xml:space="preserve">              Colegio de Estudios Científicos y Tecnológicos del Estado de Oaxaca</t>
  </si>
  <si>
    <t xml:space="preserve">      Sistema de Estudios Tecnológicos</t>
  </si>
  <si>
    <t xml:space="preserve">              Instituto Tecnológico de Teposcolula</t>
  </si>
  <si>
    <t xml:space="preserve">              Universidad Tecnológica de la Sierra Sur</t>
  </si>
  <si>
    <t xml:space="preserve">              Instituto Tecnológico San Miguel el Grande</t>
  </si>
  <si>
    <t xml:space="preserve">              Universidad Tecnológica de los Valles Centrales de Oaxaca</t>
  </si>
  <si>
    <t xml:space="preserve">              Universidad Politécnica de Nochixtlán "Abraham Castellanos"</t>
  </si>
  <si>
    <t xml:space="preserve">      Sistema de Universidades Estatales de Oaxaca</t>
  </si>
  <si>
    <t xml:space="preserve">              Universidad Tecnológica de la Mixteca</t>
  </si>
  <si>
    <t xml:space="preserve">              Universidad del Mar</t>
  </si>
  <si>
    <t xml:space="preserve">              Universidad del Istmo</t>
  </si>
  <si>
    <t xml:space="preserve">              Universidad del Papaloapan</t>
  </si>
  <si>
    <t xml:space="preserve">              Universidad de la Sierra Sur</t>
  </si>
  <si>
    <t xml:space="preserve">              Universidad de la Sierra Juárez</t>
  </si>
  <si>
    <t xml:space="preserve">              Universidad de la Cañada</t>
  </si>
  <si>
    <t xml:space="preserve">              Novauniversitas</t>
  </si>
  <si>
    <t xml:space="preserve">              Universidad de la Costa</t>
  </si>
  <si>
    <t xml:space="preserve">              Universidad de Chalcatongo</t>
  </si>
  <si>
    <t>Otros Derechos</t>
  </si>
  <si>
    <t>Accesorios de Derechos</t>
  </si>
  <si>
    <t xml:space="preserve">Derechos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</si>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</sst>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u/>
      <sz val="10"/>
      <color theme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1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2" quotePrefix="1" applyAlignment="1" applyProtection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 applyAlignment="1">
      <alignment horizontal="left" vertical="justify" wrapText="1" indent="2"/>
    </xf>
    <xf numFmtId="164" fontId="11" fillId="0" borderId="1" xfId="1" applyNumberFormat="1" applyFont="1" applyFill="1" applyBorder="1" applyAlignment="1">
      <alignment vertical="center"/>
    </xf>
    <xf numFmtId="0" fontId="11" fillId="0" borderId="1" xfId="4" applyFont="1" applyBorder="1" applyAlignment="1">
      <alignment vertical="justify"/>
    </xf>
    <xf numFmtId="0" fontId="3" fillId="0" borderId="1" xfId="4" applyBorder="1" applyAlignment="1">
      <alignment horizontal="left" vertical="justify" indent="4"/>
    </xf>
    <xf numFmtId="164" fontId="3" fillId="0" borderId="1" xfId="1" applyNumberFormat="1" applyFont="1" applyFill="1" applyBorder="1" applyAlignment="1">
      <alignment vertical="center"/>
    </xf>
    <xf numFmtId="43" fontId="3" fillId="0" borderId="1" xfId="4" applyNumberFormat="1" applyBorder="1" applyAlignment="1">
      <alignment horizontal="left" indent="3"/>
    </xf>
    <xf numFmtId="164" fontId="3" fillId="0" borderId="1" xfId="4" applyNumberFormat="1" applyBorder="1" applyAlignment="1">
      <alignment horizontal="left" indent="3"/>
    </xf>
    <xf numFmtId="0" fontId="11" fillId="0" borderId="1" xfId="4" applyFont="1" applyBorder="1" applyAlignment="1">
      <alignment horizontal="left" vertical="justify"/>
    </xf>
    <xf numFmtId="43" fontId="11" fillId="0" borderId="0" xfId="1" applyFont="1"/>
    <xf numFmtId="0" fontId="11" fillId="0" borderId="0" xfId="0" applyFont="1"/>
    <xf numFmtId="41" fontId="11" fillId="0" borderId="1" xfId="5" applyFont="1" applyBorder="1" applyAlignment="1">
      <alignment vertical="center"/>
    </xf>
    <xf numFmtId="41" fontId="11" fillId="0" borderId="1" xfId="5" applyFont="1" applyFill="1" applyBorder="1" applyAlignment="1">
      <alignment vertical="center"/>
    </xf>
    <xf numFmtId="43" fontId="0" fillId="0" borderId="0" xfId="1" applyFont="1"/>
    <xf numFmtId="0" fontId="3" fillId="0" borderId="1" xfId="4" applyBorder="1" applyAlignment="1">
      <alignment vertical="justify"/>
    </xf>
    <xf numFmtId="0" fontId="3" fillId="0" borderId="1" xfId="4" applyBorder="1" applyAlignment="1">
      <alignment horizontal="left" vertical="justify" indent="5"/>
    </xf>
    <xf numFmtId="0" fontId="3" fillId="0" borderId="0" xfId="0" applyFont="1"/>
    <xf numFmtId="0" fontId="3" fillId="0" borderId="1" xfId="4" applyBorder="1" applyAlignment="1">
      <alignment horizontal="left" vertical="justify"/>
    </xf>
    <xf numFmtId="0" fontId="13" fillId="0" borderId="1" xfId="4" applyFont="1" applyBorder="1" applyAlignment="1">
      <alignment vertical="justify"/>
    </xf>
    <xf numFmtId="164" fontId="13" fillId="0" borderId="1" xfId="1" applyNumberFormat="1" applyFont="1" applyFill="1" applyBorder="1" applyAlignment="1">
      <alignment vertical="center"/>
    </xf>
    <xf numFmtId="0" fontId="11" fillId="0" borderId="3" xfId="4" applyFont="1" applyBorder="1" applyAlignment="1">
      <alignment vertical="justify"/>
    </xf>
    <xf numFmtId="43" fontId="0" fillId="0" borderId="0" xfId="1" applyFont="1" applyFill="1"/>
    <xf numFmtId="43" fontId="0" fillId="0" borderId="0" xfId="0" applyNumberFormat="1"/>
    <xf numFmtId="0" fontId="3" fillId="0" borderId="7" xfId="4" applyBorder="1" applyAlignment="1">
      <alignment vertical="justify"/>
    </xf>
    <xf numFmtId="0" fontId="3" fillId="0" borderId="1" xfId="4" applyBorder="1" applyAlignment="1">
      <alignment vertical="center" wrapText="1"/>
    </xf>
    <xf numFmtId="0" fontId="3" fillId="0" borderId="1" xfId="0" applyFont="1" applyBorder="1"/>
    <xf numFmtId="0" fontId="11" fillId="0" borderId="1" xfId="4" applyFont="1" applyBorder="1" applyAlignment="1">
      <alignment horizontal="left" vertical="justify" indent="4"/>
    </xf>
    <xf numFmtId="164" fontId="3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164" fontId="11" fillId="3" borderId="8" xfId="1" applyNumberFormat="1" applyFont="1" applyFill="1" applyBorder="1" applyAlignment="1">
      <alignment horizontal="center" vertical="center"/>
    </xf>
    <xf numFmtId="164" fontId="11" fillId="3" borderId="8" xfId="1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41" fontId="0" fillId="0" borderId="0" xfId="0" applyNumberFormat="1"/>
    <xf numFmtId="0" fontId="15" fillId="0" borderId="0" xfId="0" applyFont="1"/>
    <xf numFmtId="0" fontId="13" fillId="0" borderId="0" xfId="0" applyFont="1" applyAlignment="1">
      <alignment horizontal="left" indent="5"/>
    </xf>
    <xf numFmtId="164" fontId="0" fillId="0" borderId="0" xfId="0" applyNumberFormat="1"/>
  </cellXfs>
  <cellStyles count="6">
    <cellStyle name="Hipervínculo" xfId="2" builtinId="8"/>
    <cellStyle name="Millares" xfId="1" builtinId="3"/>
    <cellStyle name="Millares [0] 2" xfId="5" xr:uid="{D73937F1-E67B-400C-B977-9B8625A38005}"/>
    <cellStyle name="Normal" xfId="0" builtinId="0"/>
    <cellStyle name="Normal 2" xfId="3" xr:uid="{277A6892-829E-427F-B50E-BBBAAEA31F92}"/>
    <cellStyle name="Normal 3 2" xfId="4" xr:uid="{DA32D936-44F4-4A1B-A1A6-B85418446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388054</xdr:colOff>
      <xdr:row>1</xdr:row>
      <xdr:rowOff>75259</xdr:rowOff>
    </xdr:from>
    <xdr:to>
      <xdr:col>7</xdr:col>
      <xdr:colOff>1152655</xdr:colOff>
      <xdr:row>4</xdr:row>
      <xdr:rowOff>12195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67C77E-E6AD-47D8-B991-25217E75603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211754" y="237184"/>
          <a:ext cx="3314126" cy="5655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276E-0B4B-4DDF-94F4-B861426E7ABC}">
  <sheetPr>
    <tabColor rgb="FF92D050"/>
  </sheetPr>
  <dimension ref="A1:J126"/>
  <sheetViews>
    <sheetView tabSelected="1" view="pageBreakPreview" topLeftCell="A22" zoomScale="70" zoomScaleNormal="81" zoomScaleSheetLayoutView="70" workbookViewId="0">
      <selection activeCell="J33" sqref="J33"/>
    </sheetView>
  </sheetViews>
  <sheetFormatPr baseColWidth="10" defaultRowHeight="12.5" x14ac:dyDescent="0.25"/>
  <cols>
    <col min="1" max="1" width="82.1796875" customWidth="1"/>
    <col min="2" max="2" width="24.1796875" customWidth="1"/>
    <col min="3" max="3" width="20.453125" customWidth="1"/>
    <col min="4" max="4" width="22.1796875" customWidth="1"/>
    <col min="5" max="5" width="20.1796875" customWidth="1"/>
    <col min="6" max="6" width="18.54296875" customWidth="1"/>
    <col min="7" max="8" width="18" customWidth="1"/>
    <col min="9" max="9" width="17.54296875" bestFit="1" customWidth="1"/>
    <col min="10" max="10" width="14.90625" bestFit="1" customWidth="1"/>
  </cols>
  <sheetData>
    <row r="1" spans="1:8" x14ac:dyDescent="0.25">
      <c r="A1" s="1"/>
    </row>
    <row r="3" spans="1:8" ht="16.5" x14ac:dyDescent="0.35">
      <c r="A3" s="2"/>
      <c r="B3" s="2"/>
    </row>
    <row r="4" spans="1:8" ht="21" customHeight="1" x14ac:dyDescent="0.35">
      <c r="A4" s="3"/>
      <c r="B4" s="3"/>
    </row>
    <row r="5" spans="1:8" ht="13.5" customHeight="1" x14ac:dyDescent="0.35">
      <c r="A5" s="3"/>
      <c r="B5" s="3"/>
    </row>
    <row r="6" spans="1:8" ht="24" customHeight="1" x14ac:dyDescent="0.25">
      <c r="A6" s="4" t="s">
        <v>0</v>
      </c>
      <c r="B6" s="4"/>
      <c r="C6" s="5"/>
    </row>
    <row r="7" spans="1:8" ht="18.75" customHeight="1" x14ac:dyDescent="0.25">
      <c r="A7" s="6" t="s">
        <v>1</v>
      </c>
      <c r="B7" s="6"/>
      <c r="C7" s="7"/>
    </row>
    <row r="8" spans="1:8" ht="6" customHeight="1" x14ac:dyDescent="0.35">
      <c r="A8" s="8"/>
      <c r="B8" s="8"/>
    </row>
    <row r="9" spans="1:8" ht="12.75" hidden="1" customHeight="1" x14ac:dyDescent="0.25">
      <c r="A9" s="9"/>
    </row>
    <row r="10" spans="1:8" ht="12" customHeight="1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1:8" ht="33.75" customHeight="1" x14ac:dyDescent="0.25">
      <c r="A11" s="10"/>
      <c r="B11" s="12"/>
      <c r="C11" s="12"/>
      <c r="D11" s="12"/>
      <c r="E11" s="12"/>
      <c r="F11" s="12"/>
      <c r="G11" s="12"/>
      <c r="H11" s="12"/>
    </row>
    <row r="12" spans="1:8" ht="12.75" customHeight="1" thickBot="1" x14ac:dyDescent="0.3">
      <c r="A12" s="13"/>
    </row>
    <row r="13" spans="1:8" s="16" customFormat="1" ht="27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ht="26" x14ac:dyDescent="0.25">
      <c r="A14" s="17" t="s">
        <v>11</v>
      </c>
      <c r="B14" s="18">
        <f t="shared" ref="B14:F14" si="0">B15+B20+B30</f>
        <v>17878539</v>
      </c>
      <c r="C14" s="18">
        <f t="shared" si="0"/>
        <v>7705381</v>
      </c>
      <c r="D14" s="18">
        <f t="shared" si="0"/>
        <v>9255317</v>
      </c>
      <c r="E14" s="18">
        <f t="shared" si="0"/>
        <v>22304231</v>
      </c>
      <c r="F14" s="18">
        <f t="shared" si="0"/>
        <v>32218597.25</v>
      </c>
      <c r="G14" s="18">
        <f>G15+G20+G30</f>
        <v>32325847</v>
      </c>
      <c r="H14" s="18">
        <f>H15+H20+H30</f>
        <v>31232934</v>
      </c>
    </row>
    <row r="15" spans="1:8" ht="13" x14ac:dyDescent="0.25">
      <c r="A15" s="19" t="s">
        <v>12</v>
      </c>
      <c r="B15" s="18">
        <f t="shared" ref="B15:H15" si="1">B16+B17+B18+B19</f>
        <v>2501873</v>
      </c>
      <c r="C15" s="18">
        <f t="shared" si="1"/>
        <v>577723</v>
      </c>
      <c r="D15" s="18">
        <f t="shared" si="1"/>
        <v>412975</v>
      </c>
      <c r="E15" s="18">
        <f t="shared" si="1"/>
        <v>2292877</v>
      </c>
      <c r="F15" s="18">
        <f t="shared" si="1"/>
        <v>3006717</v>
      </c>
      <c r="G15" s="18">
        <f t="shared" si="1"/>
        <v>3958105</v>
      </c>
      <c r="H15" s="18">
        <f t="shared" si="1"/>
        <v>3777526</v>
      </c>
    </row>
    <row r="16" spans="1:8" x14ac:dyDescent="0.25">
      <c r="A16" s="20" t="s">
        <v>13</v>
      </c>
      <c r="B16" s="21">
        <v>135673</v>
      </c>
      <c r="C16" s="21">
        <v>78545</v>
      </c>
      <c r="D16" s="21">
        <v>0</v>
      </c>
      <c r="E16" s="22"/>
      <c r="F16" s="22">
        <v>0</v>
      </c>
      <c r="G16" s="22">
        <v>206806</v>
      </c>
      <c r="H16" s="22">
        <v>176204</v>
      </c>
    </row>
    <row r="17" spans="1:10" x14ac:dyDescent="0.25">
      <c r="A17" s="20" t="s">
        <v>14</v>
      </c>
      <c r="B17" s="21">
        <v>2221901</v>
      </c>
      <c r="C17" s="21">
        <v>466227</v>
      </c>
      <c r="D17" s="21">
        <v>376191</v>
      </c>
      <c r="E17" s="23">
        <v>2098567</v>
      </c>
      <c r="F17" s="23">
        <v>2879996</v>
      </c>
      <c r="G17" s="23">
        <v>3529500</v>
      </c>
      <c r="H17" s="23">
        <v>3353272</v>
      </c>
    </row>
    <row r="18" spans="1:10" x14ac:dyDescent="0.25">
      <c r="A18" s="20" t="s">
        <v>15</v>
      </c>
      <c r="B18" s="21">
        <v>4223</v>
      </c>
      <c r="C18" s="21">
        <v>4605</v>
      </c>
      <c r="D18" s="21">
        <v>13128</v>
      </c>
      <c r="E18" s="23">
        <v>4330</v>
      </c>
      <c r="F18" s="23">
        <v>9128</v>
      </c>
      <c r="G18" s="23">
        <v>25708</v>
      </c>
      <c r="H18" s="23">
        <v>15499</v>
      </c>
    </row>
    <row r="19" spans="1:10" x14ac:dyDescent="0.25">
      <c r="A19" s="20" t="s">
        <v>16</v>
      </c>
      <c r="B19" s="21">
        <v>140076</v>
      </c>
      <c r="C19" s="21">
        <v>28346</v>
      </c>
      <c r="D19" s="21">
        <v>23656</v>
      </c>
      <c r="E19" s="23">
        <v>189980</v>
      </c>
      <c r="F19" s="23">
        <v>117593</v>
      </c>
      <c r="G19" s="23">
        <v>196091</v>
      </c>
      <c r="H19" s="23">
        <v>232551</v>
      </c>
    </row>
    <row r="20" spans="1:10" ht="13" x14ac:dyDescent="0.25">
      <c r="A20" s="24" t="s">
        <v>17</v>
      </c>
      <c r="B20" s="18">
        <f>B21+B23+B26</f>
        <v>10040318</v>
      </c>
      <c r="C20" s="18">
        <f>C21+C23+C26</f>
        <v>5891542</v>
      </c>
      <c r="D20" s="18">
        <f>D21+D23+D26</f>
        <v>6821028</v>
      </c>
      <c r="E20" s="18">
        <f>E21+E23+E26+E27</f>
        <v>12159947</v>
      </c>
      <c r="F20" s="18">
        <f>F21+F23+F26+F27</f>
        <v>14150629</v>
      </c>
      <c r="G20" s="18">
        <f>SUM(G21:G28)</f>
        <v>28367742</v>
      </c>
      <c r="H20" s="18">
        <f>SUM(H21:H29)</f>
        <v>27455408</v>
      </c>
    </row>
    <row r="21" spans="1:10" x14ac:dyDescent="0.25">
      <c r="A21" s="20" t="s">
        <v>18</v>
      </c>
      <c r="B21" s="21">
        <v>2718058</v>
      </c>
      <c r="C21" s="21">
        <v>2275043</v>
      </c>
      <c r="D21" s="21">
        <v>1867544</v>
      </c>
      <c r="E21" s="21">
        <v>2326709</v>
      </c>
      <c r="F21" s="21">
        <v>3851907</v>
      </c>
      <c r="G21" s="21">
        <v>3654269</v>
      </c>
      <c r="H21" s="21">
        <v>3180305</v>
      </c>
    </row>
    <row r="22" spans="1:10" x14ac:dyDescent="0.25">
      <c r="A22" s="20" t="s">
        <v>19</v>
      </c>
      <c r="B22" s="21"/>
      <c r="C22" s="21"/>
      <c r="D22" s="21"/>
      <c r="E22" s="21"/>
      <c r="F22" s="21"/>
      <c r="G22" s="21">
        <v>974705</v>
      </c>
      <c r="H22" s="21">
        <v>145205</v>
      </c>
    </row>
    <row r="23" spans="1:10" x14ac:dyDescent="0.25">
      <c r="A23" s="20" t="s">
        <v>20</v>
      </c>
      <c r="B23" s="21">
        <v>7161520</v>
      </c>
      <c r="C23" s="21">
        <v>3579561</v>
      </c>
      <c r="D23" s="21">
        <v>4953460</v>
      </c>
      <c r="E23" s="21">
        <v>9735660</v>
      </c>
      <c r="F23" s="21">
        <v>10247146</v>
      </c>
      <c r="G23" s="21">
        <v>6373052</v>
      </c>
      <c r="H23" s="21">
        <v>10213338</v>
      </c>
    </row>
    <row r="24" spans="1:10" x14ac:dyDescent="0.25">
      <c r="A24" s="20" t="s">
        <v>21</v>
      </c>
      <c r="B24" s="21"/>
      <c r="C24" s="21"/>
      <c r="D24" s="21"/>
      <c r="E24" s="21"/>
      <c r="F24" s="21"/>
      <c r="G24" s="21">
        <v>9443309</v>
      </c>
      <c r="H24" s="21">
        <v>7793068</v>
      </c>
    </row>
    <row r="25" spans="1:10" x14ac:dyDescent="0.25">
      <c r="A25" s="20" t="s">
        <v>22</v>
      </c>
      <c r="B25" s="21"/>
      <c r="C25" s="21"/>
      <c r="D25" s="21"/>
      <c r="E25" s="21"/>
      <c r="F25" s="21"/>
      <c r="G25" s="21">
        <v>735265</v>
      </c>
      <c r="H25" s="21">
        <v>539792</v>
      </c>
    </row>
    <row r="26" spans="1:10" x14ac:dyDescent="0.25">
      <c r="A26" s="20" t="s">
        <v>23</v>
      </c>
      <c r="B26" s="21">
        <v>160740</v>
      </c>
      <c r="C26" s="21">
        <v>36938</v>
      </c>
      <c r="D26" s="21">
        <v>24</v>
      </c>
      <c r="E26" s="21">
        <v>97578</v>
      </c>
      <c r="F26" s="21">
        <v>51576</v>
      </c>
      <c r="G26" s="21">
        <v>240584</v>
      </c>
      <c r="H26" s="21">
        <v>163541</v>
      </c>
    </row>
    <row r="27" spans="1:10" x14ac:dyDescent="0.25">
      <c r="A27" s="20" t="s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10" x14ac:dyDescent="0.25">
      <c r="A28" s="20" t="s">
        <v>25</v>
      </c>
      <c r="B28" s="21"/>
      <c r="C28" s="21"/>
      <c r="D28" s="21"/>
      <c r="E28" s="21"/>
      <c r="F28" s="21"/>
      <c r="G28" s="21">
        <v>6946558</v>
      </c>
      <c r="H28" s="21">
        <v>5420159</v>
      </c>
    </row>
    <row r="29" spans="1:10" x14ac:dyDescent="0.25">
      <c r="A29" s="20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10" ht="13" x14ac:dyDescent="0.25">
      <c r="A30" s="19" t="s">
        <v>27</v>
      </c>
      <c r="B30" s="18">
        <f t="shared" ref="B30:H30" si="2">B31+B32</f>
        <v>5336348</v>
      </c>
      <c r="C30" s="18">
        <f t="shared" si="2"/>
        <v>1236116</v>
      </c>
      <c r="D30" s="18">
        <f t="shared" si="2"/>
        <v>2021314</v>
      </c>
      <c r="E30" s="18">
        <f t="shared" si="2"/>
        <v>7851407</v>
      </c>
      <c r="F30" s="18">
        <f t="shared" si="2"/>
        <v>15061251.25</v>
      </c>
      <c r="G30" s="18">
        <f t="shared" si="2"/>
        <v>0</v>
      </c>
      <c r="H30" s="18">
        <f t="shared" si="2"/>
        <v>0</v>
      </c>
    </row>
    <row r="31" spans="1:10" s="26" customFormat="1" ht="13" x14ac:dyDescent="0.3">
      <c r="A31" s="20" t="s">
        <v>25</v>
      </c>
      <c r="B31" s="21">
        <v>1411827</v>
      </c>
      <c r="C31" s="21">
        <v>347291</v>
      </c>
      <c r="D31" s="21">
        <v>238389</v>
      </c>
      <c r="E31" s="21">
        <v>2323044</v>
      </c>
      <c r="F31" s="21">
        <v>5598347</v>
      </c>
      <c r="G31" s="21">
        <v>0</v>
      </c>
      <c r="H31" s="21">
        <v>0</v>
      </c>
      <c r="I31" s="25"/>
      <c r="J31" s="25"/>
    </row>
    <row r="32" spans="1:10" s="26" customFormat="1" ht="13" x14ac:dyDescent="0.3">
      <c r="A32" s="20" t="s">
        <v>21</v>
      </c>
      <c r="B32" s="21">
        <v>3924521</v>
      </c>
      <c r="C32" s="21">
        <v>888825</v>
      </c>
      <c r="D32" s="21">
        <v>1782925</v>
      </c>
      <c r="E32" s="21">
        <v>5528363</v>
      </c>
      <c r="F32" s="21">
        <v>9462904.25</v>
      </c>
      <c r="G32" s="21">
        <v>0</v>
      </c>
      <c r="H32" s="21">
        <v>0</v>
      </c>
      <c r="I32" s="25"/>
      <c r="J32" s="25"/>
    </row>
    <row r="33" spans="1:10" ht="13" x14ac:dyDescent="0.25">
      <c r="A33" s="17" t="s">
        <v>28</v>
      </c>
      <c r="B33" s="27">
        <f t="shared" ref="B33:G33" si="3">B34+B36+B39+B41+B44+B46+B49+B55+B57+B59+B66+B70+B73+B77+B75+B62</f>
        <v>1541471768.6699998</v>
      </c>
      <c r="C33" s="28">
        <f t="shared" si="3"/>
        <v>1256937021.2199998</v>
      </c>
      <c r="D33" s="28">
        <f t="shared" si="3"/>
        <v>1594637854.4200001</v>
      </c>
      <c r="E33" s="28">
        <f t="shared" si="3"/>
        <v>1727949028.3599999</v>
      </c>
      <c r="F33" s="28">
        <f t="shared" si="3"/>
        <v>2018420487.8599999</v>
      </c>
      <c r="G33" s="28">
        <f t="shared" si="3"/>
        <v>2513202697.2699995</v>
      </c>
      <c r="H33" s="28">
        <f>H34+H36+H39+H41+H44+H46+H49+H55+H57+H59+H66+H70+H73+H77+H75+H62+H84</f>
        <v>2285409401.8299999</v>
      </c>
      <c r="I33" s="29"/>
      <c r="J33" s="29"/>
    </row>
    <row r="34" spans="1:10" ht="13" x14ac:dyDescent="0.25">
      <c r="A34" s="19" t="s">
        <v>29</v>
      </c>
      <c r="B34" s="27">
        <f t="shared" ref="B34:H34" si="4">B35</f>
        <v>93164944</v>
      </c>
      <c r="C34" s="28">
        <f t="shared" si="4"/>
        <v>60382891</v>
      </c>
      <c r="D34" s="28">
        <f t="shared" si="4"/>
        <v>64901528</v>
      </c>
      <c r="E34" s="28">
        <f t="shared" si="4"/>
        <v>81685423.349999994</v>
      </c>
      <c r="F34" s="28">
        <f t="shared" si="4"/>
        <v>23021680</v>
      </c>
      <c r="G34" s="28">
        <f t="shared" si="4"/>
        <v>8580663</v>
      </c>
      <c r="H34" s="28">
        <f t="shared" si="4"/>
        <v>5125545.9800000004</v>
      </c>
      <c r="I34" s="29"/>
      <c r="J34" s="29"/>
    </row>
    <row r="35" spans="1:10" x14ac:dyDescent="0.25">
      <c r="A35" s="20" t="s">
        <v>30</v>
      </c>
      <c r="B35" s="21">
        <v>93164944</v>
      </c>
      <c r="C35" s="21">
        <v>60382891</v>
      </c>
      <c r="D35" s="21">
        <v>64901528</v>
      </c>
      <c r="E35" s="21">
        <v>81685423.349999994</v>
      </c>
      <c r="F35" s="21">
        <v>23021680</v>
      </c>
      <c r="G35" s="21">
        <v>8580663</v>
      </c>
      <c r="H35" s="21">
        <v>5125545.9800000004</v>
      </c>
      <c r="I35" s="29"/>
      <c r="J35" s="29"/>
    </row>
    <row r="36" spans="1:10" ht="13" x14ac:dyDescent="0.25">
      <c r="A36" s="19" t="s">
        <v>31</v>
      </c>
      <c r="B36" s="27">
        <f t="shared" ref="B36:G36" si="5">SUM(B37:B38)</f>
        <v>35602909</v>
      </c>
      <c r="C36" s="28">
        <f t="shared" si="5"/>
        <v>26144054</v>
      </c>
      <c r="D36" s="28">
        <f t="shared" si="5"/>
        <v>34273583</v>
      </c>
      <c r="E36" s="28">
        <f t="shared" si="5"/>
        <v>32991480</v>
      </c>
      <c r="F36" s="28">
        <f t="shared" si="5"/>
        <v>68086265</v>
      </c>
      <c r="G36" s="28">
        <f t="shared" si="5"/>
        <v>59776560</v>
      </c>
      <c r="H36" s="28">
        <f t="shared" ref="H36" si="6">SUM(H37:H38)</f>
        <v>44112081</v>
      </c>
      <c r="I36" s="29"/>
      <c r="J36" s="29"/>
    </row>
    <row r="37" spans="1:10" x14ac:dyDescent="0.25">
      <c r="A37" s="30" t="s">
        <v>32</v>
      </c>
      <c r="B37" s="21">
        <v>35602909</v>
      </c>
      <c r="C37" s="21">
        <v>26140830</v>
      </c>
      <c r="D37" s="21">
        <v>34267351</v>
      </c>
      <c r="E37" s="21">
        <v>32983408</v>
      </c>
      <c r="F37" s="21">
        <v>68073597</v>
      </c>
      <c r="G37" s="21">
        <v>59754056</v>
      </c>
      <c r="H37" s="21">
        <v>44099705</v>
      </c>
    </row>
    <row r="38" spans="1:10" x14ac:dyDescent="0.25">
      <c r="A38" s="30" t="s">
        <v>33</v>
      </c>
      <c r="B38" s="21">
        <v>0</v>
      </c>
      <c r="C38" s="21">
        <v>3224</v>
      </c>
      <c r="D38" s="21">
        <v>6232</v>
      </c>
      <c r="E38" s="21">
        <v>8072</v>
      </c>
      <c r="F38" s="21">
        <v>12668</v>
      </c>
      <c r="G38" s="21">
        <v>22504</v>
      </c>
      <c r="H38" s="21">
        <v>12376</v>
      </c>
    </row>
    <row r="39" spans="1:10" ht="13" x14ac:dyDescent="0.25">
      <c r="A39" s="19" t="s">
        <v>34</v>
      </c>
      <c r="B39" s="18">
        <f t="shared" ref="B39:H39" si="7">B40</f>
        <v>352592961</v>
      </c>
      <c r="C39" s="18">
        <f t="shared" si="7"/>
        <v>296187110</v>
      </c>
      <c r="D39" s="18">
        <f t="shared" si="7"/>
        <v>290128603</v>
      </c>
      <c r="E39" s="18">
        <f t="shared" si="7"/>
        <v>311423334</v>
      </c>
      <c r="F39" s="18">
        <f t="shared" si="7"/>
        <v>472912966</v>
      </c>
      <c r="G39" s="18">
        <f t="shared" si="7"/>
        <v>564682110</v>
      </c>
      <c r="H39" s="18">
        <f t="shared" si="7"/>
        <v>263996804</v>
      </c>
    </row>
    <row r="40" spans="1:10" s="32" customFormat="1" x14ac:dyDescent="0.25">
      <c r="A40" s="31" t="s">
        <v>35</v>
      </c>
      <c r="B40" s="21">
        <v>352592961</v>
      </c>
      <c r="C40" s="21">
        <v>296187110</v>
      </c>
      <c r="D40" s="21">
        <v>290128603</v>
      </c>
      <c r="E40" s="21">
        <v>311423334</v>
      </c>
      <c r="F40" s="21">
        <v>472912966</v>
      </c>
      <c r="G40" s="21">
        <v>564682110</v>
      </c>
      <c r="H40" s="21">
        <v>263996804</v>
      </c>
    </row>
    <row r="41" spans="1:10" s="32" customFormat="1" ht="13" x14ac:dyDescent="0.25">
      <c r="A41" s="24" t="s">
        <v>36</v>
      </c>
      <c r="B41" s="18">
        <f t="shared" ref="B41:H41" si="8">SUM(B42:B43)</f>
        <v>2607466</v>
      </c>
      <c r="C41" s="18">
        <f t="shared" si="8"/>
        <v>810754</v>
      </c>
      <c r="D41" s="18">
        <f t="shared" si="8"/>
        <v>985029</v>
      </c>
      <c r="E41" s="18">
        <f t="shared" si="8"/>
        <v>1063220</v>
      </c>
      <c r="F41" s="18">
        <f t="shared" si="8"/>
        <v>1225809</v>
      </c>
      <c r="G41" s="18">
        <f t="shared" si="8"/>
        <v>32828637</v>
      </c>
      <c r="H41" s="18">
        <f t="shared" si="8"/>
        <v>3637181</v>
      </c>
    </row>
    <row r="42" spans="1:10" s="32" customFormat="1" x14ac:dyDescent="0.25">
      <c r="A42" s="30" t="s">
        <v>37</v>
      </c>
      <c r="B42" s="21">
        <v>1427688</v>
      </c>
      <c r="C42" s="21">
        <v>810754</v>
      </c>
      <c r="D42" s="21">
        <v>984248</v>
      </c>
      <c r="E42" s="21">
        <v>1062909</v>
      </c>
      <c r="F42" s="21">
        <v>1225809</v>
      </c>
      <c r="G42" s="21">
        <v>32822804</v>
      </c>
      <c r="H42" s="21">
        <v>3636928</v>
      </c>
    </row>
    <row r="43" spans="1:10" s="32" customFormat="1" x14ac:dyDescent="0.25">
      <c r="A43" s="33" t="s">
        <v>38</v>
      </c>
      <c r="B43" s="21">
        <v>1179778</v>
      </c>
      <c r="C43" s="21">
        <v>0</v>
      </c>
      <c r="D43" s="21">
        <v>781</v>
      </c>
      <c r="E43" s="21">
        <v>311</v>
      </c>
      <c r="F43" s="21">
        <v>0</v>
      </c>
      <c r="G43" s="21">
        <v>5833</v>
      </c>
      <c r="H43" s="21">
        <v>253</v>
      </c>
    </row>
    <row r="44" spans="1:10" s="32" customFormat="1" ht="13" x14ac:dyDescent="0.25">
      <c r="A44" s="24" t="s">
        <v>39</v>
      </c>
      <c r="B44" s="18">
        <f t="shared" ref="B44:H44" si="9">SUM(B45:B45)</f>
        <v>103696430.73999999</v>
      </c>
      <c r="C44" s="18">
        <f t="shared" si="9"/>
        <v>82241544.799999997</v>
      </c>
      <c r="D44" s="18">
        <f t="shared" si="9"/>
        <v>80024851.700000003</v>
      </c>
      <c r="E44" s="18">
        <f t="shared" si="9"/>
        <v>97103969.590000004</v>
      </c>
      <c r="F44" s="18">
        <f t="shared" si="9"/>
        <v>99470952.849999994</v>
      </c>
      <c r="G44" s="18">
        <f t="shared" si="9"/>
        <v>230681029.00999999</v>
      </c>
      <c r="H44" s="18">
        <f t="shared" si="9"/>
        <v>234030843.36000001</v>
      </c>
    </row>
    <row r="45" spans="1:10" s="32" customFormat="1" x14ac:dyDescent="0.25">
      <c r="A45" s="20" t="s">
        <v>40</v>
      </c>
      <c r="B45" s="21">
        <v>103696430.73999999</v>
      </c>
      <c r="C45" s="21">
        <v>82241544.799999997</v>
      </c>
      <c r="D45" s="21">
        <v>80024851.700000003</v>
      </c>
      <c r="E45" s="21">
        <v>97103969.590000004</v>
      </c>
      <c r="F45" s="21">
        <v>99470952.849999994</v>
      </c>
      <c r="G45" s="21">
        <v>230681029.00999999</v>
      </c>
      <c r="H45" s="21">
        <v>234030843.36000001</v>
      </c>
    </row>
    <row r="46" spans="1:10" ht="13" x14ac:dyDescent="0.25">
      <c r="A46" s="19" t="s">
        <v>41</v>
      </c>
      <c r="B46" s="27">
        <f t="shared" ref="B46:F46" si="10">B47+B48</f>
        <v>477051931</v>
      </c>
      <c r="C46" s="28">
        <f t="shared" si="10"/>
        <v>467342723</v>
      </c>
      <c r="D46" s="28">
        <f t="shared" si="10"/>
        <v>643516931</v>
      </c>
      <c r="E46" s="28">
        <f t="shared" si="10"/>
        <v>735299979</v>
      </c>
      <c r="F46" s="28">
        <f t="shared" si="10"/>
        <v>859746239</v>
      </c>
      <c r="G46" s="28">
        <f>G47+G48</f>
        <v>1041329173.92</v>
      </c>
      <c r="H46" s="28">
        <f>H47+H48</f>
        <v>1108531974</v>
      </c>
    </row>
    <row r="47" spans="1:10" x14ac:dyDescent="0.25">
      <c r="A47" s="30" t="s">
        <v>42</v>
      </c>
      <c r="B47" s="21">
        <v>25385156</v>
      </c>
      <c r="C47" s="21">
        <v>14803784</v>
      </c>
      <c r="D47" s="21">
        <v>14362909</v>
      </c>
      <c r="E47" s="21">
        <v>10504764</v>
      </c>
      <c r="F47" s="21">
        <v>17117531</v>
      </c>
      <c r="G47" s="21">
        <v>40212489.5</v>
      </c>
      <c r="H47" s="21">
        <v>39789602</v>
      </c>
    </row>
    <row r="48" spans="1:10" x14ac:dyDescent="0.25">
      <c r="A48" s="30" t="s">
        <v>43</v>
      </c>
      <c r="B48" s="21">
        <v>451666775</v>
      </c>
      <c r="C48" s="21">
        <v>452538939</v>
      </c>
      <c r="D48" s="21">
        <v>629154022</v>
      </c>
      <c r="E48" s="21">
        <v>724795215</v>
      </c>
      <c r="F48" s="21">
        <v>842628708</v>
      </c>
      <c r="G48" s="21">
        <v>1001116684.42</v>
      </c>
      <c r="H48" s="21">
        <v>1068742372</v>
      </c>
    </row>
    <row r="49" spans="1:9" ht="13" x14ac:dyDescent="0.25">
      <c r="A49" s="19" t="s">
        <v>44</v>
      </c>
      <c r="B49" s="18">
        <f t="shared" ref="B49:H49" si="11">B50+B54</f>
        <v>6477114</v>
      </c>
      <c r="C49" s="18">
        <f t="shared" si="11"/>
        <v>1609335</v>
      </c>
      <c r="D49" s="18">
        <f t="shared" si="11"/>
        <v>1248657</v>
      </c>
      <c r="E49" s="18">
        <f t="shared" si="11"/>
        <v>7488460.5999999996</v>
      </c>
      <c r="F49" s="18">
        <f t="shared" si="11"/>
        <v>5693352</v>
      </c>
      <c r="G49" s="18">
        <f t="shared" si="11"/>
        <v>5127365.5</v>
      </c>
      <c r="H49" s="18">
        <f t="shared" si="11"/>
        <v>2708974</v>
      </c>
    </row>
    <row r="50" spans="1:9" x14ac:dyDescent="0.25">
      <c r="A50" s="30" t="s">
        <v>45</v>
      </c>
      <c r="B50" s="21">
        <f t="shared" ref="B50:F50" si="12">SUM(B51:B53)</f>
        <v>3774859</v>
      </c>
      <c r="C50" s="21">
        <f t="shared" si="12"/>
        <v>1609335</v>
      </c>
      <c r="D50" s="21">
        <f t="shared" si="12"/>
        <v>1248657</v>
      </c>
      <c r="E50" s="21">
        <f t="shared" si="12"/>
        <v>1374480</v>
      </c>
      <c r="F50" s="21">
        <f t="shared" si="12"/>
        <v>2410808</v>
      </c>
      <c r="G50" s="21">
        <f>SUM(G51:G53)</f>
        <v>3405281</v>
      </c>
      <c r="H50" s="21">
        <v>2708974</v>
      </c>
    </row>
    <row r="51" spans="1:9" x14ac:dyDescent="0.25">
      <c r="A51" s="34" t="s">
        <v>46</v>
      </c>
      <c r="B51" s="35">
        <v>178564</v>
      </c>
      <c r="C51" s="35">
        <v>45620</v>
      </c>
      <c r="D51" s="35">
        <v>60794</v>
      </c>
      <c r="E51" s="35">
        <v>145354</v>
      </c>
      <c r="F51" s="35">
        <v>347319</v>
      </c>
      <c r="G51" s="35">
        <v>400337</v>
      </c>
      <c r="H51" s="35">
        <v>434277</v>
      </c>
    </row>
    <row r="52" spans="1:9" x14ac:dyDescent="0.25">
      <c r="A52" s="34" t="s">
        <v>47</v>
      </c>
      <c r="B52" s="35">
        <v>485372</v>
      </c>
      <c r="C52" s="35">
        <v>404182</v>
      </c>
      <c r="D52" s="35">
        <v>313385</v>
      </c>
      <c r="E52" s="35">
        <v>354033</v>
      </c>
      <c r="F52" s="35">
        <v>411445</v>
      </c>
      <c r="G52" s="35">
        <v>399313</v>
      </c>
      <c r="H52" s="35">
        <v>461894</v>
      </c>
    </row>
    <row r="53" spans="1:9" x14ac:dyDescent="0.25">
      <c r="A53" s="34" t="s">
        <v>48</v>
      </c>
      <c r="B53" s="35">
        <v>3110923</v>
      </c>
      <c r="C53" s="35">
        <v>1159533</v>
      </c>
      <c r="D53" s="35">
        <v>874478</v>
      </c>
      <c r="E53" s="35">
        <v>875093</v>
      </c>
      <c r="F53" s="35">
        <v>1652044</v>
      </c>
      <c r="G53" s="35">
        <v>2605631</v>
      </c>
      <c r="H53" s="35">
        <v>1812803</v>
      </c>
    </row>
    <row r="54" spans="1:9" x14ac:dyDescent="0.25">
      <c r="A54" s="30" t="s">
        <v>49</v>
      </c>
      <c r="B54" s="21">
        <v>2702255</v>
      </c>
      <c r="C54" s="21">
        <v>0</v>
      </c>
      <c r="D54" s="21">
        <v>0</v>
      </c>
      <c r="E54" s="21">
        <v>6113980.5999999996</v>
      </c>
      <c r="F54" s="21">
        <v>3282544</v>
      </c>
      <c r="G54" s="21">
        <v>1722084.5</v>
      </c>
      <c r="H54" s="21">
        <v>0</v>
      </c>
    </row>
    <row r="55" spans="1:9" ht="13" x14ac:dyDescent="0.25">
      <c r="A55" s="19" t="s">
        <v>50</v>
      </c>
      <c r="B55" s="18">
        <f t="shared" ref="B55:H55" si="13">B56</f>
        <v>7620801.1100000003</v>
      </c>
      <c r="C55" s="18">
        <f t="shared" si="13"/>
        <v>705266</v>
      </c>
      <c r="D55" s="18">
        <f t="shared" si="13"/>
        <v>26067532</v>
      </c>
      <c r="E55" s="18">
        <f t="shared" si="13"/>
        <v>52018</v>
      </c>
      <c r="F55" s="18">
        <f t="shared" si="13"/>
        <v>473609</v>
      </c>
      <c r="G55" s="18">
        <f t="shared" si="13"/>
        <v>162005</v>
      </c>
      <c r="H55" s="18">
        <f t="shared" si="13"/>
        <v>0</v>
      </c>
    </row>
    <row r="56" spans="1:9" x14ac:dyDescent="0.25">
      <c r="A56" s="30" t="s">
        <v>51</v>
      </c>
      <c r="B56" s="21">
        <v>7620801.1100000003</v>
      </c>
      <c r="C56" s="21">
        <v>705266</v>
      </c>
      <c r="D56" s="21">
        <v>26067532</v>
      </c>
      <c r="E56" s="21">
        <v>52018</v>
      </c>
      <c r="F56" s="21">
        <v>473609</v>
      </c>
      <c r="G56" s="21">
        <v>162005</v>
      </c>
      <c r="H56" s="21">
        <v>0</v>
      </c>
    </row>
    <row r="57" spans="1:9" ht="13" x14ac:dyDescent="0.25">
      <c r="A57" s="36" t="s">
        <v>52</v>
      </c>
      <c r="B57" s="18">
        <f t="shared" ref="B57:H57" si="14">B58</f>
        <v>745857</v>
      </c>
      <c r="C57" s="18">
        <f t="shared" si="14"/>
        <v>739918</v>
      </c>
      <c r="D57" s="18">
        <f t="shared" si="14"/>
        <v>336296</v>
      </c>
      <c r="E57" s="18">
        <f t="shared" si="14"/>
        <v>1024565</v>
      </c>
      <c r="F57" s="18">
        <f t="shared" si="14"/>
        <v>447497</v>
      </c>
      <c r="G57" s="18">
        <f t="shared" si="14"/>
        <v>742705</v>
      </c>
      <c r="H57" s="18">
        <f t="shared" si="14"/>
        <v>119516</v>
      </c>
    </row>
    <row r="58" spans="1:9" x14ac:dyDescent="0.25">
      <c r="A58" s="30" t="s">
        <v>53</v>
      </c>
      <c r="B58" s="21">
        <v>745857</v>
      </c>
      <c r="C58" s="21">
        <v>739918</v>
      </c>
      <c r="D58" s="21">
        <v>336296</v>
      </c>
      <c r="E58" s="21">
        <v>1024565</v>
      </c>
      <c r="F58" s="21">
        <v>447497</v>
      </c>
      <c r="G58" s="21">
        <v>742705</v>
      </c>
      <c r="H58" s="21">
        <v>119516</v>
      </c>
    </row>
    <row r="59" spans="1:9" ht="13" x14ac:dyDescent="0.25">
      <c r="A59" s="19" t="s">
        <v>54</v>
      </c>
      <c r="B59" s="18">
        <f t="shared" ref="B59:H59" si="15">SUM(B60:B61)</f>
        <v>151820234</v>
      </c>
      <c r="C59" s="18">
        <f t="shared" si="15"/>
        <v>88866775</v>
      </c>
      <c r="D59" s="18">
        <f t="shared" si="15"/>
        <v>116505121</v>
      </c>
      <c r="E59" s="18">
        <f t="shared" si="15"/>
        <v>113164203</v>
      </c>
      <c r="F59" s="18">
        <f t="shared" si="15"/>
        <v>92332356</v>
      </c>
      <c r="G59" s="18">
        <f t="shared" si="15"/>
        <v>106491005</v>
      </c>
      <c r="H59" s="18">
        <f t="shared" si="15"/>
        <v>84659873</v>
      </c>
    </row>
    <row r="60" spans="1:9" x14ac:dyDescent="0.25">
      <c r="A60" s="30" t="s">
        <v>55</v>
      </c>
      <c r="B60" s="21">
        <v>69958834</v>
      </c>
      <c r="C60" s="21">
        <v>814740</v>
      </c>
      <c r="D60" s="21">
        <v>1789574</v>
      </c>
      <c r="E60" s="21">
        <v>1974578</v>
      </c>
      <c r="F60" s="21">
        <v>2411343</v>
      </c>
      <c r="G60" s="21">
        <v>3391769</v>
      </c>
      <c r="H60" s="21">
        <v>2941385</v>
      </c>
    </row>
    <row r="61" spans="1:9" x14ac:dyDescent="0.25">
      <c r="A61" s="30" t="s">
        <v>56</v>
      </c>
      <c r="B61" s="21">
        <v>81861400</v>
      </c>
      <c r="C61" s="21">
        <v>88052035</v>
      </c>
      <c r="D61" s="21">
        <v>114715547</v>
      </c>
      <c r="E61" s="21">
        <v>111189625</v>
      </c>
      <c r="F61" s="21">
        <v>89921013</v>
      </c>
      <c r="G61" s="21">
        <v>103099236</v>
      </c>
      <c r="H61" s="21">
        <v>81718488</v>
      </c>
      <c r="I61" s="37"/>
    </row>
    <row r="62" spans="1:9" ht="13" x14ac:dyDescent="0.25">
      <c r="A62" s="19" t="s">
        <v>57</v>
      </c>
      <c r="B62" s="18">
        <f t="shared" ref="B62:H62" si="16">SUM(B63:B65)</f>
        <v>240553</v>
      </c>
      <c r="C62" s="18">
        <f t="shared" si="16"/>
        <v>96621</v>
      </c>
      <c r="D62" s="18">
        <f t="shared" si="16"/>
        <v>22007</v>
      </c>
      <c r="E62" s="18">
        <f t="shared" si="16"/>
        <v>224997</v>
      </c>
      <c r="F62" s="18">
        <f t="shared" si="16"/>
        <v>136462</v>
      </c>
      <c r="G62" s="18">
        <f t="shared" si="16"/>
        <v>162553</v>
      </c>
      <c r="H62" s="18">
        <f t="shared" si="16"/>
        <v>153256</v>
      </c>
    </row>
    <row r="63" spans="1:9" x14ac:dyDescent="0.25">
      <c r="A63" s="30" t="s">
        <v>58</v>
      </c>
      <c r="B63" s="21">
        <v>209142</v>
      </c>
      <c r="C63" s="21">
        <v>29045</v>
      </c>
      <c r="D63" s="21">
        <v>0</v>
      </c>
      <c r="E63" s="21">
        <v>53635</v>
      </c>
      <c r="F63" s="21">
        <v>102943</v>
      </c>
      <c r="G63" s="21">
        <v>110160</v>
      </c>
      <c r="H63" s="21">
        <v>134483</v>
      </c>
      <c r="I63" s="38"/>
    </row>
    <row r="64" spans="1:9" x14ac:dyDescent="0.25">
      <c r="A64" s="30" t="s">
        <v>59</v>
      </c>
      <c r="B64" s="21"/>
      <c r="C64" s="21">
        <v>54338</v>
      </c>
      <c r="D64" s="21">
        <v>2508</v>
      </c>
      <c r="E64" s="21">
        <v>147139</v>
      </c>
      <c r="F64" s="21">
        <v>0</v>
      </c>
      <c r="G64" s="21">
        <v>0</v>
      </c>
      <c r="H64" s="21">
        <v>0</v>
      </c>
      <c r="I64" s="38"/>
    </row>
    <row r="65" spans="1:8" x14ac:dyDescent="0.25">
      <c r="A65" s="30" t="s">
        <v>60</v>
      </c>
      <c r="B65" s="21">
        <v>31411</v>
      </c>
      <c r="C65" s="21">
        <v>13238</v>
      </c>
      <c r="D65" s="21">
        <v>19499</v>
      </c>
      <c r="E65" s="21">
        <v>24223</v>
      </c>
      <c r="F65" s="21">
        <v>33519</v>
      </c>
      <c r="G65" s="21">
        <v>52393</v>
      </c>
      <c r="H65" s="21">
        <v>18773</v>
      </c>
    </row>
    <row r="66" spans="1:8" ht="13" x14ac:dyDescent="0.25">
      <c r="A66" s="19" t="s">
        <v>61</v>
      </c>
      <c r="B66" s="18">
        <f t="shared" ref="B66:G66" si="17">SUM(B67:B68)</f>
        <v>14303212.869999999</v>
      </c>
      <c r="C66" s="18">
        <f t="shared" si="17"/>
        <v>13935182.42</v>
      </c>
      <c r="D66" s="18">
        <f t="shared" si="17"/>
        <v>28508774.719999999</v>
      </c>
      <c r="E66" s="18">
        <f t="shared" si="17"/>
        <v>29074080.82</v>
      </c>
      <c r="F66" s="18">
        <f t="shared" si="17"/>
        <v>14996729.01</v>
      </c>
      <c r="G66" s="18">
        <f t="shared" si="17"/>
        <v>23775511.84</v>
      </c>
      <c r="H66" s="18">
        <f>SUM(H67:H69)</f>
        <v>23775828.490000002</v>
      </c>
    </row>
    <row r="67" spans="1:8" x14ac:dyDescent="0.25">
      <c r="A67" s="30" t="s">
        <v>62</v>
      </c>
      <c r="B67" s="21">
        <v>11396979.869999999</v>
      </c>
      <c r="C67" s="21">
        <v>11925059.42</v>
      </c>
      <c r="D67" s="21">
        <v>25817608.719999999</v>
      </c>
      <c r="E67" s="21">
        <v>25925440.82</v>
      </c>
      <c r="F67" s="21">
        <v>9502841.0099999998</v>
      </c>
      <c r="G67" s="21">
        <v>18583054.84</v>
      </c>
      <c r="H67" s="21">
        <v>14349143.49</v>
      </c>
    </row>
    <row r="68" spans="1:8" x14ac:dyDescent="0.25">
      <c r="A68" s="39" t="s">
        <v>63</v>
      </c>
      <c r="B68" s="21">
        <v>2906233</v>
      </c>
      <c r="C68" s="21">
        <v>2010123</v>
      </c>
      <c r="D68" s="21">
        <v>2691166</v>
      </c>
      <c r="E68" s="21">
        <v>3148640</v>
      </c>
      <c r="F68" s="21">
        <v>5493888</v>
      </c>
      <c r="G68" s="21">
        <v>5192457</v>
      </c>
      <c r="H68" s="21">
        <v>4091472</v>
      </c>
    </row>
    <row r="69" spans="1:8" x14ac:dyDescent="0.25">
      <c r="A69" s="39" t="s">
        <v>64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5335213</v>
      </c>
    </row>
    <row r="70" spans="1:8" ht="13" x14ac:dyDescent="0.25">
      <c r="A70" s="19" t="s">
        <v>65</v>
      </c>
      <c r="B70" s="18">
        <f t="shared" ref="B70:H70" si="18">SUM(B71:B72)</f>
        <v>10949408</v>
      </c>
      <c r="C70" s="18">
        <f t="shared" si="18"/>
        <v>1242729</v>
      </c>
      <c r="D70" s="18">
        <f t="shared" si="18"/>
        <v>2056673</v>
      </c>
      <c r="E70" s="18">
        <f t="shared" si="18"/>
        <v>7315270</v>
      </c>
      <c r="F70" s="18">
        <f t="shared" si="18"/>
        <v>10372359</v>
      </c>
      <c r="G70" s="18">
        <f t="shared" si="18"/>
        <v>11414093</v>
      </c>
      <c r="H70" s="18">
        <f t="shared" si="18"/>
        <v>13213318</v>
      </c>
    </row>
    <row r="71" spans="1:8" x14ac:dyDescent="0.25">
      <c r="A71" s="30" t="s">
        <v>66</v>
      </c>
      <c r="B71" s="21">
        <v>6165936</v>
      </c>
      <c r="C71" s="21">
        <v>1242729</v>
      </c>
      <c r="D71" s="21">
        <v>2056673</v>
      </c>
      <c r="E71" s="21">
        <v>1651705</v>
      </c>
      <c r="F71" s="21">
        <v>3354262</v>
      </c>
      <c r="G71" s="21">
        <v>2584850</v>
      </c>
      <c r="H71" s="21">
        <v>3823628</v>
      </c>
    </row>
    <row r="72" spans="1:8" x14ac:dyDescent="0.25">
      <c r="A72" s="30" t="s">
        <v>67</v>
      </c>
      <c r="B72" s="21">
        <v>4783472</v>
      </c>
      <c r="C72" s="21">
        <v>0</v>
      </c>
      <c r="D72" s="21">
        <v>0</v>
      </c>
      <c r="E72" s="21">
        <v>5663565</v>
      </c>
      <c r="F72" s="21">
        <v>7018097</v>
      </c>
      <c r="G72" s="21">
        <v>8829243</v>
      </c>
      <c r="H72" s="21">
        <v>9389690</v>
      </c>
    </row>
    <row r="73" spans="1:8" ht="13" x14ac:dyDescent="0.25">
      <c r="A73" s="19" t="s">
        <v>68</v>
      </c>
      <c r="B73" s="18">
        <f t="shared" ref="B73:H73" si="19">SUM(B74:B74)</f>
        <v>17990136.949999999</v>
      </c>
      <c r="C73" s="18">
        <f t="shared" si="19"/>
        <v>0</v>
      </c>
      <c r="D73" s="18">
        <f t="shared" si="19"/>
        <v>0</v>
      </c>
      <c r="E73" s="18">
        <f t="shared" si="19"/>
        <v>18327504</v>
      </c>
      <c r="F73" s="18">
        <f t="shared" si="19"/>
        <v>21001761</v>
      </c>
      <c r="G73" s="18">
        <f t="shared" si="19"/>
        <v>22294126</v>
      </c>
      <c r="H73" s="18">
        <f t="shared" si="19"/>
        <v>22419199</v>
      </c>
    </row>
    <row r="74" spans="1:8" x14ac:dyDescent="0.25">
      <c r="A74" s="30" t="s">
        <v>69</v>
      </c>
      <c r="B74" s="21">
        <v>17990136.949999999</v>
      </c>
      <c r="C74" s="21">
        <v>0</v>
      </c>
      <c r="D74" s="21">
        <v>0</v>
      </c>
      <c r="E74" s="21">
        <v>18327504</v>
      </c>
      <c r="F74" s="21">
        <v>21001761</v>
      </c>
      <c r="G74" s="21">
        <v>22294126</v>
      </c>
      <c r="H74" s="21">
        <v>22419199</v>
      </c>
    </row>
    <row r="75" spans="1:8" ht="13" x14ac:dyDescent="0.25">
      <c r="A75" s="19" t="s">
        <v>70</v>
      </c>
      <c r="B75" s="18">
        <f t="shared" ref="B75:H75" si="20">B76</f>
        <v>71607405</v>
      </c>
      <c r="C75" s="18">
        <f t="shared" si="20"/>
        <v>70433275</v>
      </c>
      <c r="D75" s="18">
        <f t="shared" si="20"/>
        <v>92805475</v>
      </c>
      <c r="E75" s="18">
        <f t="shared" si="20"/>
        <v>105367149</v>
      </c>
      <c r="F75" s="18">
        <f t="shared" si="20"/>
        <v>119727815</v>
      </c>
      <c r="G75" s="18">
        <f t="shared" si="20"/>
        <v>143368233</v>
      </c>
      <c r="H75" s="18">
        <f t="shared" si="20"/>
        <v>260474959</v>
      </c>
    </row>
    <row r="76" spans="1:8" x14ac:dyDescent="0.25">
      <c r="A76" s="30" t="s">
        <v>71</v>
      </c>
      <c r="B76" s="21">
        <v>71607405</v>
      </c>
      <c r="C76" s="21">
        <v>70433275</v>
      </c>
      <c r="D76" s="21">
        <v>92805475</v>
      </c>
      <c r="E76" s="21">
        <v>105367149</v>
      </c>
      <c r="F76" s="21">
        <v>119727815</v>
      </c>
      <c r="G76" s="21">
        <v>143368233</v>
      </c>
      <c r="H76" s="21">
        <v>260474959</v>
      </c>
    </row>
    <row r="77" spans="1:8" ht="13" x14ac:dyDescent="0.25">
      <c r="A77" s="24" t="s">
        <v>72</v>
      </c>
      <c r="B77" s="27">
        <f t="shared" ref="B77:G77" si="21">SUM(B78:B82)</f>
        <v>195000405</v>
      </c>
      <c r="C77" s="27">
        <f t="shared" si="21"/>
        <v>146198843</v>
      </c>
      <c r="D77" s="28">
        <f t="shared" si="21"/>
        <v>213256793</v>
      </c>
      <c r="E77" s="28">
        <f t="shared" si="21"/>
        <v>186343375</v>
      </c>
      <c r="F77" s="28">
        <f t="shared" si="21"/>
        <v>228774636</v>
      </c>
      <c r="G77" s="28">
        <f t="shared" si="21"/>
        <v>261786927</v>
      </c>
      <c r="H77" s="28">
        <f>SUM(H78:H83)</f>
        <v>205995902</v>
      </c>
    </row>
    <row r="78" spans="1:8" x14ac:dyDescent="0.25">
      <c r="A78" s="30" t="s">
        <v>73</v>
      </c>
      <c r="B78" s="21">
        <v>87803813</v>
      </c>
      <c r="C78" s="21">
        <v>63909249</v>
      </c>
      <c r="D78" s="21">
        <v>88352669</v>
      </c>
      <c r="E78" s="21">
        <v>64149361</v>
      </c>
      <c r="F78" s="21">
        <v>108629804</v>
      </c>
      <c r="G78" s="21">
        <v>110693944</v>
      </c>
      <c r="H78" s="21">
        <v>87901003</v>
      </c>
    </row>
    <row r="79" spans="1:8" x14ac:dyDescent="0.25">
      <c r="A79" s="30" t="s">
        <v>74</v>
      </c>
      <c r="B79" s="21">
        <v>90246789</v>
      </c>
      <c r="C79" s="21">
        <v>71409576</v>
      </c>
      <c r="D79" s="21">
        <v>106827752</v>
      </c>
      <c r="E79" s="21">
        <v>101475637</v>
      </c>
      <c r="F79" s="21">
        <v>99349874</v>
      </c>
      <c r="G79" s="21">
        <v>123932509</v>
      </c>
      <c r="H79" s="21">
        <v>97935334</v>
      </c>
    </row>
    <row r="80" spans="1:8" x14ac:dyDescent="0.25">
      <c r="A80" s="30" t="s">
        <v>75</v>
      </c>
      <c r="B80" s="21">
        <v>5507260</v>
      </c>
      <c r="C80" s="21">
        <v>3230100</v>
      </c>
      <c r="D80" s="21">
        <v>6326839</v>
      </c>
      <c r="E80" s="21">
        <v>7210533</v>
      </c>
      <c r="F80" s="21">
        <v>6069849</v>
      </c>
      <c r="G80" s="21">
        <v>6184680</v>
      </c>
      <c r="H80" s="21">
        <v>5218241</v>
      </c>
    </row>
    <row r="81" spans="1:8" x14ac:dyDescent="0.25">
      <c r="A81" s="30" t="s">
        <v>76</v>
      </c>
      <c r="B81" s="21">
        <v>7155946</v>
      </c>
      <c r="C81" s="21">
        <v>5742602</v>
      </c>
      <c r="D81" s="21">
        <v>9049667</v>
      </c>
      <c r="E81" s="21">
        <v>10173443</v>
      </c>
      <c r="F81" s="21">
        <v>10355239</v>
      </c>
      <c r="G81" s="21">
        <v>15099599</v>
      </c>
      <c r="H81" s="21">
        <v>9828702</v>
      </c>
    </row>
    <row r="82" spans="1:8" x14ac:dyDescent="0.25">
      <c r="A82" s="30" t="s">
        <v>77</v>
      </c>
      <c r="B82" s="21">
        <v>4286597</v>
      </c>
      <c r="C82" s="21">
        <v>1907316</v>
      </c>
      <c r="D82" s="21">
        <v>2699866</v>
      </c>
      <c r="E82" s="21">
        <v>3334401</v>
      </c>
      <c r="F82" s="21">
        <v>4369870</v>
      </c>
      <c r="G82" s="21">
        <v>5876195</v>
      </c>
      <c r="H82" s="21">
        <v>5112622</v>
      </c>
    </row>
    <row r="83" spans="1:8" x14ac:dyDescent="0.25">
      <c r="A83" s="30" t="s">
        <v>78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</row>
    <row r="84" spans="1:8" ht="13" x14ac:dyDescent="0.25">
      <c r="A84" s="19" t="s">
        <v>79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18">
        <f>SUM(H85)</f>
        <v>12454147</v>
      </c>
    </row>
    <row r="85" spans="1:8" x14ac:dyDescent="0.25">
      <c r="A85" s="40" t="s">
        <v>80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12454147</v>
      </c>
    </row>
    <row r="86" spans="1:8" ht="13" x14ac:dyDescent="0.25">
      <c r="A86" s="19" t="s">
        <v>81</v>
      </c>
      <c r="B86" s="18">
        <f t="shared" ref="B86:H86" si="22">B89+B94+B100+B87</f>
        <v>154284490.49000001</v>
      </c>
      <c r="C86" s="18">
        <f t="shared" si="22"/>
        <v>132640495</v>
      </c>
      <c r="D86" s="18">
        <f t="shared" si="22"/>
        <v>121894589</v>
      </c>
      <c r="E86" s="18">
        <f t="shared" si="22"/>
        <v>137511372</v>
      </c>
      <c r="F86" s="18">
        <f t="shared" si="22"/>
        <v>157726487</v>
      </c>
      <c r="G86" s="18">
        <f t="shared" si="22"/>
        <v>69883906</v>
      </c>
      <c r="H86" s="18">
        <f t="shared" si="22"/>
        <v>24440267</v>
      </c>
    </row>
    <row r="87" spans="1:8" ht="13" x14ac:dyDescent="0.25">
      <c r="A87" s="24" t="s">
        <v>82</v>
      </c>
      <c r="B87" s="18">
        <f t="shared" ref="B87:H87" si="23">B88</f>
        <v>5007273</v>
      </c>
      <c r="C87" s="18">
        <f t="shared" si="23"/>
        <v>3078767</v>
      </c>
      <c r="D87" s="18">
        <f t="shared" si="23"/>
        <v>2408655</v>
      </c>
      <c r="E87" s="18">
        <f t="shared" si="23"/>
        <v>2809378</v>
      </c>
      <c r="F87" s="18">
        <f t="shared" si="23"/>
        <v>4374976</v>
      </c>
      <c r="G87" s="18">
        <f t="shared" si="23"/>
        <v>6226923</v>
      </c>
      <c r="H87" s="18">
        <f t="shared" si="23"/>
        <v>5325062</v>
      </c>
    </row>
    <row r="88" spans="1:8" x14ac:dyDescent="0.25">
      <c r="A88" s="30" t="s">
        <v>83</v>
      </c>
      <c r="B88" s="21">
        <v>5007273</v>
      </c>
      <c r="C88" s="21">
        <v>3078767</v>
      </c>
      <c r="D88" s="21">
        <v>2408655</v>
      </c>
      <c r="E88" s="21">
        <v>2809378</v>
      </c>
      <c r="F88" s="21">
        <v>4374976</v>
      </c>
      <c r="G88" s="21">
        <v>6226923</v>
      </c>
      <c r="H88" s="21">
        <v>5325062</v>
      </c>
    </row>
    <row r="89" spans="1:8" ht="13" x14ac:dyDescent="0.25">
      <c r="A89" s="24" t="s">
        <v>84</v>
      </c>
      <c r="B89" s="18">
        <f t="shared" ref="B89:G89" si="24">SUM(B90:B93)</f>
        <v>122988491</v>
      </c>
      <c r="C89" s="18">
        <f t="shared" si="24"/>
        <v>108631007</v>
      </c>
      <c r="D89" s="18">
        <f t="shared" si="24"/>
        <v>100313197</v>
      </c>
      <c r="E89" s="18">
        <f t="shared" si="24"/>
        <v>105961126</v>
      </c>
      <c r="F89" s="18">
        <f t="shared" si="24"/>
        <v>130088995</v>
      </c>
      <c r="G89" s="18">
        <f t="shared" si="24"/>
        <v>56096998</v>
      </c>
      <c r="H89" s="18">
        <f t="shared" ref="H89" si="25">SUM(H90:H93)</f>
        <v>12718325</v>
      </c>
    </row>
    <row r="90" spans="1:8" ht="19.75" customHeight="1" x14ac:dyDescent="0.25">
      <c r="A90" s="41" t="s">
        <v>85</v>
      </c>
      <c r="B90" s="21">
        <v>17557253</v>
      </c>
      <c r="C90" s="21">
        <v>12162725</v>
      </c>
      <c r="D90" s="21">
        <v>15848397</v>
      </c>
      <c r="E90" s="21">
        <v>17098140</v>
      </c>
      <c r="F90" s="21">
        <v>23547860</v>
      </c>
      <c r="G90" s="21">
        <v>19293853</v>
      </c>
      <c r="H90" s="21">
        <v>0</v>
      </c>
    </row>
    <row r="91" spans="1:8" x14ac:dyDescent="0.25">
      <c r="A91" s="41" t="s">
        <v>86</v>
      </c>
      <c r="B91" s="21">
        <v>30043164</v>
      </c>
      <c r="C91" s="21">
        <v>27638503</v>
      </c>
      <c r="D91" s="21">
        <v>23766601</v>
      </c>
      <c r="E91" s="21">
        <v>24680368</v>
      </c>
      <c r="F91" s="21">
        <v>29228363</v>
      </c>
      <c r="G91" s="21">
        <v>16230397</v>
      </c>
      <c r="H91" s="21">
        <v>2182481</v>
      </c>
    </row>
    <row r="92" spans="1:8" x14ac:dyDescent="0.25">
      <c r="A92" s="41" t="s">
        <v>87</v>
      </c>
      <c r="B92" s="21">
        <v>55787211</v>
      </c>
      <c r="C92" s="21">
        <v>50013540</v>
      </c>
      <c r="D92" s="21">
        <v>44007234</v>
      </c>
      <c r="E92" s="21">
        <v>46835099</v>
      </c>
      <c r="F92" s="21">
        <v>56763499</v>
      </c>
      <c r="G92" s="21">
        <v>15256775</v>
      </c>
      <c r="H92" s="21">
        <v>8183436</v>
      </c>
    </row>
    <row r="93" spans="1:8" x14ac:dyDescent="0.25">
      <c r="A93" s="41" t="s">
        <v>88</v>
      </c>
      <c r="B93" s="21">
        <v>19600863</v>
      </c>
      <c r="C93" s="21">
        <v>18816239</v>
      </c>
      <c r="D93" s="21">
        <v>16690965</v>
      </c>
      <c r="E93" s="21">
        <v>17347519</v>
      </c>
      <c r="F93" s="21">
        <v>20549273</v>
      </c>
      <c r="G93" s="21">
        <v>5315973</v>
      </c>
      <c r="H93" s="21">
        <v>2352408</v>
      </c>
    </row>
    <row r="94" spans="1:8" ht="13" x14ac:dyDescent="0.25">
      <c r="A94" s="24" t="s">
        <v>89</v>
      </c>
      <c r="B94" s="18">
        <f>SUM(B95:B98)</f>
        <v>9446520</v>
      </c>
      <c r="C94" s="18">
        <f>SUM(C95:C98)</f>
        <v>11960960</v>
      </c>
      <c r="D94" s="18">
        <f>SUM(D95:D98)</f>
        <v>11519017</v>
      </c>
      <c r="E94" s="18">
        <f>SUM(E95:E99)</f>
        <v>14680150</v>
      </c>
      <c r="F94" s="18">
        <f>SUM(F95:F99)</f>
        <v>8814420</v>
      </c>
      <c r="G94" s="18">
        <f>SUM(G95:G99)</f>
        <v>1747872</v>
      </c>
      <c r="H94" s="18">
        <f>SUM(H95:H99)</f>
        <v>667499</v>
      </c>
    </row>
    <row r="95" spans="1:8" x14ac:dyDescent="0.25">
      <c r="A95" s="41" t="s">
        <v>90</v>
      </c>
      <c r="B95" s="21">
        <v>1694376</v>
      </c>
      <c r="C95" s="21">
        <v>1768085</v>
      </c>
      <c r="D95" s="21">
        <v>1585266</v>
      </c>
      <c r="E95" s="21">
        <v>1474538</v>
      </c>
      <c r="F95" s="21">
        <v>1574155</v>
      </c>
      <c r="G95" s="21">
        <v>516287</v>
      </c>
      <c r="H95" s="21">
        <v>159280</v>
      </c>
    </row>
    <row r="96" spans="1:8" x14ac:dyDescent="0.25">
      <c r="A96" s="41" t="s">
        <v>91</v>
      </c>
      <c r="B96" s="21">
        <v>894408</v>
      </c>
      <c r="C96" s="21">
        <v>748150</v>
      </c>
      <c r="D96" s="21">
        <v>619641</v>
      </c>
      <c r="E96" s="21">
        <v>581971</v>
      </c>
      <c r="F96" s="21">
        <v>586915</v>
      </c>
      <c r="G96" s="21">
        <v>116721</v>
      </c>
      <c r="H96" s="21">
        <v>76137</v>
      </c>
    </row>
    <row r="97" spans="1:8" x14ac:dyDescent="0.25">
      <c r="A97" s="41" t="s">
        <v>92</v>
      </c>
      <c r="B97" s="21">
        <v>812091</v>
      </c>
      <c r="C97" s="21">
        <v>672008</v>
      </c>
      <c r="D97" s="21">
        <v>706001</v>
      </c>
      <c r="E97" s="21">
        <v>636816</v>
      </c>
      <c r="F97" s="21">
        <v>599095</v>
      </c>
      <c r="G97" s="21">
        <v>196503</v>
      </c>
      <c r="H97" s="21">
        <v>73201</v>
      </c>
    </row>
    <row r="98" spans="1:8" x14ac:dyDescent="0.25">
      <c r="A98" s="41" t="s">
        <v>93</v>
      </c>
      <c r="B98" s="21">
        <v>6045645</v>
      </c>
      <c r="C98" s="21">
        <v>8772717</v>
      </c>
      <c r="D98" s="21">
        <v>8608109</v>
      </c>
      <c r="E98" s="21">
        <v>11109725</v>
      </c>
      <c r="F98" s="21">
        <v>4488034</v>
      </c>
      <c r="G98" s="21">
        <v>831934</v>
      </c>
      <c r="H98" s="21">
        <v>344587</v>
      </c>
    </row>
    <row r="99" spans="1:8" x14ac:dyDescent="0.25">
      <c r="A99" s="41" t="s">
        <v>94</v>
      </c>
      <c r="B99" s="21">
        <v>0</v>
      </c>
      <c r="C99" s="21">
        <v>0</v>
      </c>
      <c r="D99" s="21">
        <v>0</v>
      </c>
      <c r="E99" s="21">
        <v>877100</v>
      </c>
      <c r="F99" s="21">
        <v>1566221</v>
      </c>
      <c r="G99" s="21">
        <v>86427</v>
      </c>
      <c r="H99" s="21">
        <v>14294</v>
      </c>
    </row>
    <row r="100" spans="1:8" ht="13" x14ac:dyDescent="0.25">
      <c r="A100" s="24" t="s">
        <v>95</v>
      </c>
      <c r="B100" s="18">
        <f t="shared" ref="B100:H100" si="26">SUM(B101:B110)</f>
        <v>16842206.490000002</v>
      </c>
      <c r="C100" s="18">
        <f t="shared" si="26"/>
        <v>8969761</v>
      </c>
      <c r="D100" s="18">
        <f t="shared" si="26"/>
        <v>7653720</v>
      </c>
      <c r="E100" s="18">
        <f t="shared" si="26"/>
        <v>14060718</v>
      </c>
      <c r="F100" s="18">
        <f t="shared" si="26"/>
        <v>14448096</v>
      </c>
      <c r="G100" s="18">
        <f t="shared" si="26"/>
        <v>5812113</v>
      </c>
      <c r="H100" s="18">
        <f t="shared" si="26"/>
        <v>5729381</v>
      </c>
    </row>
    <row r="101" spans="1:8" x14ac:dyDescent="0.25">
      <c r="A101" s="41" t="s">
        <v>96</v>
      </c>
      <c r="B101" s="21">
        <v>4514416</v>
      </c>
      <c r="C101" s="21">
        <v>2318350</v>
      </c>
      <c r="D101" s="21">
        <v>1227259</v>
      </c>
      <c r="E101" s="21">
        <v>4191438</v>
      </c>
      <c r="F101" s="21">
        <v>3828009</v>
      </c>
      <c r="G101" s="21">
        <v>1425581</v>
      </c>
      <c r="H101" s="21">
        <v>1539812</v>
      </c>
    </row>
    <row r="102" spans="1:8" x14ac:dyDescent="0.25">
      <c r="A102" s="41" t="s">
        <v>97</v>
      </c>
      <c r="B102" s="21">
        <v>3706232</v>
      </c>
      <c r="C102" s="21">
        <v>1655886</v>
      </c>
      <c r="D102" s="21">
        <v>1543051</v>
      </c>
      <c r="E102" s="21">
        <v>1972226</v>
      </c>
      <c r="F102" s="21">
        <v>2271504</v>
      </c>
      <c r="G102" s="21">
        <v>866693</v>
      </c>
      <c r="H102" s="21">
        <v>855780</v>
      </c>
    </row>
    <row r="103" spans="1:8" x14ac:dyDescent="0.25">
      <c r="A103" s="41" t="s">
        <v>98</v>
      </c>
      <c r="B103" s="21">
        <v>1627728</v>
      </c>
      <c r="C103" s="21">
        <v>927641</v>
      </c>
      <c r="D103" s="21">
        <v>1113405</v>
      </c>
      <c r="E103" s="21">
        <v>1194152</v>
      </c>
      <c r="F103" s="21">
        <v>998130</v>
      </c>
      <c r="G103" s="21">
        <v>560156</v>
      </c>
      <c r="H103" s="21">
        <v>383284</v>
      </c>
    </row>
    <row r="104" spans="1:8" x14ac:dyDescent="0.25">
      <c r="A104" s="41" t="s">
        <v>99</v>
      </c>
      <c r="B104" s="21">
        <v>1584465.49</v>
      </c>
      <c r="C104" s="21">
        <v>903379</v>
      </c>
      <c r="D104" s="21">
        <v>809763</v>
      </c>
      <c r="E104" s="21">
        <v>1422684</v>
      </c>
      <c r="F104" s="21">
        <v>1673779</v>
      </c>
      <c r="G104" s="21">
        <v>630353</v>
      </c>
      <c r="H104" s="21">
        <v>1262475</v>
      </c>
    </row>
    <row r="105" spans="1:8" x14ac:dyDescent="0.25">
      <c r="A105" s="41" t="s">
        <v>100</v>
      </c>
      <c r="B105" s="21">
        <v>2792889</v>
      </c>
      <c r="C105" s="21">
        <v>1517341</v>
      </c>
      <c r="D105" s="21">
        <v>1642515</v>
      </c>
      <c r="E105" s="21">
        <v>2947290</v>
      </c>
      <c r="F105" s="21">
        <v>3165872</v>
      </c>
      <c r="G105" s="21">
        <v>1415524</v>
      </c>
      <c r="H105" s="21">
        <v>946337</v>
      </c>
    </row>
    <row r="106" spans="1:8" x14ac:dyDescent="0.25">
      <c r="A106" s="41" t="s">
        <v>101</v>
      </c>
      <c r="B106" s="21">
        <v>658934</v>
      </c>
      <c r="C106" s="21">
        <v>397709</v>
      </c>
      <c r="D106" s="21">
        <v>163685</v>
      </c>
      <c r="E106" s="21">
        <v>395668</v>
      </c>
      <c r="F106" s="21">
        <v>622550</v>
      </c>
      <c r="G106" s="21">
        <v>244094</v>
      </c>
      <c r="H106" s="21">
        <v>172784</v>
      </c>
    </row>
    <row r="107" spans="1:8" x14ac:dyDescent="0.25">
      <c r="A107" s="41" t="s">
        <v>102</v>
      </c>
      <c r="B107" s="21">
        <v>290986</v>
      </c>
      <c r="C107" s="21">
        <v>237318</v>
      </c>
      <c r="D107" s="21">
        <v>238596</v>
      </c>
      <c r="E107" s="21">
        <v>309322</v>
      </c>
      <c r="F107" s="21">
        <v>301690</v>
      </c>
      <c r="G107" s="21">
        <v>170458</v>
      </c>
      <c r="H107" s="21">
        <v>182067</v>
      </c>
    </row>
    <row r="108" spans="1:8" x14ac:dyDescent="0.25">
      <c r="A108" s="41" t="s">
        <v>103</v>
      </c>
      <c r="B108" s="21">
        <v>489553</v>
      </c>
      <c r="C108" s="21">
        <v>272940</v>
      </c>
      <c r="D108" s="21">
        <v>176617</v>
      </c>
      <c r="E108" s="21">
        <v>260788</v>
      </c>
      <c r="F108" s="21">
        <v>346314</v>
      </c>
      <c r="G108" s="21">
        <v>151651</v>
      </c>
      <c r="H108" s="21">
        <v>94382</v>
      </c>
    </row>
    <row r="109" spans="1:8" x14ac:dyDescent="0.25">
      <c r="A109" s="41" t="s">
        <v>104</v>
      </c>
      <c r="B109" s="21">
        <v>777651</v>
      </c>
      <c r="C109" s="21">
        <v>499604</v>
      </c>
      <c r="D109" s="21">
        <v>434405</v>
      </c>
      <c r="E109" s="21">
        <v>1012268</v>
      </c>
      <c r="F109" s="21">
        <v>834901</v>
      </c>
      <c r="G109" s="21">
        <v>209343</v>
      </c>
      <c r="H109" s="21">
        <v>169139</v>
      </c>
    </row>
    <row r="110" spans="1:8" x14ac:dyDescent="0.25">
      <c r="A110" s="41" t="s">
        <v>105</v>
      </c>
      <c r="B110" s="21">
        <v>399352</v>
      </c>
      <c r="C110" s="21">
        <v>239593</v>
      </c>
      <c r="D110" s="21">
        <v>304424</v>
      </c>
      <c r="E110" s="21">
        <v>354882</v>
      </c>
      <c r="F110" s="21">
        <v>405347</v>
      </c>
      <c r="G110" s="21">
        <v>138260</v>
      </c>
      <c r="H110" s="21">
        <v>123321</v>
      </c>
    </row>
    <row r="111" spans="1:8" ht="13" x14ac:dyDescent="0.25">
      <c r="A111" s="42" t="s">
        <v>106</v>
      </c>
      <c r="B111" s="43">
        <v>0</v>
      </c>
      <c r="C111" s="21">
        <v>0</v>
      </c>
      <c r="D111" s="21">
        <v>0</v>
      </c>
      <c r="E111" s="21">
        <v>0</v>
      </c>
      <c r="F111" s="21">
        <v>5607300</v>
      </c>
      <c r="G111" s="21">
        <v>837200</v>
      </c>
      <c r="H111" s="21">
        <v>4036043.22</v>
      </c>
    </row>
    <row r="112" spans="1:8" ht="13" x14ac:dyDescent="0.25">
      <c r="A112" s="42" t="s">
        <v>107</v>
      </c>
      <c r="B112" s="44">
        <v>8488754</v>
      </c>
      <c r="C112" s="44">
        <v>26146352</v>
      </c>
      <c r="D112" s="18">
        <v>30641309</v>
      </c>
      <c r="E112" s="18">
        <v>25327110.16</v>
      </c>
      <c r="F112" s="18">
        <v>35899139</v>
      </c>
      <c r="G112" s="18">
        <v>62664675</v>
      </c>
      <c r="H112" s="18">
        <v>46634848</v>
      </c>
    </row>
    <row r="113" spans="1:8" ht="26" x14ac:dyDescent="0.25">
      <c r="A113" s="42" t="s">
        <v>108</v>
      </c>
      <c r="B113" s="44">
        <v>1885873.36</v>
      </c>
      <c r="C113" s="44">
        <v>1896774</v>
      </c>
      <c r="D113" s="44">
        <v>1429632.6</v>
      </c>
      <c r="E113" s="44">
        <v>241311.77</v>
      </c>
      <c r="F113" s="44">
        <v>319598.09999999998</v>
      </c>
      <c r="G113" s="44">
        <v>5648294.5099999998</v>
      </c>
      <c r="H113" s="44">
        <v>94666</v>
      </c>
    </row>
    <row r="114" spans="1:8" ht="13.5" thickBot="1" x14ac:dyDescent="0.3">
      <c r="A114" s="45" t="s">
        <v>109</v>
      </c>
      <c r="B114" s="46">
        <f>B113+B112+B33+B14+B86</f>
        <v>1724009425.5199997</v>
      </c>
      <c r="C114" s="46">
        <f>C113+C112+C33+C14+C86</f>
        <v>1425326023.2199998</v>
      </c>
      <c r="D114" s="46">
        <f>D113+D112+D33+D14+D86</f>
        <v>1757858702.02</v>
      </c>
      <c r="E114" s="46">
        <f>E113+E112+E33+E14+E86</f>
        <v>1913333053.29</v>
      </c>
      <c r="F114" s="46">
        <f>F113+F112+F111+F33+F14+F86</f>
        <v>2250191609.21</v>
      </c>
      <c r="G114" s="46">
        <f>G113+G112+G111+G33+G14+G86</f>
        <v>2684562619.7799997</v>
      </c>
      <c r="H114" s="46">
        <f>H113+H112+H111+H33+H14+H86</f>
        <v>2391848160.0499997</v>
      </c>
    </row>
    <row r="115" spans="1:8" ht="9.75" customHeight="1" thickTop="1" x14ac:dyDescent="0.25">
      <c r="A115" s="47"/>
      <c r="B115" s="48"/>
      <c r="C115" s="38"/>
      <c r="D115" s="38"/>
    </row>
    <row r="116" spans="1:8" x14ac:dyDescent="0.25">
      <c r="A116" s="49" t="s">
        <v>110</v>
      </c>
      <c r="B116" s="48"/>
      <c r="C116" s="38"/>
    </row>
    <row r="117" spans="1:8" x14ac:dyDescent="0.25">
      <c r="A117" s="50" t="s">
        <v>111</v>
      </c>
    </row>
    <row r="118" spans="1:8" x14ac:dyDescent="0.25">
      <c r="A118" s="50" t="s">
        <v>112</v>
      </c>
      <c r="B118" s="51"/>
    </row>
    <row r="120" spans="1:8" x14ac:dyDescent="0.25">
      <c r="B120" s="29"/>
      <c r="C120" s="29"/>
      <c r="D120" s="29"/>
      <c r="E120" s="29"/>
    </row>
    <row r="121" spans="1:8" x14ac:dyDescent="0.25">
      <c r="E121" s="29"/>
    </row>
    <row r="125" spans="1:8" x14ac:dyDescent="0.25">
      <c r="G125" s="38"/>
      <c r="H125" s="38"/>
    </row>
    <row r="126" spans="1:8" x14ac:dyDescent="0.25">
      <c r="G126" s="38"/>
      <c r="H126" s="38"/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c) DERECHOS" xr:uid="{A9341D32-EF8B-45CC-AC6B-2537650A4134}"/>
  </hyperlinks>
  <printOptions horizontalCentered="1"/>
  <pageMargins left="0.23622047244094491" right="0.39370078740157483" top="0.70866141732283472" bottom="0.39370078740157483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DERECHOS </vt:lpstr>
      <vt:lpstr>'DERECHOS '!Área_de_impresión</vt:lpstr>
      <vt:lpstr>'DERECHOS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2025-10-14T21:46:36Z</dcterms:created>
  <dcterms:modified xsi:type="dcterms:W3CDTF">2025-10-14T21:46:54Z</dcterms:modified>
</cp:coreProperties>
</file>