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Ing01\Downloads\TRANSPARENCIA\Estadisticas Ingresos 1er. T 2026\"/>
    </mc:Choice>
  </mc:AlternateContent>
  <xr:revisionPtr revIDLastSave="0" documentId="13_ncr:1_{44793D77-5827-46E4-9978-7B6BB2274912}" xr6:coauthVersionLast="47" xr6:coauthVersionMax="47" xr10:uidLastSave="{00000000-0000-0000-0000-000000000000}"/>
  <bookViews>
    <workbookView xWindow="-108" yWindow="-108" windowWidth="23256" windowHeight="12456" xr2:uid="{28F37F1F-65D1-433B-B428-A3C191A84A6A}"/>
  </bookViews>
  <sheets>
    <sheet name="DERECHOS " sheetId="1" r:id="rId1"/>
  </sheets>
  <definedNames>
    <definedName name="_xlnm.Print_Area" localSheetId="0">'DERECHOS '!$A$1:$I$129</definedName>
    <definedName name="_xlnm.Print_Titles" localSheetId="0">'DERECHOS '!$3:$11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1" i="1" l="1"/>
  <c r="H111" i="1"/>
  <c r="G111" i="1"/>
  <c r="F111" i="1"/>
  <c r="E111" i="1"/>
  <c r="D111" i="1"/>
  <c r="C111" i="1"/>
  <c r="B111" i="1"/>
  <c r="I105" i="1"/>
  <c r="H105" i="1"/>
  <c r="H97" i="1" s="1"/>
  <c r="G105" i="1"/>
  <c r="F105" i="1"/>
  <c r="E105" i="1"/>
  <c r="D105" i="1"/>
  <c r="C105" i="1"/>
  <c r="B105" i="1"/>
  <c r="I100" i="1"/>
  <c r="H100" i="1"/>
  <c r="G100" i="1"/>
  <c r="F100" i="1"/>
  <c r="E100" i="1"/>
  <c r="E97" i="1" s="1"/>
  <c r="D100" i="1"/>
  <c r="D97" i="1" s="1"/>
  <c r="C100" i="1"/>
  <c r="C97" i="1" s="1"/>
  <c r="B100" i="1"/>
  <c r="B97" i="1" s="1"/>
  <c r="I98" i="1"/>
  <c r="H98" i="1"/>
  <c r="G98" i="1"/>
  <c r="F98" i="1"/>
  <c r="E98" i="1"/>
  <c r="D98" i="1"/>
  <c r="C98" i="1"/>
  <c r="B98" i="1"/>
  <c r="I97" i="1"/>
  <c r="G97" i="1"/>
  <c r="F97" i="1"/>
  <c r="I85" i="1"/>
  <c r="H85" i="1"/>
  <c r="G85" i="1"/>
  <c r="F85" i="1"/>
  <c r="E85" i="1"/>
  <c r="D85" i="1"/>
  <c r="C85" i="1"/>
  <c r="B85" i="1"/>
  <c r="I78" i="1"/>
  <c r="H78" i="1"/>
  <c r="G78" i="1"/>
  <c r="F78" i="1"/>
  <c r="E78" i="1"/>
  <c r="D78" i="1"/>
  <c r="C78" i="1"/>
  <c r="B78" i="1"/>
  <c r="I76" i="1"/>
  <c r="H76" i="1"/>
  <c r="G76" i="1"/>
  <c r="F76" i="1"/>
  <c r="E76" i="1"/>
  <c r="D76" i="1"/>
  <c r="C76" i="1"/>
  <c r="B76" i="1"/>
  <c r="I74" i="1"/>
  <c r="H74" i="1"/>
  <c r="G74" i="1"/>
  <c r="F74" i="1"/>
  <c r="E74" i="1"/>
  <c r="D74" i="1"/>
  <c r="C74" i="1"/>
  <c r="B74" i="1"/>
  <c r="I71" i="1"/>
  <c r="H71" i="1"/>
  <c r="G71" i="1"/>
  <c r="F71" i="1"/>
  <c r="E71" i="1"/>
  <c r="D71" i="1"/>
  <c r="C71" i="1"/>
  <c r="B71" i="1"/>
  <c r="I66" i="1"/>
  <c r="H66" i="1"/>
  <c r="G66" i="1"/>
  <c r="F66" i="1"/>
  <c r="E66" i="1"/>
  <c r="D66" i="1"/>
  <c r="C66" i="1"/>
  <c r="B66" i="1"/>
  <c r="I62" i="1"/>
  <c r="H62" i="1"/>
  <c r="G62" i="1"/>
  <c r="F62" i="1"/>
  <c r="E62" i="1"/>
  <c r="D62" i="1"/>
  <c r="C62" i="1"/>
  <c r="B62" i="1"/>
  <c r="I59" i="1"/>
  <c r="H59" i="1"/>
  <c r="G59" i="1"/>
  <c r="F59" i="1"/>
  <c r="E59" i="1"/>
  <c r="D59" i="1"/>
  <c r="C59" i="1"/>
  <c r="B59" i="1"/>
  <c r="I57" i="1"/>
  <c r="H57" i="1"/>
  <c r="G57" i="1"/>
  <c r="F57" i="1"/>
  <c r="E57" i="1"/>
  <c r="D57" i="1"/>
  <c r="C57" i="1"/>
  <c r="B57" i="1"/>
  <c r="I55" i="1"/>
  <c r="H55" i="1"/>
  <c r="G55" i="1"/>
  <c r="F55" i="1"/>
  <c r="E55" i="1"/>
  <c r="D55" i="1"/>
  <c r="D33" i="1" s="1"/>
  <c r="C55" i="1"/>
  <c r="C33" i="1" s="1"/>
  <c r="B55" i="1"/>
  <c r="B33" i="1" s="1"/>
  <c r="I50" i="1"/>
  <c r="G50" i="1"/>
  <c r="F50" i="1"/>
  <c r="E50" i="1"/>
  <c r="D50" i="1"/>
  <c r="C50" i="1"/>
  <c r="B50" i="1"/>
  <c r="I49" i="1"/>
  <c r="H49" i="1"/>
  <c r="G49" i="1"/>
  <c r="F49" i="1"/>
  <c r="E49" i="1"/>
  <c r="D49" i="1"/>
  <c r="C49" i="1"/>
  <c r="B49" i="1"/>
  <c r="I46" i="1"/>
  <c r="H46" i="1"/>
  <c r="G46" i="1"/>
  <c r="F46" i="1"/>
  <c r="E46" i="1"/>
  <c r="D46" i="1"/>
  <c r="C46" i="1"/>
  <c r="B46" i="1"/>
  <c r="I44" i="1"/>
  <c r="H44" i="1"/>
  <c r="G44" i="1"/>
  <c r="F44" i="1"/>
  <c r="E44" i="1"/>
  <c r="D44" i="1"/>
  <c r="C44" i="1"/>
  <c r="B44" i="1"/>
  <c r="I41" i="1"/>
  <c r="H41" i="1"/>
  <c r="G41" i="1"/>
  <c r="F41" i="1"/>
  <c r="E41" i="1"/>
  <c r="D41" i="1"/>
  <c r="C41" i="1"/>
  <c r="B41" i="1"/>
  <c r="I39" i="1"/>
  <c r="H39" i="1"/>
  <c r="G39" i="1"/>
  <c r="F39" i="1"/>
  <c r="E39" i="1"/>
  <c r="D39" i="1"/>
  <c r="C39" i="1"/>
  <c r="B39" i="1"/>
  <c r="I36" i="1"/>
  <c r="I33" i="1" s="1"/>
  <c r="I125" i="1" s="1"/>
  <c r="H36" i="1"/>
  <c r="G36" i="1"/>
  <c r="F36" i="1"/>
  <c r="E36" i="1"/>
  <c r="D36" i="1"/>
  <c r="C36" i="1"/>
  <c r="B36" i="1"/>
  <c r="I34" i="1"/>
  <c r="H34" i="1"/>
  <c r="H33" i="1" s="1"/>
  <c r="G34" i="1"/>
  <c r="G33" i="1" s="1"/>
  <c r="F34" i="1"/>
  <c r="F33" i="1" s="1"/>
  <c r="E34" i="1"/>
  <c r="E33" i="1" s="1"/>
  <c r="D34" i="1"/>
  <c r="C34" i="1"/>
  <c r="B34" i="1"/>
  <c r="I30" i="1"/>
  <c r="H30" i="1"/>
  <c r="G30" i="1"/>
  <c r="F30" i="1"/>
  <c r="E30" i="1"/>
  <c r="D30" i="1"/>
  <c r="C30" i="1"/>
  <c r="B30" i="1"/>
  <c r="I20" i="1"/>
  <c r="H20" i="1"/>
  <c r="H14" i="1" s="1"/>
  <c r="G20" i="1"/>
  <c r="G14" i="1" s="1"/>
  <c r="F20" i="1"/>
  <c r="F14" i="1" s="1"/>
  <c r="E20" i="1"/>
  <c r="E14" i="1" s="1"/>
  <c r="D20" i="1"/>
  <c r="C20" i="1"/>
  <c r="B20" i="1"/>
  <c r="I15" i="1"/>
  <c r="H15" i="1"/>
  <c r="G15" i="1"/>
  <c r="F15" i="1"/>
  <c r="E15" i="1"/>
  <c r="D15" i="1"/>
  <c r="D14" i="1" s="1"/>
  <c r="C15" i="1"/>
  <c r="C14" i="1" s="1"/>
  <c r="B15" i="1"/>
  <c r="B14" i="1" s="1"/>
  <c r="I14" i="1"/>
  <c r="E125" i="1" l="1"/>
  <c r="B125" i="1"/>
  <c r="F125" i="1"/>
  <c r="C125" i="1"/>
  <c r="G125" i="1"/>
  <c r="D125" i="1"/>
  <c r="H125" i="1"/>
</calcChain>
</file>

<file path=xl/sharedStrings.xml><?xml version="1.0" encoding="utf-8"?>
<sst xmlns="http://schemas.openxmlformats.org/spreadsheetml/2006/main" count="127" uniqueCount="115">
  <si>
    <t xml:space="preserve">               DESAGREGACIÓN DE LOS INGRESOS  DE GESTIÓN</t>
  </si>
  <si>
    <t xml:space="preserve">       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</si>
  <si>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</si>
  <si>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</si>
  <si>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</si>
  <si>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</si>
  <si>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</si>
  <si>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</si>
  <si>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</si>
  <si>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</si>
  <si>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ENERO-MARZO 2026</t>
  </si>
  <si>
    <t>c) DERECHOS</t>
  </si>
  <si>
    <t>DERECHOS POR EL USO, GOCE, APROVECHAMIENTO O EXPLOTACION  DE BIENES DE DOMINIO PÚBLICO</t>
  </si>
  <si>
    <t xml:space="preserve">       Secretaría de las Culturas y Artes de Oaxaca</t>
  </si>
  <si>
    <t xml:space="preserve">Museos </t>
  </si>
  <si>
    <t>Teatros</t>
  </si>
  <si>
    <t>Casa de la Cultura Oaxaqueña</t>
  </si>
  <si>
    <t>Centro de las Artes de San Agustín</t>
  </si>
  <si>
    <t xml:space="preserve">       Secretaría de Administración</t>
  </si>
  <si>
    <t>Complejos y Edificios Públicos</t>
  </si>
  <si>
    <t>Archivo General del Estado</t>
  </si>
  <si>
    <t>Jardín Etnobotánico</t>
  </si>
  <si>
    <t>Centro Cultural y de Convenciones de Oaxaca</t>
  </si>
  <si>
    <t xml:space="preserve">Centro Gastronómico </t>
  </si>
  <si>
    <t>Planetario</t>
  </si>
  <si>
    <t>Centro Recreativo Polideportivo "Venustiano Carranza"</t>
  </si>
  <si>
    <t>Auditorio Guelaguetza</t>
  </si>
  <si>
    <t>Otros Bienes de Dominio Público</t>
  </si>
  <si>
    <t xml:space="preserve">      Secretaría de Turismo</t>
  </si>
  <si>
    <t xml:space="preserve">DERECHOS POR PRESTACIÓN DE SERVICIOS </t>
  </si>
  <si>
    <t xml:space="preserve">       Administración Pública</t>
  </si>
  <si>
    <t>Servicio comunes de las Dependencia y Entidades</t>
  </si>
  <si>
    <t xml:space="preserve">      Secretaría de Gobierno</t>
  </si>
  <si>
    <t xml:space="preserve">              Coordinación Estatal de Protección Civil y Gestión de Riesgos</t>
  </si>
  <si>
    <t xml:space="preserve">              Servicios Secretaria General de Gobierno</t>
  </si>
  <si>
    <t xml:space="preserve">      Secretaría de Seguridad Pública y Protección Ciudadana</t>
  </si>
  <si>
    <t>Servicios que presta la Secretaría de Seguridad Pública y Protección Cudadana</t>
  </si>
  <si>
    <t xml:space="preserve">      Secretaría de Salud </t>
  </si>
  <si>
    <t xml:space="preserve">               Vigilancia y Control Sanitario</t>
  </si>
  <si>
    <t xml:space="preserve">               Atención en Salud</t>
  </si>
  <si>
    <t xml:space="preserve">     Secretaría de las Infraestructruras y Comunicaciones</t>
  </si>
  <si>
    <t>Servicios relacionados con  Obra Pública y Regularización de la Tenencia de la Tierra</t>
  </si>
  <si>
    <t xml:space="preserve">     Secretaría de Movilidad</t>
  </si>
  <si>
    <t xml:space="preserve">             Transporte Público</t>
  </si>
  <si>
    <t xml:space="preserve">             Control Vehicular</t>
  </si>
  <si>
    <t xml:space="preserve">     Secretaría de las Culturas y Artes de Oaxaca</t>
  </si>
  <si>
    <t xml:space="preserve">              Cursos y Talleres Culturales</t>
  </si>
  <si>
    <t xml:space="preserve">                       Taller de Artes Plásticas</t>
  </si>
  <si>
    <t xml:space="preserve">                       Centro de Iniciación Musical de Oaxaca</t>
  </si>
  <si>
    <t xml:space="preserve">                       Casa de la Cultura Oaxaqueña</t>
  </si>
  <si>
    <t xml:space="preserve">              Otros Servicios de la Secretaría de las Culturas y Artes de Oaxaca</t>
  </si>
  <si>
    <t xml:space="preserve">     Secretaría de Bienestar, Tequio e Inclusión</t>
  </si>
  <si>
    <t xml:space="preserve">              Atención Social </t>
  </si>
  <si>
    <t xml:space="preserve">     Secretaría de Fomento Agroalimentario y Desarrollo Rural</t>
  </si>
  <si>
    <t xml:space="preserve">              Control Zoosanitario</t>
  </si>
  <si>
    <t xml:space="preserve">     Secretaría de Finanzas</t>
  </si>
  <si>
    <t xml:space="preserve">              Fiscales </t>
  </si>
  <si>
    <t xml:space="preserve">              Catastrales</t>
  </si>
  <si>
    <t xml:space="preserve">      Secretaría de Administración</t>
  </si>
  <si>
    <t xml:space="preserve">              Constancias y Permisos</t>
  </si>
  <si>
    <t xml:space="preserve">              Otros Servicios de la Secretaría de Administración </t>
  </si>
  <si>
    <t xml:space="preserve">              Archivisticos</t>
  </si>
  <si>
    <t xml:space="preserve">       Secretaría de Honestidad,  Transparencia y Función Pública</t>
  </si>
  <si>
    <t xml:space="preserve">              Inspección y Vigilancia</t>
  </si>
  <si>
    <t xml:space="preserve">             Constancias de Responsabilidad Administrativa</t>
  </si>
  <si>
    <t xml:space="preserve">             Padrones de Contratistas de Obra Pública</t>
  </si>
  <si>
    <t xml:space="preserve">             Padrones de Proveedores y otros</t>
  </si>
  <si>
    <t xml:space="preserve">       Secretaría de Desarrollo Económico</t>
  </si>
  <si>
    <t xml:space="preserve">              Capacitación y Productividad</t>
  </si>
  <si>
    <t xml:space="preserve">              Feria del mezcal (Ferias, exposiciones y eventos de promocion comercial)</t>
  </si>
  <si>
    <t xml:space="preserve">     Secretaría de Turismo </t>
  </si>
  <si>
    <t xml:space="preserve">              Eventos Lunes del Cerro </t>
  </si>
  <si>
    <t xml:space="preserve">       Secretaría de Medio Ambiente, Biodiversidad, Energías y Sostenibilidad</t>
  </si>
  <si>
    <t xml:space="preserve">              Ecológicos</t>
  </si>
  <si>
    <t xml:space="preserve">     Consejería Jurídica y Asistencia Legal</t>
  </si>
  <si>
    <t xml:space="preserve">              Registro Civil</t>
  </si>
  <si>
    <t xml:space="preserve">              Instituto Registral</t>
  </si>
  <si>
    <t xml:space="preserve">              Notarial</t>
  </si>
  <si>
    <t xml:space="preserve">              Publicaciones </t>
  </si>
  <si>
    <t xml:space="preserve">              Servicios Consejeria Jurídica y Asistencia Legal</t>
  </si>
  <si>
    <t xml:space="preserve">              Comisión de Límites</t>
  </si>
  <si>
    <t xml:space="preserve">      Secretaría de Educación Pública de Oaxaca</t>
  </si>
  <si>
    <t xml:space="preserve">              Coordinación General de Educación Media Superior y Superior, Ciencia y Tecnología</t>
  </si>
  <si>
    <t xml:space="preserve">              Universidad Tecnológica de la Mixteca</t>
  </si>
  <si>
    <t xml:space="preserve">              Universidad del Mar</t>
  </si>
  <si>
    <t xml:space="preserve">              Universidad del Istmo</t>
  </si>
  <si>
    <t xml:space="preserve">              Universidad del Papaloapan</t>
  </si>
  <si>
    <t xml:space="preserve">              Universidad de la Sierra Sur</t>
  </si>
  <si>
    <t xml:space="preserve">              Universidad de la Sierra Juárez</t>
  </si>
  <si>
    <t xml:space="preserve">              Universidad de la Cañada</t>
  </si>
  <si>
    <t xml:space="preserve">              Novauniversitas</t>
  </si>
  <si>
    <t xml:space="preserve">              Universidad de la Costa</t>
  </si>
  <si>
    <t xml:space="preserve">              Universidad de Chalcatongo</t>
  </si>
  <si>
    <t xml:space="preserve">      DERECHOS POR PRESTACIÓN DE SERVICIOS EDUCATIVOS</t>
  </si>
  <si>
    <t xml:space="preserve">      Educación Básica</t>
  </si>
  <si>
    <t xml:space="preserve">              Instituto Estatal de Educación Pública de Oaxaca</t>
  </si>
  <si>
    <t xml:space="preserve">      Educación Media Superior</t>
  </si>
  <si>
    <t xml:space="preserve">              Coordinación General de Educación Media Superior y Superior, Ciencia y   Tecnología</t>
  </si>
  <si>
    <t xml:space="preserve">              Instituto de Estudios de Bachillerato del Estado de Oaxaca</t>
  </si>
  <si>
    <t xml:space="preserve">              Colegio de Bachilleres del Estado de Oaxaca</t>
  </si>
  <si>
    <t xml:space="preserve">              Colegio de Estudios Científicos y Tecnológicos del Estado de Oaxaca</t>
  </si>
  <si>
    <t xml:space="preserve">      Sistema de Estudios Tecnológicos</t>
  </si>
  <si>
    <t xml:space="preserve">              Instituto Tecnológico de Teposcolula</t>
  </si>
  <si>
    <t xml:space="preserve">              Universidad Tecnológica de la Sierra Sur</t>
  </si>
  <si>
    <t xml:space="preserve">              Instituto Tecnológico San Miguel el Grande</t>
  </si>
  <si>
    <t xml:space="preserve">              Universidad Tecnológica de los Valles Centrales de Oaxaca</t>
  </si>
  <si>
    <t xml:space="preserve">              Universidad Politécnica de Nochixtlán "Abraham Castellanos"</t>
  </si>
  <si>
    <t xml:space="preserve">      Sistema de Universidades Estatales de Oaxaca</t>
  </si>
  <si>
    <t>Otros Derechos</t>
  </si>
  <si>
    <t>Accesorios de Derechos</t>
  </si>
  <si>
    <t xml:space="preserve">Derechos no Comprendidos en la Ley de Ingresos Vigente, Causados en Ejercicios Fiscales Anteriores Pendientes de Liquidación o Pago 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</si>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</sst>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</font>
    <font>
      <u/>
      <sz val="10"/>
      <color theme="10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41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2" quotePrefix="1" applyAlignment="1" applyProtection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vertical="center"/>
    </xf>
    <xf numFmtId="0" fontId="10" fillId="3" borderId="5" xfId="2" applyFont="1" applyFill="1" applyBorder="1" applyAlignment="1" applyProtection="1">
      <alignment vertical="center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1" xfId="4" applyFont="1" applyBorder="1" applyAlignment="1">
      <alignment horizontal="left" vertical="justify" wrapText="1" indent="2"/>
    </xf>
    <xf numFmtId="164" fontId="11" fillId="0" borderId="1" xfId="1" applyNumberFormat="1" applyFont="1" applyFill="1" applyBorder="1" applyAlignment="1">
      <alignment vertical="center"/>
    </xf>
    <xf numFmtId="0" fontId="11" fillId="0" borderId="1" xfId="4" applyFont="1" applyBorder="1" applyAlignment="1">
      <alignment vertical="justify"/>
    </xf>
    <xf numFmtId="0" fontId="3" fillId="0" borderId="1" xfId="4" applyBorder="1" applyAlignment="1">
      <alignment horizontal="left" vertical="justify" indent="4"/>
    </xf>
    <xf numFmtId="164" fontId="3" fillId="0" borderId="1" xfId="1" applyNumberFormat="1" applyFont="1" applyFill="1" applyBorder="1" applyAlignment="1">
      <alignment vertical="center"/>
    </xf>
    <xf numFmtId="43" fontId="3" fillId="0" borderId="1" xfId="4" applyNumberFormat="1" applyBorder="1" applyAlignment="1">
      <alignment horizontal="left" indent="3"/>
    </xf>
    <xf numFmtId="164" fontId="3" fillId="0" borderId="1" xfId="4" applyNumberFormat="1" applyBorder="1" applyAlignment="1">
      <alignment horizontal="left" indent="3"/>
    </xf>
    <xf numFmtId="0" fontId="11" fillId="0" borderId="1" xfId="4" applyFont="1" applyBorder="1" applyAlignment="1">
      <alignment horizontal="left" vertical="justify"/>
    </xf>
    <xf numFmtId="43" fontId="11" fillId="0" borderId="0" xfId="1" applyFont="1"/>
    <xf numFmtId="0" fontId="11" fillId="0" borderId="0" xfId="0" applyFont="1"/>
    <xf numFmtId="41" fontId="11" fillId="0" borderId="1" xfId="5" applyFont="1" applyBorder="1" applyAlignment="1">
      <alignment vertical="center"/>
    </xf>
    <xf numFmtId="41" fontId="11" fillId="0" borderId="1" xfId="5" applyFont="1" applyFill="1" applyBorder="1" applyAlignment="1">
      <alignment vertical="center"/>
    </xf>
    <xf numFmtId="43" fontId="0" fillId="0" borderId="0" xfId="1" applyFont="1"/>
    <xf numFmtId="0" fontId="3" fillId="0" borderId="1" xfId="4" applyBorder="1" applyAlignment="1">
      <alignment vertical="justify"/>
    </xf>
    <xf numFmtId="0" fontId="3" fillId="0" borderId="1" xfId="4" applyBorder="1" applyAlignment="1">
      <alignment horizontal="left" vertical="justify" indent="5"/>
    </xf>
    <xf numFmtId="0" fontId="3" fillId="0" borderId="0" xfId="0" applyFont="1"/>
    <xf numFmtId="0" fontId="3" fillId="0" borderId="1" xfId="4" applyBorder="1" applyAlignment="1">
      <alignment horizontal="left" vertical="justify"/>
    </xf>
    <xf numFmtId="0" fontId="13" fillId="0" borderId="1" xfId="4" applyFont="1" applyBorder="1" applyAlignment="1">
      <alignment vertical="justify"/>
    </xf>
    <xf numFmtId="164" fontId="13" fillId="0" borderId="1" xfId="1" applyNumberFormat="1" applyFont="1" applyFill="1" applyBorder="1" applyAlignment="1">
      <alignment vertical="center"/>
    </xf>
    <xf numFmtId="0" fontId="11" fillId="0" borderId="3" xfId="4" applyFont="1" applyBorder="1" applyAlignment="1">
      <alignment vertical="justify"/>
    </xf>
    <xf numFmtId="0" fontId="3" fillId="0" borderId="1" xfId="4" applyBorder="1" applyAlignment="1">
      <alignment vertical="center" wrapText="1"/>
    </xf>
    <xf numFmtId="0" fontId="3" fillId="0" borderId="1" xfId="0" applyFont="1" applyBorder="1"/>
    <xf numFmtId="0" fontId="11" fillId="0" borderId="1" xfId="4" applyFont="1" applyBorder="1" applyAlignment="1">
      <alignment horizontal="left" vertical="justify" indent="4"/>
    </xf>
    <xf numFmtId="164" fontId="3" fillId="0" borderId="1" xfId="1" applyNumberFormat="1" applyFont="1" applyBorder="1" applyAlignment="1">
      <alignment vertical="center"/>
    </xf>
    <xf numFmtId="164" fontId="11" fillId="0" borderId="1" xfId="1" applyNumberFormat="1" applyFont="1" applyBorder="1" applyAlignment="1">
      <alignment vertical="center"/>
    </xf>
    <xf numFmtId="164" fontId="11" fillId="3" borderId="7" xfId="1" applyNumberFormat="1" applyFont="1" applyFill="1" applyBorder="1" applyAlignment="1">
      <alignment horizontal="center" vertical="center"/>
    </xf>
    <xf numFmtId="164" fontId="11" fillId="3" borderId="7" xfId="1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41" fontId="0" fillId="0" borderId="0" xfId="0" applyNumberFormat="1"/>
    <xf numFmtId="43" fontId="0" fillId="0" borderId="0" xfId="0" applyNumberFormat="1"/>
    <xf numFmtId="0" fontId="15" fillId="0" borderId="0" xfId="0" applyFont="1"/>
    <xf numFmtId="0" fontId="13" fillId="0" borderId="0" xfId="0" applyFont="1" applyAlignment="1">
      <alignment horizontal="left" indent="5"/>
    </xf>
    <xf numFmtId="164" fontId="0" fillId="0" borderId="0" xfId="0" applyNumberFormat="1"/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</cellXfs>
  <cellStyles count="6">
    <cellStyle name="Hipervínculo" xfId="2" builtinId="8"/>
    <cellStyle name="Millares" xfId="1" builtinId="3"/>
    <cellStyle name="Millares [0] 2" xfId="5" xr:uid="{F03D6168-801C-430E-BB05-CB03918066BA}"/>
    <cellStyle name="Normal" xfId="0" builtinId="0"/>
    <cellStyle name="Normal 2" xfId="3" xr:uid="{A23B5B32-B779-4914-955D-A25B7CA897D2}"/>
    <cellStyle name="Normal 3 2" xfId="4" xr:uid="{A0CFA800-2E90-456C-9891-3926A52B4C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170339</xdr:colOff>
      <xdr:row>1</xdr:row>
      <xdr:rowOff>53488</xdr:rowOff>
    </xdr:from>
    <xdr:to>
      <xdr:col>8</xdr:col>
      <xdr:colOff>514933</xdr:colOff>
      <xdr:row>3</xdr:row>
      <xdr:rowOff>253042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EEF925-83B0-4423-BFB9-222ECF16E18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3055759" y="221128"/>
          <a:ext cx="3280199" cy="5805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459F-7203-4CAB-8A31-1956C753B296}">
  <sheetPr>
    <tabColor rgb="FF92D050"/>
    <pageSetUpPr fitToPage="1"/>
  </sheetPr>
  <dimension ref="A1:J137"/>
  <sheetViews>
    <sheetView tabSelected="1" view="pageBreakPreview" topLeftCell="A5" zoomScale="80" zoomScaleNormal="81" zoomScaleSheetLayoutView="80" workbookViewId="0">
      <selection activeCell="G18" sqref="G18"/>
    </sheetView>
  </sheetViews>
  <sheetFormatPr baseColWidth="10" defaultRowHeight="13.2" x14ac:dyDescent="0.25"/>
  <cols>
    <col min="1" max="1" width="82.21875" customWidth="1"/>
    <col min="2" max="2" width="24.21875" customWidth="1"/>
    <col min="3" max="3" width="20.44140625" customWidth="1"/>
    <col min="4" max="4" width="22.21875" customWidth="1"/>
    <col min="5" max="5" width="20.21875" customWidth="1"/>
    <col min="6" max="6" width="18.5546875" customWidth="1"/>
    <col min="7" max="7" width="21.5546875" customWidth="1"/>
    <col min="8" max="8" width="21.44140625" customWidth="1"/>
    <col min="9" max="9" width="21.6640625" customWidth="1"/>
    <col min="10" max="10" width="14.88671875" bestFit="1" customWidth="1"/>
  </cols>
  <sheetData>
    <row r="1" spans="1:9" x14ac:dyDescent="0.25">
      <c r="A1" s="1"/>
    </row>
    <row r="3" spans="1:9" ht="16.8" x14ac:dyDescent="0.3">
      <c r="A3" s="2"/>
      <c r="B3" s="2"/>
    </row>
    <row r="4" spans="1:9" ht="21" customHeight="1" x14ac:dyDescent="0.3">
      <c r="A4" s="3"/>
      <c r="B4" s="3"/>
    </row>
    <row r="5" spans="1:9" ht="13.5" customHeight="1" x14ac:dyDescent="0.3">
      <c r="A5" s="3"/>
      <c r="B5" s="3"/>
    </row>
    <row r="6" spans="1:9" ht="24" customHeight="1" x14ac:dyDescent="0.25">
      <c r="A6" s="47" t="s">
        <v>0</v>
      </c>
      <c r="B6" s="47"/>
      <c r="C6" s="4"/>
    </row>
    <row r="7" spans="1:9" ht="18.75" customHeight="1" x14ac:dyDescent="0.25">
      <c r="A7" s="48" t="s">
        <v>1</v>
      </c>
      <c r="B7" s="48"/>
      <c r="C7" s="5"/>
    </row>
    <row r="8" spans="1:9" ht="6" customHeight="1" x14ac:dyDescent="0.3">
      <c r="A8" s="6"/>
      <c r="B8" s="6"/>
    </row>
    <row r="9" spans="1:9" ht="12.75" hidden="1" customHeight="1" x14ac:dyDescent="0.25">
      <c r="A9" s="7"/>
    </row>
    <row r="10" spans="1:9" ht="12" customHeight="1" x14ac:dyDescent="0.25">
      <c r="A10" s="49" t="s">
        <v>2</v>
      </c>
      <c r="B10" s="45" t="s">
        <v>3</v>
      </c>
      <c r="C10" s="45" t="s">
        <v>4</v>
      </c>
      <c r="D10" s="45" t="s">
        <v>5</v>
      </c>
      <c r="E10" s="45" t="s">
        <v>6</v>
      </c>
      <c r="F10" s="45" t="s">
        <v>7</v>
      </c>
      <c r="G10" s="45" t="s">
        <v>8</v>
      </c>
      <c r="H10" s="45" t="s">
        <v>9</v>
      </c>
      <c r="I10" s="45" t="s">
        <v>10</v>
      </c>
    </row>
    <row r="11" spans="1:9" ht="33.75" customHeight="1" x14ac:dyDescent="0.25">
      <c r="A11" s="49"/>
      <c r="B11" s="46"/>
      <c r="C11" s="46"/>
      <c r="D11" s="46"/>
      <c r="E11" s="46"/>
      <c r="F11" s="46"/>
      <c r="G11" s="46"/>
      <c r="H11" s="46"/>
      <c r="I11" s="46"/>
    </row>
    <row r="12" spans="1:9" ht="12.75" customHeight="1" thickBot="1" x14ac:dyDescent="0.3">
      <c r="A12" s="8"/>
    </row>
    <row r="13" spans="1:9" s="11" customFormat="1" ht="27" customHeight="1" x14ac:dyDescent="0.3">
      <c r="A13" s="9" t="s">
        <v>11</v>
      </c>
      <c r="B13" s="10"/>
      <c r="C13" s="10"/>
      <c r="D13" s="10"/>
      <c r="E13" s="10"/>
      <c r="F13" s="10"/>
      <c r="G13" s="10"/>
      <c r="H13" s="10"/>
      <c r="I13" s="10"/>
    </row>
    <row r="14" spans="1:9" ht="26.4" x14ac:dyDescent="0.25">
      <c r="A14" s="12" t="s">
        <v>12</v>
      </c>
      <c r="B14" s="13">
        <f t="shared" ref="B14:I14" si="0">B15+B20+B30</f>
        <v>17878539</v>
      </c>
      <c r="C14" s="13">
        <f t="shared" si="0"/>
        <v>7705381</v>
      </c>
      <c r="D14" s="13">
        <f t="shared" si="0"/>
        <v>9255317</v>
      </c>
      <c r="E14" s="13">
        <f t="shared" si="0"/>
        <v>22304231</v>
      </c>
      <c r="F14" s="13">
        <f t="shared" si="0"/>
        <v>32218597.25</v>
      </c>
      <c r="G14" s="13">
        <f t="shared" si="0"/>
        <v>32325847</v>
      </c>
      <c r="H14" s="13">
        <f t="shared" si="0"/>
        <v>42775650</v>
      </c>
      <c r="I14" s="13">
        <f t="shared" si="0"/>
        <v>9979858</v>
      </c>
    </row>
    <row r="15" spans="1:9" x14ac:dyDescent="0.25">
      <c r="A15" s="14" t="s">
        <v>13</v>
      </c>
      <c r="B15" s="13">
        <f t="shared" ref="B15:G15" si="1">B16+B17+B18+B19</f>
        <v>2501873</v>
      </c>
      <c r="C15" s="13">
        <f t="shared" si="1"/>
        <v>577723</v>
      </c>
      <c r="D15" s="13">
        <f t="shared" si="1"/>
        <v>412975</v>
      </c>
      <c r="E15" s="13">
        <f t="shared" si="1"/>
        <v>2292877</v>
      </c>
      <c r="F15" s="13">
        <f t="shared" si="1"/>
        <v>3006717</v>
      </c>
      <c r="G15" s="13">
        <f t="shared" si="1"/>
        <v>3958105</v>
      </c>
      <c r="H15" s="13">
        <f>H16+H17+H18+H19</f>
        <v>5694973</v>
      </c>
      <c r="I15" s="13">
        <f>SUM(I16:I19)</f>
        <v>766132</v>
      </c>
    </row>
    <row r="16" spans="1:9" x14ac:dyDescent="0.25">
      <c r="A16" s="15" t="s">
        <v>14</v>
      </c>
      <c r="B16" s="16">
        <v>135673</v>
      </c>
      <c r="C16" s="16">
        <v>78545</v>
      </c>
      <c r="D16" s="16">
        <v>0</v>
      </c>
      <c r="E16" s="17"/>
      <c r="F16" s="17">
        <v>0</v>
      </c>
      <c r="G16" s="17">
        <v>206806</v>
      </c>
      <c r="H16" s="17">
        <v>185836</v>
      </c>
      <c r="I16" s="17">
        <v>11100</v>
      </c>
    </row>
    <row r="17" spans="1:10" x14ac:dyDescent="0.25">
      <c r="A17" s="15" t="s">
        <v>15</v>
      </c>
      <c r="B17" s="16">
        <v>2221901</v>
      </c>
      <c r="C17" s="16">
        <v>466227</v>
      </c>
      <c r="D17" s="16">
        <v>376191</v>
      </c>
      <c r="E17" s="18">
        <v>2098567</v>
      </c>
      <c r="F17" s="18">
        <v>2879996</v>
      </c>
      <c r="G17" s="18">
        <v>3529500</v>
      </c>
      <c r="H17" s="18">
        <v>5225788</v>
      </c>
      <c r="I17" s="17">
        <v>566338</v>
      </c>
    </row>
    <row r="18" spans="1:10" x14ac:dyDescent="0.25">
      <c r="A18" s="15" t="s">
        <v>16</v>
      </c>
      <c r="B18" s="16">
        <v>4223</v>
      </c>
      <c r="C18" s="16">
        <v>4605</v>
      </c>
      <c r="D18" s="16">
        <v>13128</v>
      </c>
      <c r="E18" s="18">
        <v>4330</v>
      </c>
      <c r="F18" s="18">
        <v>9128</v>
      </c>
      <c r="G18" s="18">
        <v>25708</v>
      </c>
      <c r="H18" s="18">
        <v>15499</v>
      </c>
      <c r="I18" s="17">
        <v>2346</v>
      </c>
    </row>
    <row r="19" spans="1:10" x14ac:dyDescent="0.25">
      <c r="A19" s="15" t="s">
        <v>17</v>
      </c>
      <c r="B19" s="16">
        <v>140076</v>
      </c>
      <c r="C19" s="16">
        <v>28346</v>
      </c>
      <c r="D19" s="16">
        <v>23656</v>
      </c>
      <c r="E19" s="18">
        <v>189980</v>
      </c>
      <c r="F19" s="18">
        <v>117593</v>
      </c>
      <c r="G19" s="18">
        <v>196091</v>
      </c>
      <c r="H19" s="18">
        <v>267850</v>
      </c>
      <c r="I19" s="17">
        <v>186348</v>
      </c>
    </row>
    <row r="20" spans="1:10" x14ac:dyDescent="0.25">
      <c r="A20" s="19" t="s">
        <v>18</v>
      </c>
      <c r="B20" s="13">
        <f>B21+B23+B26</f>
        <v>10040318</v>
      </c>
      <c r="C20" s="13">
        <f>C21+C23+C26</f>
        <v>5891542</v>
      </c>
      <c r="D20" s="13">
        <f>D21+D23+D26</f>
        <v>6821028</v>
      </c>
      <c r="E20" s="13">
        <f>E21+E23+E26+E27</f>
        <v>12159947</v>
      </c>
      <c r="F20" s="13">
        <f>F21+F23+F26+F27</f>
        <v>14150629</v>
      </c>
      <c r="G20" s="13">
        <f>SUM(G21:G28)</f>
        <v>28367742</v>
      </c>
      <c r="H20" s="13">
        <f>SUM(H21:H29)</f>
        <v>37080677</v>
      </c>
      <c r="I20" s="13">
        <f>SUM(I21:I29)</f>
        <v>9213726</v>
      </c>
    </row>
    <row r="21" spans="1:10" x14ac:dyDescent="0.25">
      <c r="A21" s="15" t="s">
        <v>19</v>
      </c>
      <c r="B21" s="16">
        <v>2718058</v>
      </c>
      <c r="C21" s="16">
        <v>2275043</v>
      </c>
      <c r="D21" s="16">
        <v>1867544</v>
      </c>
      <c r="E21" s="16">
        <v>2326709</v>
      </c>
      <c r="F21" s="16">
        <v>3851907</v>
      </c>
      <c r="G21" s="16">
        <v>3654269</v>
      </c>
      <c r="H21" s="16">
        <v>3820672</v>
      </c>
      <c r="I21" s="16">
        <v>988474</v>
      </c>
    </row>
    <row r="22" spans="1:10" x14ac:dyDescent="0.25">
      <c r="A22" s="15" t="s">
        <v>20</v>
      </c>
      <c r="B22" s="16"/>
      <c r="C22" s="16"/>
      <c r="D22" s="16"/>
      <c r="E22" s="16"/>
      <c r="F22" s="16"/>
      <c r="G22" s="16">
        <v>974705</v>
      </c>
      <c r="H22" s="16">
        <v>229486</v>
      </c>
      <c r="I22" s="16">
        <v>83762</v>
      </c>
    </row>
    <row r="23" spans="1:10" x14ac:dyDescent="0.25">
      <c r="A23" s="15" t="s">
        <v>21</v>
      </c>
      <c r="B23" s="16">
        <v>7161520</v>
      </c>
      <c r="C23" s="16">
        <v>3579561</v>
      </c>
      <c r="D23" s="16">
        <v>4953460</v>
      </c>
      <c r="E23" s="16">
        <v>9735660</v>
      </c>
      <c r="F23" s="16">
        <v>10247146</v>
      </c>
      <c r="G23" s="16">
        <v>6373052</v>
      </c>
      <c r="H23" s="16">
        <v>14750768</v>
      </c>
      <c r="I23" s="16">
        <v>3894661</v>
      </c>
    </row>
    <row r="24" spans="1:10" x14ac:dyDescent="0.25">
      <c r="A24" s="15" t="s">
        <v>22</v>
      </c>
      <c r="B24" s="16"/>
      <c r="C24" s="16"/>
      <c r="D24" s="16"/>
      <c r="E24" s="16"/>
      <c r="F24" s="16"/>
      <c r="G24" s="16">
        <v>9443309</v>
      </c>
      <c r="H24" s="16">
        <v>9248503</v>
      </c>
      <c r="I24" s="16">
        <v>1079492</v>
      </c>
    </row>
    <row r="25" spans="1:10" x14ac:dyDescent="0.25">
      <c r="A25" s="15" t="s">
        <v>23</v>
      </c>
      <c r="B25" s="16"/>
      <c r="C25" s="16"/>
      <c r="D25" s="16"/>
      <c r="E25" s="16"/>
      <c r="F25" s="16"/>
      <c r="G25" s="16">
        <v>735265</v>
      </c>
      <c r="H25" s="16">
        <v>880807</v>
      </c>
      <c r="I25" s="16">
        <v>291192</v>
      </c>
    </row>
    <row r="26" spans="1:10" x14ac:dyDescent="0.25">
      <c r="A26" s="15" t="s">
        <v>24</v>
      </c>
      <c r="B26" s="16">
        <v>160740</v>
      </c>
      <c r="C26" s="16">
        <v>36938</v>
      </c>
      <c r="D26" s="16">
        <v>24</v>
      </c>
      <c r="E26" s="16">
        <v>97578</v>
      </c>
      <c r="F26" s="16">
        <v>51576</v>
      </c>
      <c r="G26" s="16">
        <v>240584</v>
      </c>
      <c r="H26" s="16">
        <v>165742</v>
      </c>
      <c r="I26" s="16">
        <v>992</v>
      </c>
    </row>
    <row r="27" spans="1:10" x14ac:dyDescent="0.25">
      <c r="A27" s="15" t="s">
        <v>25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</row>
    <row r="28" spans="1:10" x14ac:dyDescent="0.25">
      <c r="A28" s="15" t="s">
        <v>26</v>
      </c>
      <c r="B28" s="16"/>
      <c r="C28" s="16"/>
      <c r="D28" s="16"/>
      <c r="E28" s="16"/>
      <c r="F28" s="16"/>
      <c r="G28" s="16">
        <v>6946558</v>
      </c>
      <c r="H28" s="16">
        <v>7484699</v>
      </c>
      <c r="I28" s="16">
        <v>1303638</v>
      </c>
    </row>
    <row r="29" spans="1:10" x14ac:dyDescent="0.25">
      <c r="A29" s="15" t="s">
        <v>27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500000</v>
      </c>
      <c r="I29" s="16">
        <v>1571515</v>
      </c>
    </row>
    <row r="30" spans="1:10" x14ac:dyDescent="0.25">
      <c r="A30" s="14" t="s">
        <v>28</v>
      </c>
      <c r="B30" s="13">
        <f t="shared" ref="B30:G30" si="2">B31+B32</f>
        <v>5336348</v>
      </c>
      <c r="C30" s="13">
        <f t="shared" si="2"/>
        <v>1236116</v>
      </c>
      <c r="D30" s="13">
        <f t="shared" si="2"/>
        <v>2021314</v>
      </c>
      <c r="E30" s="13">
        <f t="shared" si="2"/>
        <v>7851407</v>
      </c>
      <c r="F30" s="13">
        <f t="shared" si="2"/>
        <v>15061251.25</v>
      </c>
      <c r="G30" s="13">
        <f t="shared" si="2"/>
        <v>0</v>
      </c>
      <c r="H30" s="13">
        <f>H31+H32</f>
        <v>0</v>
      </c>
      <c r="I30" s="13">
        <f>I31+I32</f>
        <v>0</v>
      </c>
    </row>
    <row r="31" spans="1:10" s="21" customFormat="1" ht="15" customHeight="1" x14ac:dyDescent="0.25">
      <c r="A31" s="15" t="s">
        <v>26</v>
      </c>
      <c r="B31" s="16">
        <v>1411827</v>
      </c>
      <c r="C31" s="16">
        <v>347291</v>
      </c>
      <c r="D31" s="16">
        <v>238389</v>
      </c>
      <c r="E31" s="16">
        <v>2323044</v>
      </c>
      <c r="F31" s="16">
        <v>5598347</v>
      </c>
      <c r="G31" s="16">
        <v>0</v>
      </c>
      <c r="H31" s="16">
        <v>0</v>
      </c>
      <c r="I31" s="16">
        <v>0</v>
      </c>
      <c r="J31" s="20"/>
    </row>
    <row r="32" spans="1:10" s="21" customFormat="1" x14ac:dyDescent="0.25">
      <c r="A32" s="15" t="s">
        <v>22</v>
      </c>
      <c r="B32" s="16">
        <v>3924521</v>
      </c>
      <c r="C32" s="16">
        <v>888825</v>
      </c>
      <c r="D32" s="16">
        <v>1782925</v>
      </c>
      <c r="E32" s="16">
        <v>5528363</v>
      </c>
      <c r="F32" s="16">
        <v>9462904.25</v>
      </c>
      <c r="G32" s="16">
        <v>0</v>
      </c>
      <c r="H32" s="16">
        <v>0</v>
      </c>
      <c r="I32" s="16">
        <v>0</v>
      </c>
      <c r="J32" s="20"/>
    </row>
    <row r="33" spans="1:10" x14ac:dyDescent="0.25">
      <c r="A33" s="12" t="s">
        <v>29</v>
      </c>
      <c r="B33" s="22">
        <f t="shared" ref="B33:G33" si="3">B34+B36+B39+B41+B44+B46+B49+B55+B57+B59+B66+B71+B74+B78+B76+B62</f>
        <v>1541471768.6699998</v>
      </c>
      <c r="C33" s="23">
        <f t="shared" si="3"/>
        <v>1256937021.2199998</v>
      </c>
      <c r="D33" s="23">
        <f t="shared" si="3"/>
        <v>1594637854.4200001</v>
      </c>
      <c r="E33" s="23">
        <f t="shared" si="3"/>
        <v>1727949028.3599999</v>
      </c>
      <c r="F33" s="23">
        <f t="shared" si="3"/>
        <v>2018420487.8599999</v>
      </c>
      <c r="G33" s="23">
        <f t="shared" si="3"/>
        <v>2513202697.2699995</v>
      </c>
      <c r="H33" s="23">
        <f>H34+H36+H39+H41+H44+H46+H49+H55+H57+H59+H66+H71+H74+H78+H76+H62+H85</f>
        <v>2828701811.4699998</v>
      </c>
      <c r="I33" s="23">
        <f>I34+I36+I39+I41+I44+I46+I49+I55+I57+I59+I66+I71+I74+I78+I76+I62+I85</f>
        <v>1011125917.64</v>
      </c>
      <c r="J33" s="24"/>
    </row>
    <row r="34" spans="1:10" ht="13.8" customHeight="1" x14ac:dyDescent="0.25">
      <c r="A34" s="14" t="s">
        <v>30</v>
      </c>
      <c r="B34" s="22">
        <f t="shared" ref="B34:I34" si="4">B35</f>
        <v>93164944</v>
      </c>
      <c r="C34" s="23">
        <f t="shared" si="4"/>
        <v>60382891</v>
      </c>
      <c r="D34" s="23">
        <f t="shared" si="4"/>
        <v>64901528</v>
      </c>
      <c r="E34" s="23">
        <f t="shared" si="4"/>
        <v>81685423.349999994</v>
      </c>
      <c r="F34" s="23">
        <f t="shared" si="4"/>
        <v>23021680</v>
      </c>
      <c r="G34" s="23">
        <f t="shared" si="4"/>
        <v>8580663</v>
      </c>
      <c r="H34" s="23">
        <f t="shared" si="4"/>
        <v>6978498.3499999996</v>
      </c>
      <c r="I34" s="23">
        <f t="shared" si="4"/>
        <v>363313</v>
      </c>
      <c r="J34" s="24"/>
    </row>
    <row r="35" spans="1:10" x14ac:dyDescent="0.25">
      <c r="A35" s="15" t="s">
        <v>31</v>
      </c>
      <c r="B35" s="16">
        <v>93164944</v>
      </c>
      <c r="C35" s="16">
        <v>60382891</v>
      </c>
      <c r="D35" s="16">
        <v>64901528</v>
      </c>
      <c r="E35" s="16">
        <v>81685423.349999994</v>
      </c>
      <c r="F35" s="16">
        <v>23021680</v>
      </c>
      <c r="G35" s="16">
        <v>8580663</v>
      </c>
      <c r="H35" s="16">
        <v>6978498.3499999996</v>
      </c>
      <c r="I35" s="16">
        <v>363313</v>
      </c>
      <c r="J35" s="24"/>
    </row>
    <row r="36" spans="1:10" x14ac:dyDescent="0.25">
      <c r="A36" s="14" t="s">
        <v>32</v>
      </c>
      <c r="B36" s="22">
        <f t="shared" ref="B36:G36" si="5">SUM(B37:B38)</f>
        <v>35602909</v>
      </c>
      <c r="C36" s="23">
        <f t="shared" si="5"/>
        <v>26144054</v>
      </c>
      <c r="D36" s="23">
        <f t="shared" si="5"/>
        <v>34273583</v>
      </c>
      <c r="E36" s="23">
        <f t="shared" si="5"/>
        <v>32991480</v>
      </c>
      <c r="F36" s="23">
        <f t="shared" si="5"/>
        <v>68086265</v>
      </c>
      <c r="G36" s="23">
        <f t="shared" si="5"/>
        <v>59776560</v>
      </c>
      <c r="H36" s="23">
        <f>SUM(H37:H38)</f>
        <v>46186355</v>
      </c>
      <c r="I36" s="23">
        <f>SUM(I37:I38)</f>
        <v>33855549</v>
      </c>
      <c r="J36" s="24"/>
    </row>
    <row r="37" spans="1:10" x14ac:dyDescent="0.25">
      <c r="A37" s="25" t="s">
        <v>33</v>
      </c>
      <c r="B37" s="16">
        <v>35602909</v>
      </c>
      <c r="C37" s="16">
        <v>26140830</v>
      </c>
      <c r="D37" s="16">
        <v>34267351</v>
      </c>
      <c r="E37" s="16">
        <v>32983408</v>
      </c>
      <c r="F37" s="16">
        <v>68073597</v>
      </c>
      <c r="G37" s="16">
        <v>59754056</v>
      </c>
      <c r="H37" s="16">
        <v>46173169</v>
      </c>
      <c r="I37" s="16">
        <v>33854055</v>
      </c>
    </row>
    <row r="38" spans="1:10" x14ac:dyDescent="0.25">
      <c r="A38" s="25" t="s">
        <v>34</v>
      </c>
      <c r="B38" s="16">
        <v>0</v>
      </c>
      <c r="C38" s="16">
        <v>3224</v>
      </c>
      <c r="D38" s="16">
        <v>6232</v>
      </c>
      <c r="E38" s="16">
        <v>8072</v>
      </c>
      <c r="F38" s="16">
        <v>12668</v>
      </c>
      <c r="G38" s="16">
        <v>22504</v>
      </c>
      <c r="H38" s="16">
        <v>13186</v>
      </c>
      <c r="I38" s="16">
        <v>1494</v>
      </c>
    </row>
    <row r="39" spans="1:10" x14ac:dyDescent="0.25">
      <c r="A39" s="14" t="s">
        <v>35</v>
      </c>
      <c r="B39" s="13">
        <f t="shared" ref="B39:I39" si="6">B40</f>
        <v>352592961</v>
      </c>
      <c r="C39" s="13">
        <f t="shared" si="6"/>
        <v>296187110</v>
      </c>
      <c r="D39" s="13">
        <f t="shared" si="6"/>
        <v>290128603</v>
      </c>
      <c r="E39" s="13">
        <f t="shared" si="6"/>
        <v>311423334</v>
      </c>
      <c r="F39" s="13">
        <f t="shared" si="6"/>
        <v>472912966</v>
      </c>
      <c r="G39" s="13">
        <f t="shared" si="6"/>
        <v>564682110</v>
      </c>
      <c r="H39" s="13">
        <f t="shared" si="6"/>
        <v>355525616</v>
      </c>
      <c r="I39" s="13">
        <f t="shared" si="6"/>
        <v>79650420</v>
      </c>
    </row>
    <row r="40" spans="1:10" s="27" customFormat="1" x14ac:dyDescent="0.25">
      <c r="A40" s="26" t="s">
        <v>36</v>
      </c>
      <c r="B40" s="16">
        <v>352592961</v>
      </c>
      <c r="C40" s="16">
        <v>296187110</v>
      </c>
      <c r="D40" s="16">
        <v>290128603</v>
      </c>
      <c r="E40" s="16">
        <v>311423334</v>
      </c>
      <c r="F40" s="16">
        <v>472912966</v>
      </c>
      <c r="G40" s="16">
        <v>564682110</v>
      </c>
      <c r="H40" s="16">
        <v>355525616</v>
      </c>
      <c r="I40" s="16">
        <v>79650420</v>
      </c>
    </row>
    <row r="41" spans="1:10" s="27" customFormat="1" x14ac:dyDescent="0.25">
      <c r="A41" s="19" t="s">
        <v>37</v>
      </c>
      <c r="B41" s="13">
        <f t="shared" ref="B41:G41" si="7">SUM(B42:B43)</f>
        <v>2607466</v>
      </c>
      <c r="C41" s="13">
        <f t="shared" si="7"/>
        <v>810754</v>
      </c>
      <c r="D41" s="13">
        <f t="shared" si="7"/>
        <v>985029</v>
      </c>
      <c r="E41" s="13">
        <f t="shared" si="7"/>
        <v>1063220</v>
      </c>
      <c r="F41" s="13">
        <f t="shared" si="7"/>
        <v>1225809</v>
      </c>
      <c r="G41" s="13">
        <f t="shared" si="7"/>
        <v>32828637</v>
      </c>
      <c r="H41" s="13">
        <f>SUM(H42:H43)</f>
        <v>4207629</v>
      </c>
      <c r="I41" s="13">
        <f>SUM(I42:I43)</f>
        <v>1569645</v>
      </c>
    </row>
    <row r="42" spans="1:10" s="27" customFormat="1" x14ac:dyDescent="0.25">
      <c r="A42" s="25" t="s">
        <v>38</v>
      </c>
      <c r="B42" s="16">
        <v>1427688</v>
      </c>
      <c r="C42" s="16">
        <v>810754</v>
      </c>
      <c r="D42" s="16">
        <v>984248</v>
      </c>
      <c r="E42" s="16">
        <v>1062909</v>
      </c>
      <c r="F42" s="16">
        <v>1225809</v>
      </c>
      <c r="G42" s="16">
        <v>32822804</v>
      </c>
      <c r="H42" s="16">
        <v>4207376</v>
      </c>
      <c r="I42" s="16">
        <v>1569643</v>
      </c>
    </row>
    <row r="43" spans="1:10" s="27" customFormat="1" x14ac:dyDescent="0.25">
      <c r="A43" s="28" t="s">
        <v>39</v>
      </c>
      <c r="B43" s="16">
        <v>1179778</v>
      </c>
      <c r="C43" s="16">
        <v>0</v>
      </c>
      <c r="D43" s="16">
        <v>781</v>
      </c>
      <c r="E43" s="16">
        <v>311</v>
      </c>
      <c r="F43" s="16">
        <v>0</v>
      </c>
      <c r="G43" s="16">
        <v>5833</v>
      </c>
      <c r="H43" s="16">
        <v>253</v>
      </c>
      <c r="I43" s="16">
        <v>2</v>
      </c>
    </row>
    <row r="44" spans="1:10" s="27" customFormat="1" x14ac:dyDescent="0.25">
      <c r="A44" s="19" t="s">
        <v>40</v>
      </c>
      <c r="B44" s="13">
        <f t="shared" ref="B44:I44" si="8">SUM(B45:B45)</f>
        <v>103696430.73999999</v>
      </c>
      <c r="C44" s="13">
        <f t="shared" si="8"/>
        <v>82241544.799999997</v>
      </c>
      <c r="D44" s="13">
        <f t="shared" si="8"/>
        <v>80024851.700000003</v>
      </c>
      <c r="E44" s="13">
        <f t="shared" si="8"/>
        <v>97103969.590000004</v>
      </c>
      <c r="F44" s="13">
        <f t="shared" si="8"/>
        <v>99470952.849999994</v>
      </c>
      <c r="G44" s="13">
        <f t="shared" si="8"/>
        <v>230681029.00999999</v>
      </c>
      <c r="H44" s="13">
        <f t="shared" si="8"/>
        <v>324642260.14999998</v>
      </c>
      <c r="I44" s="13">
        <f t="shared" si="8"/>
        <v>47132103.159999996</v>
      </c>
    </row>
    <row r="45" spans="1:10" s="27" customFormat="1" x14ac:dyDescent="0.25">
      <c r="A45" s="15" t="s">
        <v>41</v>
      </c>
      <c r="B45" s="16">
        <v>103696430.73999999</v>
      </c>
      <c r="C45" s="16">
        <v>82241544.799999997</v>
      </c>
      <c r="D45" s="16">
        <v>80024851.700000003</v>
      </c>
      <c r="E45" s="16">
        <v>97103969.590000004</v>
      </c>
      <c r="F45" s="16">
        <v>99470952.849999994</v>
      </c>
      <c r="G45" s="16">
        <v>230681029.00999999</v>
      </c>
      <c r="H45" s="16">
        <v>324642260.14999998</v>
      </c>
      <c r="I45" s="16">
        <v>47132103.159999996</v>
      </c>
    </row>
    <row r="46" spans="1:10" x14ac:dyDescent="0.25">
      <c r="A46" s="14" t="s">
        <v>42</v>
      </c>
      <c r="B46" s="22">
        <f t="shared" ref="B46:I46" si="9">B47+B48</f>
        <v>477051931</v>
      </c>
      <c r="C46" s="23">
        <f t="shared" si="9"/>
        <v>467342723</v>
      </c>
      <c r="D46" s="23">
        <f t="shared" si="9"/>
        <v>643516931</v>
      </c>
      <c r="E46" s="23">
        <f t="shared" si="9"/>
        <v>735299979</v>
      </c>
      <c r="F46" s="23">
        <f t="shared" si="9"/>
        <v>859746239</v>
      </c>
      <c r="G46" s="23">
        <f t="shared" si="9"/>
        <v>1041329173.92</v>
      </c>
      <c r="H46" s="23">
        <f t="shared" si="9"/>
        <v>1284776500</v>
      </c>
      <c r="I46" s="23">
        <f t="shared" si="9"/>
        <v>571398524</v>
      </c>
    </row>
    <row r="47" spans="1:10" x14ac:dyDescent="0.25">
      <c r="A47" s="25" t="s">
        <v>43</v>
      </c>
      <c r="B47" s="16">
        <v>25385156</v>
      </c>
      <c r="C47" s="16">
        <v>14803784</v>
      </c>
      <c r="D47" s="16">
        <v>14362909</v>
      </c>
      <c r="E47" s="16">
        <v>10504764</v>
      </c>
      <c r="F47" s="16">
        <v>17117531</v>
      </c>
      <c r="G47" s="16">
        <v>40212489.5</v>
      </c>
      <c r="H47" s="16">
        <v>53309623</v>
      </c>
      <c r="I47" s="16">
        <v>13919456</v>
      </c>
    </row>
    <row r="48" spans="1:10" x14ac:dyDescent="0.25">
      <c r="A48" s="25" t="s">
        <v>44</v>
      </c>
      <c r="B48" s="16">
        <v>451666775</v>
      </c>
      <c r="C48" s="16">
        <v>452538939</v>
      </c>
      <c r="D48" s="16">
        <v>629154022</v>
      </c>
      <c r="E48" s="16">
        <v>724795215</v>
      </c>
      <c r="F48" s="16">
        <v>842628708</v>
      </c>
      <c r="G48" s="16">
        <v>1001116684.42</v>
      </c>
      <c r="H48" s="16">
        <v>1231466877</v>
      </c>
      <c r="I48" s="16">
        <v>557479068</v>
      </c>
    </row>
    <row r="49" spans="1:9" x14ac:dyDescent="0.25">
      <c r="A49" s="14" t="s">
        <v>45</v>
      </c>
      <c r="B49" s="13">
        <f t="shared" ref="B49:G49" si="10">B50+B54</f>
        <v>6477114</v>
      </c>
      <c r="C49" s="13">
        <f t="shared" si="10"/>
        <v>1609335</v>
      </c>
      <c r="D49" s="13">
        <f t="shared" si="10"/>
        <v>1248657</v>
      </c>
      <c r="E49" s="13">
        <f t="shared" si="10"/>
        <v>7488460.5999999996</v>
      </c>
      <c r="F49" s="13">
        <f t="shared" si="10"/>
        <v>5693352</v>
      </c>
      <c r="G49" s="13">
        <f t="shared" si="10"/>
        <v>5127365.5</v>
      </c>
      <c r="H49" s="13">
        <f>H50+H54</f>
        <v>3437166</v>
      </c>
      <c r="I49" s="13">
        <f>I50+I54</f>
        <v>1075350</v>
      </c>
    </row>
    <row r="50" spans="1:9" x14ac:dyDescent="0.25">
      <c r="A50" s="25" t="s">
        <v>46</v>
      </c>
      <c r="B50" s="16">
        <f t="shared" ref="B50:G50" si="11">SUM(B51:B53)</f>
        <v>3774859</v>
      </c>
      <c r="C50" s="16">
        <f t="shared" si="11"/>
        <v>1609335</v>
      </c>
      <c r="D50" s="16">
        <f t="shared" si="11"/>
        <v>1248657</v>
      </c>
      <c r="E50" s="16">
        <f t="shared" si="11"/>
        <v>1374480</v>
      </c>
      <c r="F50" s="16">
        <f t="shared" si="11"/>
        <v>2410808</v>
      </c>
      <c r="G50" s="16">
        <f t="shared" si="11"/>
        <v>3405281</v>
      </c>
      <c r="H50" s="16">
        <v>3382866</v>
      </c>
      <c r="I50" s="16">
        <f>SUM(I51:I53)</f>
        <v>1075350</v>
      </c>
    </row>
    <row r="51" spans="1:9" x14ac:dyDescent="0.25">
      <c r="A51" s="29" t="s">
        <v>47</v>
      </c>
      <c r="B51" s="30">
        <v>178564</v>
      </c>
      <c r="C51" s="30">
        <v>45620</v>
      </c>
      <c r="D51" s="30">
        <v>60794</v>
      </c>
      <c r="E51" s="30">
        <v>145354</v>
      </c>
      <c r="F51" s="30">
        <v>347319</v>
      </c>
      <c r="G51" s="30">
        <v>400337</v>
      </c>
      <c r="H51" s="30">
        <v>590433</v>
      </c>
      <c r="I51" s="30">
        <v>177133</v>
      </c>
    </row>
    <row r="52" spans="1:9" x14ac:dyDescent="0.25">
      <c r="A52" s="29" t="s">
        <v>48</v>
      </c>
      <c r="B52" s="30">
        <v>485372</v>
      </c>
      <c r="C52" s="30">
        <v>404182</v>
      </c>
      <c r="D52" s="30">
        <v>313385</v>
      </c>
      <c r="E52" s="30">
        <v>354033</v>
      </c>
      <c r="F52" s="30">
        <v>411445</v>
      </c>
      <c r="G52" s="30">
        <v>399313</v>
      </c>
      <c r="H52" s="30">
        <v>461969</v>
      </c>
      <c r="I52" s="30">
        <v>272975</v>
      </c>
    </row>
    <row r="53" spans="1:9" x14ac:dyDescent="0.25">
      <c r="A53" s="29" t="s">
        <v>49</v>
      </c>
      <c r="B53" s="30">
        <v>3110923</v>
      </c>
      <c r="C53" s="30">
        <v>1159533</v>
      </c>
      <c r="D53" s="30">
        <v>874478</v>
      </c>
      <c r="E53" s="30">
        <v>875093</v>
      </c>
      <c r="F53" s="30">
        <v>1652044</v>
      </c>
      <c r="G53" s="30">
        <v>2605631</v>
      </c>
      <c r="H53" s="30">
        <v>2330464</v>
      </c>
      <c r="I53" s="30">
        <v>625242</v>
      </c>
    </row>
    <row r="54" spans="1:9" x14ac:dyDescent="0.25">
      <c r="A54" s="25" t="s">
        <v>50</v>
      </c>
      <c r="B54" s="16">
        <v>2702255</v>
      </c>
      <c r="C54" s="16">
        <v>0</v>
      </c>
      <c r="D54" s="16">
        <v>0</v>
      </c>
      <c r="E54" s="16">
        <v>6113980.5999999996</v>
      </c>
      <c r="F54" s="16">
        <v>3282544</v>
      </c>
      <c r="G54" s="16">
        <v>1722084.5</v>
      </c>
      <c r="H54" s="16">
        <v>54300</v>
      </c>
      <c r="I54" s="16">
        <v>0</v>
      </c>
    </row>
    <row r="55" spans="1:9" x14ac:dyDescent="0.25">
      <c r="A55" s="14" t="s">
        <v>51</v>
      </c>
      <c r="B55" s="13">
        <f t="shared" ref="B55:I55" si="12">B56</f>
        <v>7620801.1100000003</v>
      </c>
      <c r="C55" s="13">
        <f t="shared" si="12"/>
        <v>705266</v>
      </c>
      <c r="D55" s="13">
        <f t="shared" si="12"/>
        <v>26067532</v>
      </c>
      <c r="E55" s="13">
        <f t="shared" si="12"/>
        <v>52018</v>
      </c>
      <c r="F55" s="13">
        <f t="shared" si="12"/>
        <v>473609</v>
      </c>
      <c r="G55" s="13">
        <f t="shared" si="12"/>
        <v>162005</v>
      </c>
      <c r="H55" s="13">
        <f t="shared" si="12"/>
        <v>0</v>
      </c>
      <c r="I55" s="13">
        <f t="shared" si="12"/>
        <v>0</v>
      </c>
    </row>
    <row r="56" spans="1:9" x14ac:dyDescent="0.25">
      <c r="A56" s="25" t="s">
        <v>52</v>
      </c>
      <c r="B56" s="16">
        <v>7620801.1100000003</v>
      </c>
      <c r="C56" s="16">
        <v>705266</v>
      </c>
      <c r="D56" s="16">
        <v>26067532</v>
      </c>
      <c r="E56" s="16">
        <v>52018</v>
      </c>
      <c r="F56" s="16">
        <v>473609</v>
      </c>
      <c r="G56" s="16">
        <v>162005</v>
      </c>
      <c r="H56" s="16">
        <v>0</v>
      </c>
      <c r="I56" s="16">
        <v>0</v>
      </c>
    </row>
    <row r="57" spans="1:9" x14ac:dyDescent="0.25">
      <c r="A57" s="31" t="s">
        <v>53</v>
      </c>
      <c r="B57" s="13">
        <f t="shared" ref="B57:I57" si="13">B58</f>
        <v>745857</v>
      </c>
      <c r="C57" s="13">
        <f t="shared" si="13"/>
        <v>739918</v>
      </c>
      <c r="D57" s="13">
        <f t="shared" si="13"/>
        <v>336296</v>
      </c>
      <c r="E57" s="13">
        <f t="shared" si="13"/>
        <v>1024565</v>
      </c>
      <c r="F57" s="13">
        <f t="shared" si="13"/>
        <v>447497</v>
      </c>
      <c r="G57" s="13">
        <f t="shared" si="13"/>
        <v>742705</v>
      </c>
      <c r="H57" s="13">
        <f t="shared" si="13"/>
        <v>175465</v>
      </c>
      <c r="I57" s="13">
        <f t="shared" si="13"/>
        <v>174823</v>
      </c>
    </row>
    <row r="58" spans="1:9" x14ac:dyDescent="0.25">
      <c r="A58" s="25" t="s">
        <v>54</v>
      </c>
      <c r="B58" s="16">
        <v>745857</v>
      </c>
      <c r="C58" s="16">
        <v>739918</v>
      </c>
      <c r="D58" s="16">
        <v>336296</v>
      </c>
      <c r="E58" s="16">
        <v>1024565</v>
      </c>
      <c r="F58" s="16">
        <v>447497</v>
      </c>
      <c r="G58" s="16">
        <v>742705</v>
      </c>
      <c r="H58" s="16">
        <v>175465</v>
      </c>
      <c r="I58" s="16">
        <v>174823</v>
      </c>
    </row>
    <row r="59" spans="1:9" x14ac:dyDescent="0.25">
      <c r="A59" s="14" t="s">
        <v>55</v>
      </c>
      <c r="B59" s="13">
        <f t="shared" ref="B59:G59" si="14">SUM(B60:B61)</f>
        <v>151820234</v>
      </c>
      <c r="C59" s="13">
        <f t="shared" si="14"/>
        <v>88866775</v>
      </c>
      <c r="D59" s="13">
        <f t="shared" si="14"/>
        <v>116505121</v>
      </c>
      <c r="E59" s="13">
        <f t="shared" si="14"/>
        <v>113164203</v>
      </c>
      <c r="F59" s="13">
        <f t="shared" si="14"/>
        <v>92332356</v>
      </c>
      <c r="G59" s="13">
        <f t="shared" si="14"/>
        <v>106491005</v>
      </c>
      <c r="H59" s="13">
        <f>SUM(H60:H61)</f>
        <v>113080818</v>
      </c>
      <c r="I59" s="13">
        <f>SUM(I60:I61)</f>
        <v>28282148.620000001</v>
      </c>
    </row>
    <row r="60" spans="1:9" x14ac:dyDescent="0.25">
      <c r="A60" s="25" t="s">
        <v>56</v>
      </c>
      <c r="B60" s="16">
        <v>69958834</v>
      </c>
      <c r="C60" s="16">
        <v>814740</v>
      </c>
      <c r="D60" s="16">
        <v>1789574</v>
      </c>
      <c r="E60" s="16">
        <v>1974578</v>
      </c>
      <c r="F60" s="16">
        <v>2411343</v>
      </c>
      <c r="G60" s="16">
        <v>3391769</v>
      </c>
      <c r="H60" s="16">
        <v>3484831</v>
      </c>
      <c r="I60" s="16">
        <v>1664335</v>
      </c>
    </row>
    <row r="61" spans="1:9" x14ac:dyDescent="0.25">
      <c r="A61" s="25" t="s">
        <v>57</v>
      </c>
      <c r="B61" s="16">
        <v>81861400</v>
      </c>
      <c r="C61" s="16">
        <v>88052035</v>
      </c>
      <c r="D61" s="16">
        <v>114715547</v>
      </c>
      <c r="E61" s="16">
        <v>111189625</v>
      </c>
      <c r="F61" s="16">
        <v>89921013</v>
      </c>
      <c r="G61" s="16">
        <v>103099236</v>
      </c>
      <c r="H61" s="16">
        <v>109595987</v>
      </c>
      <c r="I61" s="16">
        <v>26617813.620000001</v>
      </c>
    </row>
    <row r="62" spans="1:9" x14ac:dyDescent="0.25">
      <c r="A62" s="14" t="s">
        <v>58</v>
      </c>
      <c r="B62" s="13">
        <f t="shared" ref="B62:G62" si="15">SUM(B63:B65)</f>
        <v>240553</v>
      </c>
      <c r="C62" s="13">
        <f t="shared" si="15"/>
        <v>96621</v>
      </c>
      <c r="D62" s="13">
        <f t="shared" si="15"/>
        <v>22007</v>
      </c>
      <c r="E62" s="13">
        <f t="shared" si="15"/>
        <v>224997</v>
      </c>
      <c r="F62" s="13">
        <f t="shared" si="15"/>
        <v>136462</v>
      </c>
      <c r="G62" s="13">
        <f t="shared" si="15"/>
        <v>162553</v>
      </c>
      <c r="H62" s="13">
        <f>SUM(H63:H65)</f>
        <v>207687</v>
      </c>
      <c r="I62" s="13">
        <f>SUM(I63:I65)</f>
        <v>36849</v>
      </c>
    </row>
    <row r="63" spans="1:9" x14ac:dyDescent="0.25">
      <c r="A63" s="25" t="s">
        <v>59</v>
      </c>
      <c r="B63" s="16">
        <v>209142</v>
      </c>
      <c r="C63" s="16">
        <v>29045</v>
      </c>
      <c r="D63" s="16">
        <v>0</v>
      </c>
      <c r="E63" s="16">
        <v>53635</v>
      </c>
      <c r="F63" s="16">
        <v>102943</v>
      </c>
      <c r="G63" s="16">
        <v>110160</v>
      </c>
      <c r="H63" s="16">
        <v>170327</v>
      </c>
      <c r="I63" s="16">
        <v>27775</v>
      </c>
    </row>
    <row r="64" spans="1:9" x14ac:dyDescent="0.25">
      <c r="A64" s="25" t="s">
        <v>60</v>
      </c>
      <c r="B64" s="16"/>
      <c r="C64" s="16">
        <v>54338</v>
      </c>
      <c r="D64" s="16">
        <v>2508</v>
      </c>
      <c r="E64" s="16">
        <v>147139</v>
      </c>
      <c r="F64" s="16">
        <v>0</v>
      </c>
      <c r="G64" s="16">
        <v>0</v>
      </c>
      <c r="H64" s="16">
        <v>0</v>
      </c>
      <c r="I64" s="16">
        <v>0</v>
      </c>
    </row>
    <row r="65" spans="1:9" x14ac:dyDescent="0.25">
      <c r="A65" s="25" t="s">
        <v>61</v>
      </c>
      <c r="B65" s="16">
        <v>31411</v>
      </c>
      <c r="C65" s="16">
        <v>13238</v>
      </c>
      <c r="D65" s="16">
        <v>19499</v>
      </c>
      <c r="E65" s="16">
        <v>24223</v>
      </c>
      <c r="F65" s="16">
        <v>33519</v>
      </c>
      <c r="G65" s="16">
        <v>52393</v>
      </c>
      <c r="H65" s="16">
        <v>37360</v>
      </c>
      <c r="I65" s="16">
        <v>9074</v>
      </c>
    </row>
    <row r="66" spans="1:9" x14ac:dyDescent="0.25">
      <c r="A66" s="14" t="s">
        <v>62</v>
      </c>
      <c r="B66" s="13">
        <f t="shared" ref="B66:G66" si="16">SUM(B67:B68)</f>
        <v>14303212.869999999</v>
      </c>
      <c r="C66" s="13">
        <f t="shared" si="16"/>
        <v>13935182.42</v>
      </c>
      <c r="D66" s="13">
        <f t="shared" si="16"/>
        <v>28508774.719999999</v>
      </c>
      <c r="E66" s="13">
        <f t="shared" si="16"/>
        <v>29074080.82</v>
      </c>
      <c r="F66" s="13">
        <f t="shared" si="16"/>
        <v>14996729.01</v>
      </c>
      <c r="G66" s="13">
        <f t="shared" si="16"/>
        <v>23775511.84</v>
      </c>
      <c r="H66" s="13">
        <f>SUM(H67:H69)</f>
        <v>32397300.969999999</v>
      </c>
      <c r="I66" s="13">
        <f>SUM(I67:I70)</f>
        <v>14203572.859999999</v>
      </c>
    </row>
    <row r="67" spans="1:9" x14ac:dyDescent="0.25">
      <c r="A67" s="25" t="s">
        <v>63</v>
      </c>
      <c r="B67" s="16">
        <v>11396979.869999999</v>
      </c>
      <c r="C67" s="16">
        <v>11925059.42</v>
      </c>
      <c r="D67" s="16">
        <v>25817608.719999999</v>
      </c>
      <c r="E67" s="16">
        <v>25925440.82</v>
      </c>
      <c r="F67" s="16">
        <v>9502841.0099999998</v>
      </c>
      <c r="G67" s="16">
        <v>18583054.84</v>
      </c>
      <c r="H67" s="16">
        <v>20203552.969999999</v>
      </c>
      <c r="I67" s="16">
        <v>11102347.859999999</v>
      </c>
    </row>
    <row r="68" spans="1:9" x14ac:dyDescent="0.25">
      <c r="A68" s="25" t="s">
        <v>64</v>
      </c>
      <c r="B68" s="16">
        <v>2906233</v>
      </c>
      <c r="C68" s="16">
        <v>2010123</v>
      </c>
      <c r="D68" s="16">
        <v>2691166</v>
      </c>
      <c r="E68" s="16">
        <v>3148640</v>
      </c>
      <c r="F68" s="16">
        <v>5493888</v>
      </c>
      <c r="G68" s="16">
        <v>5192457</v>
      </c>
      <c r="H68" s="16">
        <v>6291612</v>
      </c>
      <c r="I68" s="16">
        <v>2238698</v>
      </c>
    </row>
    <row r="69" spans="1:9" x14ac:dyDescent="0.25">
      <c r="A69" s="25" t="s">
        <v>65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5902136</v>
      </c>
      <c r="I69" s="16">
        <v>859905</v>
      </c>
    </row>
    <row r="70" spans="1:9" x14ac:dyDescent="0.25">
      <c r="A70" s="25" t="s">
        <v>66</v>
      </c>
      <c r="B70" s="16"/>
      <c r="C70" s="16"/>
      <c r="D70" s="16"/>
      <c r="E70" s="16"/>
      <c r="F70" s="16"/>
      <c r="G70" s="16"/>
      <c r="H70" s="16"/>
      <c r="I70" s="16">
        <v>2622</v>
      </c>
    </row>
    <row r="71" spans="1:9" x14ac:dyDescent="0.25">
      <c r="A71" s="14" t="s">
        <v>67</v>
      </c>
      <c r="B71" s="13">
        <f t="shared" ref="B71:G71" si="17">SUM(B72:B73)</f>
        <v>10949408</v>
      </c>
      <c r="C71" s="13">
        <f t="shared" si="17"/>
        <v>1242729</v>
      </c>
      <c r="D71" s="13">
        <f t="shared" si="17"/>
        <v>2056673</v>
      </c>
      <c r="E71" s="13">
        <f t="shared" si="17"/>
        <v>7315270</v>
      </c>
      <c r="F71" s="13">
        <f t="shared" si="17"/>
        <v>10372359</v>
      </c>
      <c r="G71" s="13">
        <f t="shared" si="17"/>
        <v>11414093</v>
      </c>
      <c r="H71" s="13">
        <f>SUM(H72:H73)</f>
        <v>13756840</v>
      </c>
      <c r="I71" s="13">
        <f>SUM(I72:I73)</f>
        <v>852963</v>
      </c>
    </row>
    <row r="72" spans="1:9" x14ac:dyDescent="0.25">
      <c r="A72" s="25" t="s">
        <v>68</v>
      </c>
      <c r="B72" s="16">
        <v>6165936</v>
      </c>
      <c r="C72" s="16">
        <v>1242729</v>
      </c>
      <c r="D72" s="16">
        <v>2056673</v>
      </c>
      <c r="E72" s="16">
        <v>1651705</v>
      </c>
      <c r="F72" s="16">
        <v>3354262</v>
      </c>
      <c r="G72" s="16">
        <v>2584850</v>
      </c>
      <c r="H72" s="16">
        <v>4367150</v>
      </c>
      <c r="I72" s="16">
        <v>852963</v>
      </c>
    </row>
    <row r="73" spans="1:9" x14ac:dyDescent="0.25">
      <c r="A73" s="25" t="s">
        <v>69</v>
      </c>
      <c r="B73" s="16">
        <v>4783472</v>
      </c>
      <c r="C73" s="16">
        <v>0</v>
      </c>
      <c r="D73" s="16">
        <v>0</v>
      </c>
      <c r="E73" s="16">
        <v>5663565</v>
      </c>
      <c r="F73" s="16">
        <v>7018097</v>
      </c>
      <c r="G73" s="16">
        <v>8829243</v>
      </c>
      <c r="H73" s="16">
        <v>9389690</v>
      </c>
      <c r="I73" s="16">
        <v>0</v>
      </c>
    </row>
    <row r="74" spans="1:9" x14ac:dyDescent="0.25">
      <c r="A74" s="14" t="s">
        <v>70</v>
      </c>
      <c r="B74" s="13">
        <f t="shared" ref="B74:I74" si="18">SUM(B75:B75)</f>
        <v>17990136.949999999</v>
      </c>
      <c r="C74" s="13">
        <f t="shared" si="18"/>
        <v>0</v>
      </c>
      <c r="D74" s="13">
        <f t="shared" si="18"/>
        <v>0</v>
      </c>
      <c r="E74" s="13">
        <f t="shared" si="18"/>
        <v>18327504</v>
      </c>
      <c r="F74" s="13">
        <f t="shared" si="18"/>
        <v>21001761</v>
      </c>
      <c r="G74" s="13">
        <f t="shared" si="18"/>
        <v>22294126</v>
      </c>
      <c r="H74" s="13">
        <f t="shared" si="18"/>
        <v>22419199</v>
      </c>
      <c r="I74" s="13">
        <f t="shared" si="18"/>
        <v>0</v>
      </c>
    </row>
    <row r="75" spans="1:9" x14ac:dyDescent="0.25">
      <c r="A75" s="25" t="s">
        <v>71</v>
      </c>
      <c r="B75" s="16">
        <v>17990136.949999999</v>
      </c>
      <c r="C75" s="16">
        <v>0</v>
      </c>
      <c r="D75" s="16">
        <v>0</v>
      </c>
      <c r="E75" s="16">
        <v>18327504</v>
      </c>
      <c r="F75" s="16">
        <v>21001761</v>
      </c>
      <c r="G75" s="16">
        <v>22294126</v>
      </c>
      <c r="H75" s="16">
        <v>22419199</v>
      </c>
      <c r="I75" s="16">
        <v>0</v>
      </c>
    </row>
    <row r="76" spans="1:9" x14ac:dyDescent="0.25">
      <c r="A76" s="14" t="s">
        <v>72</v>
      </c>
      <c r="B76" s="13">
        <f t="shared" ref="B76:I76" si="19">B77</f>
        <v>71607405</v>
      </c>
      <c r="C76" s="13">
        <f t="shared" si="19"/>
        <v>70433275</v>
      </c>
      <c r="D76" s="13">
        <f t="shared" si="19"/>
        <v>92805475</v>
      </c>
      <c r="E76" s="13">
        <f t="shared" si="19"/>
        <v>105367149</v>
      </c>
      <c r="F76" s="13">
        <f t="shared" si="19"/>
        <v>119727815</v>
      </c>
      <c r="G76" s="13">
        <f t="shared" si="19"/>
        <v>143368233</v>
      </c>
      <c r="H76" s="13">
        <f t="shared" si="19"/>
        <v>334615920</v>
      </c>
      <c r="I76" s="13">
        <f t="shared" si="19"/>
        <v>159943089</v>
      </c>
    </row>
    <row r="77" spans="1:9" x14ac:dyDescent="0.25">
      <c r="A77" s="25" t="s">
        <v>73</v>
      </c>
      <c r="B77" s="16">
        <v>71607405</v>
      </c>
      <c r="C77" s="16">
        <v>70433275</v>
      </c>
      <c r="D77" s="16">
        <v>92805475</v>
      </c>
      <c r="E77" s="16">
        <v>105367149</v>
      </c>
      <c r="F77" s="16">
        <v>119727815</v>
      </c>
      <c r="G77" s="16">
        <v>143368233</v>
      </c>
      <c r="H77" s="16">
        <v>334615920</v>
      </c>
      <c r="I77" s="16">
        <v>159943089</v>
      </c>
    </row>
    <row r="78" spans="1:9" x14ac:dyDescent="0.25">
      <c r="A78" s="19" t="s">
        <v>74</v>
      </c>
      <c r="B78" s="22">
        <f t="shared" ref="B78:G78" si="20">SUM(B79:B83)</f>
        <v>195000405</v>
      </c>
      <c r="C78" s="22">
        <f t="shared" si="20"/>
        <v>146198843</v>
      </c>
      <c r="D78" s="23">
        <f t="shared" si="20"/>
        <v>213256793</v>
      </c>
      <c r="E78" s="23">
        <f t="shared" si="20"/>
        <v>186343375</v>
      </c>
      <c r="F78" s="23">
        <f t="shared" si="20"/>
        <v>228774636</v>
      </c>
      <c r="G78" s="23">
        <f t="shared" si="20"/>
        <v>261786927</v>
      </c>
      <c r="H78" s="23">
        <f>SUM(H79:H84)</f>
        <v>268314515</v>
      </c>
      <c r="I78" s="23">
        <f>SUM(I79:I84)</f>
        <v>67650742</v>
      </c>
    </row>
    <row r="79" spans="1:9" x14ac:dyDescent="0.25">
      <c r="A79" s="25" t="s">
        <v>75</v>
      </c>
      <c r="B79" s="16">
        <v>87803813</v>
      </c>
      <c r="C79" s="16">
        <v>63909249</v>
      </c>
      <c r="D79" s="16">
        <v>88352669</v>
      </c>
      <c r="E79" s="16">
        <v>64149361</v>
      </c>
      <c r="F79" s="16">
        <v>108629804</v>
      </c>
      <c r="G79" s="16">
        <v>110693944</v>
      </c>
      <c r="H79" s="16">
        <v>111648167</v>
      </c>
      <c r="I79" s="16">
        <v>25012838</v>
      </c>
    </row>
    <row r="80" spans="1:9" x14ac:dyDescent="0.25">
      <c r="A80" s="25" t="s">
        <v>76</v>
      </c>
      <c r="B80" s="16">
        <v>90246789</v>
      </c>
      <c r="C80" s="16">
        <v>71409576</v>
      </c>
      <c r="D80" s="16">
        <v>106827752</v>
      </c>
      <c r="E80" s="16">
        <v>101475637</v>
      </c>
      <c r="F80" s="16">
        <v>99349874</v>
      </c>
      <c r="G80" s="16">
        <v>123932509</v>
      </c>
      <c r="H80" s="16">
        <v>128840910</v>
      </c>
      <c r="I80" s="16">
        <v>36674310</v>
      </c>
    </row>
    <row r="81" spans="1:9" x14ac:dyDescent="0.25">
      <c r="A81" s="25" t="s">
        <v>77</v>
      </c>
      <c r="B81" s="16">
        <v>5507260</v>
      </c>
      <c r="C81" s="16">
        <v>3230100</v>
      </c>
      <c r="D81" s="16">
        <v>6326839</v>
      </c>
      <c r="E81" s="16">
        <v>7210533</v>
      </c>
      <c r="F81" s="16">
        <v>6069849</v>
      </c>
      <c r="G81" s="16">
        <v>6184680</v>
      </c>
      <c r="H81" s="16">
        <v>7041644</v>
      </c>
      <c r="I81" s="16">
        <v>1851946</v>
      </c>
    </row>
    <row r="82" spans="1:9" x14ac:dyDescent="0.25">
      <c r="A82" s="25" t="s">
        <v>78</v>
      </c>
      <c r="B82" s="16">
        <v>7155946</v>
      </c>
      <c r="C82" s="16">
        <v>5742602</v>
      </c>
      <c r="D82" s="16">
        <v>9049667</v>
      </c>
      <c r="E82" s="16">
        <v>10173443</v>
      </c>
      <c r="F82" s="16">
        <v>10355239</v>
      </c>
      <c r="G82" s="16">
        <v>15099599</v>
      </c>
      <c r="H82" s="16">
        <v>14470041</v>
      </c>
      <c r="I82" s="16">
        <v>3066725</v>
      </c>
    </row>
    <row r="83" spans="1:9" x14ac:dyDescent="0.25">
      <c r="A83" s="25" t="s">
        <v>79</v>
      </c>
      <c r="B83" s="16">
        <v>4286597</v>
      </c>
      <c r="C83" s="16">
        <v>1907316</v>
      </c>
      <c r="D83" s="16">
        <v>2699866</v>
      </c>
      <c r="E83" s="16">
        <v>3334401</v>
      </c>
      <c r="F83" s="16">
        <v>4369870</v>
      </c>
      <c r="G83" s="16">
        <v>5876195</v>
      </c>
      <c r="H83" s="16">
        <v>6313753</v>
      </c>
      <c r="I83" s="16">
        <v>1044923</v>
      </c>
    </row>
    <row r="84" spans="1:9" x14ac:dyDescent="0.25">
      <c r="A84" s="25" t="s">
        <v>80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</row>
    <row r="85" spans="1:9" x14ac:dyDescent="0.25">
      <c r="A85" s="14" t="s">
        <v>81</v>
      </c>
      <c r="B85" s="13">
        <f t="shared" ref="B85:H85" si="21">SUM(B86:B96)</f>
        <v>0</v>
      </c>
      <c r="C85" s="13">
        <f t="shared" si="21"/>
        <v>0</v>
      </c>
      <c r="D85" s="13">
        <f t="shared" si="21"/>
        <v>0</v>
      </c>
      <c r="E85" s="13">
        <f t="shared" si="21"/>
        <v>0</v>
      </c>
      <c r="F85" s="13">
        <f t="shared" si="21"/>
        <v>0</v>
      </c>
      <c r="G85" s="13">
        <f t="shared" si="21"/>
        <v>0</v>
      </c>
      <c r="H85" s="13">
        <f t="shared" si="21"/>
        <v>17980042</v>
      </c>
      <c r="I85" s="13">
        <f>SUM(I86:I96)</f>
        <v>4936826</v>
      </c>
    </row>
    <row r="86" spans="1:9" x14ac:dyDescent="0.25">
      <c r="A86" s="32" t="s">
        <v>82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17980042</v>
      </c>
      <c r="I86" s="16">
        <v>2527880</v>
      </c>
    </row>
    <row r="87" spans="1:9" x14ac:dyDescent="0.25">
      <c r="A87" s="33" t="s">
        <v>83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703261</v>
      </c>
    </row>
    <row r="88" spans="1:9" x14ac:dyDescent="0.25">
      <c r="A88" s="33" t="s">
        <v>84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400034</v>
      </c>
    </row>
    <row r="89" spans="1:9" x14ac:dyDescent="0.25">
      <c r="A89" s="33" t="s">
        <v>85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48547</v>
      </c>
    </row>
    <row r="90" spans="1:9" x14ac:dyDescent="0.25">
      <c r="A90" s="33" t="s">
        <v>86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441498</v>
      </c>
    </row>
    <row r="91" spans="1:9" x14ac:dyDescent="0.25">
      <c r="A91" s="33" t="s">
        <v>87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430189</v>
      </c>
    </row>
    <row r="92" spans="1:9" x14ac:dyDescent="0.25">
      <c r="A92" s="33" t="s">
        <v>88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88211</v>
      </c>
    </row>
    <row r="93" spans="1:9" x14ac:dyDescent="0.25">
      <c r="A93" s="33" t="s">
        <v>89</v>
      </c>
      <c r="B93" s="16">
        <v>0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85465</v>
      </c>
    </row>
    <row r="94" spans="1:9" x14ac:dyDescent="0.25">
      <c r="A94" s="33" t="s">
        <v>90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27492</v>
      </c>
    </row>
    <row r="95" spans="1:9" x14ac:dyDescent="0.25">
      <c r="A95" s="33" t="s">
        <v>91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132987</v>
      </c>
    </row>
    <row r="96" spans="1:9" x14ac:dyDescent="0.25">
      <c r="A96" s="33" t="s">
        <v>92</v>
      </c>
      <c r="B96" s="16">
        <v>0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51262</v>
      </c>
    </row>
    <row r="97" spans="1:9" x14ac:dyDescent="0.25">
      <c r="A97" s="14" t="s">
        <v>93</v>
      </c>
      <c r="B97" s="13">
        <f t="shared" ref="B97:G97" si="22">B100+B105+B111+B98</f>
        <v>154284490.49000001</v>
      </c>
      <c r="C97" s="13">
        <f t="shared" si="22"/>
        <v>132640495</v>
      </c>
      <c r="D97" s="13">
        <f t="shared" si="22"/>
        <v>121894589</v>
      </c>
      <c r="E97" s="13">
        <f t="shared" si="22"/>
        <v>137511372</v>
      </c>
      <c r="F97" s="13">
        <f t="shared" si="22"/>
        <v>157726487</v>
      </c>
      <c r="G97" s="13">
        <f t="shared" si="22"/>
        <v>69883906</v>
      </c>
      <c r="H97" s="13">
        <f>H100+H105+H111+H98</f>
        <v>26995124</v>
      </c>
      <c r="I97" s="13">
        <f>I100+I105+I111+I98</f>
        <v>6325383</v>
      </c>
    </row>
    <row r="98" spans="1:9" x14ac:dyDescent="0.25">
      <c r="A98" s="19" t="s">
        <v>94</v>
      </c>
      <c r="B98" s="13">
        <f t="shared" ref="B98:I98" si="23">B99</f>
        <v>5007273</v>
      </c>
      <c r="C98" s="13">
        <f t="shared" si="23"/>
        <v>3078767</v>
      </c>
      <c r="D98" s="13">
        <f t="shared" si="23"/>
        <v>2408655</v>
      </c>
      <c r="E98" s="13">
        <f t="shared" si="23"/>
        <v>2809378</v>
      </c>
      <c r="F98" s="13">
        <f t="shared" si="23"/>
        <v>4374976</v>
      </c>
      <c r="G98" s="13">
        <f t="shared" si="23"/>
        <v>6226923</v>
      </c>
      <c r="H98" s="13">
        <f t="shared" si="23"/>
        <v>6397610</v>
      </c>
      <c r="I98" s="13">
        <f t="shared" si="23"/>
        <v>381353</v>
      </c>
    </row>
    <row r="99" spans="1:9" x14ac:dyDescent="0.25">
      <c r="A99" s="25" t="s">
        <v>95</v>
      </c>
      <c r="B99" s="16">
        <v>5007273</v>
      </c>
      <c r="C99" s="16">
        <v>3078767</v>
      </c>
      <c r="D99" s="16">
        <v>2408655</v>
      </c>
      <c r="E99" s="16">
        <v>2809378</v>
      </c>
      <c r="F99" s="16">
        <v>4374976</v>
      </c>
      <c r="G99" s="16">
        <v>6226923</v>
      </c>
      <c r="H99" s="16">
        <v>6397610</v>
      </c>
      <c r="I99" s="16">
        <v>381353</v>
      </c>
    </row>
    <row r="100" spans="1:9" x14ac:dyDescent="0.25">
      <c r="A100" s="19" t="s">
        <v>96</v>
      </c>
      <c r="B100" s="13">
        <f t="shared" ref="B100:G100" si="24">SUM(B101:B104)</f>
        <v>122988491</v>
      </c>
      <c r="C100" s="13">
        <f t="shared" si="24"/>
        <v>108631007</v>
      </c>
      <c r="D100" s="13">
        <f t="shared" si="24"/>
        <v>100313197</v>
      </c>
      <c r="E100" s="13">
        <f t="shared" si="24"/>
        <v>105961126</v>
      </c>
      <c r="F100" s="13">
        <f t="shared" si="24"/>
        <v>130088995</v>
      </c>
      <c r="G100" s="13">
        <f t="shared" si="24"/>
        <v>56096998</v>
      </c>
      <c r="H100" s="13">
        <f>SUM(H101:H104)</f>
        <v>13461754</v>
      </c>
      <c r="I100" s="13">
        <f>SUM(I101:I104)</f>
        <v>5772918</v>
      </c>
    </row>
    <row r="101" spans="1:9" ht="19.8" customHeight="1" x14ac:dyDescent="0.25">
      <c r="A101" s="33" t="s">
        <v>97</v>
      </c>
      <c r="B101" s="16">
        <v>17557253</v>
      </c>
      <c r="C101" s="16">
        <v>12162725</v>
      </c>
      <c r="D101" s="16">
        <v>15848397</v>
      </c>
      <c r="E101" s="16">
        <v>17098140</v>
      </c>
      <c r="F101" s="16">
        <v>23547860</v>
      </c>
      <c r="G101" s="16">
        <v>19293853</v>
      </c>
      <c r="H101" s="16">
        <v>0</v>
      </c>
      <c r="I101" s="16">
        <v>0</v>
      </c>
    </row>
    <row r="102" spans="1:9" x14ac:dyDescent="0.25">
      <c r="A102" s="33" t="s">
        <v>98</v>
      </c>
      <c r="B102" s="16">
        <v>30043164</v>
      </c>
      <c r="C102" s="16">
        <v>27638503</v>
      </c>
      <c r="D102" s="16">
        <v>23766601</v>
      </c>
      <c r="E102" s="16">
        <v>24680368</v>
      </c>
      <c r="F102" s="16">
        <v>29228363</v>
      </c>
      <c r="G102" s="16">
        <v>16230397</v>
      </c>
      <c r="H102" s="16">
        <v>2380236</v>
      </c>
      <c r="I102" s="16">
        <v>1243835</v>
      </c>
    </row>
    <row r="103" spans="1:9" x14ac:dyDescent="0.25">
      <c r="A103" s="33" t="s">
        <v>99</v>
      </c>
      <c r="B103" s="16">
        <v>55787211</v>
      </c>
      <c r="C103" s="16">
        <v>50013540</v>
      </c>
      <c r="D103" s="16">
        <v>44007234</v>
      </c>
      <c r="E103" s="16">
        <v>46835099</v>
      </c>
      <c r="F103" s="16">
        <v>56763499</v>
      </c>
      <c r="G103" s="16">
        <v>15256775</v>
      </c>
      <c r="H103" s="16">
        <v>8657579</v>
      </c>
      <c r="I103" s="16">
        <v>3396826</v>
      </c>
    </row>
    <row r="104" spans="1:9" x14ac:dyDescent="0.25">
      <c r="A104" s="33" t="s">
        <v>100</v>
      </c>
      <c r="B104" s="16">
        <v>19600863</v>
      </c>
      <c r="C104" s="16">
        <v>18816239</v>
      </c>
      <c r="D104" s="16">
        <v>16690965</v>
      </c>
      <c r="E104" s="16">
        <v>17347519</v>
      </c>
      <c r="F104" s="16">
        <v>20549273</v>
      </c>
      <c r="G104" s="16">
        <v>5315973</v>
      </c>
      <c r="H104" s="16">
        <v>2423939</v>
      </c>
      <c r="I104" s="16">
        <v>1132257</v>
      </c>
    </row>
    <row r="105" spans="1:9" x14ac:dyDescent="0.25">
      <c r="A105" s="19" t="s">
        <v>101</v>
      </c>
      <c r="B105" s="13">
        <f>SUM(B106:B109)</f>
        <v>9446520</v>
      </c>
      <c r="C105" s="13">
        <f>SUM(C106:C109)</f>
        <v>11960960</v>
      </c>
      <c r="D105" s="13">
        <f>SUM(D106:D109)</f>
        <v>11519017</v>
      </c>
      <c r="E105" s="13">
        <f>SUM(E106:E110)</f>
        <v>14680150</v>
      </c>
      <c r="F105" s="13">
        <f>SUM(F106:F110)</f>
        <v>8814420</v>
      </c>
      <c r="G105" s="13">
        <f>SUM(G106:G110)</f>
        <v>1747872</v>
      </c>
      <c r="H105" s="13">
        <f>SUM(H106:H110)</f>
        <v>794617</v>
      </c>
      <c r="I105" s="13">
        <f>SUM(I106:I110)</f>
        <v>171112</v>
      </c>
    </row>
    <row r="106" spans="1:9" x14ac:dyDescent="0.25">
      <c r="A106" s="33" t="s">
        <v>102</v>
      </c>
      <c r="B106" s="16">
        <v>1694376</v>
      </c>
      <c r="C106" s="16">
        <v>1768085</v>
      </c>
      <c r="D106" s="16">
        <v>1585266</v>
      </c>
      <c r="E106" s="16">
        <v>1474538</v>
      </c>
      <c r="F106" s="16">
        <v>1574155</v>
      </c>
      <c r="G106" s="16">
        <v>516287</v>
      </c>
      <c r="H106" s="16">
        <v>243326</v>
      </c>
      <c r="I106" s="16">
        <v>60234</v>
      </c>
    </row>
    <row r="107" spans="1:9" x14ac:dyDescent="0.25">
      <c r="A107" s="33" t="s">
        <v>103</v>
      </c>
      <c r="B107" s="16">
        <v>894408</v>
      </c>
      <c r="C107" s="16">
        <v>748150</v>
      </c>
      <c r="D107" s="16">
        <v>619641</v>
      </c>
      <c r="E107" s="16">
        <v>581971</v>
      </c>
      <c r="F107" s="16">
        <v>586915</v>
      </c>
      <c r="G107" s="16">
        <v>116721</v>
      </c>
      <c r="H107" s="16">
        <v>79233</v>
      </c>
      <c r="I107" s="16">
        <v>41700</v>
      </c>
    </row>
    <row r="108" spans="1:9" x14ac:dyDescent="0.25">
      <c r="A108" s="33" t="s">
        <v>104</v>
      </c>
      <c r="B108" s="16">
        <v>812091</v>
      </c>
      <c r="C108" s="16">
        <v>672008</v>
      </c>
      <c r="D108" s="16">
        <v>706001</v>
      </c>
      <c r="E108" s="16">
        <v>636816</v>
      </c>
      <c r="F108" s="16">
        <v>599095</v>
      </c>
      <c r="G108" s="16">
        <v>196503</v>
      </c>
      <c r="H108" s="16">
        <v>96844</v>
      </c>
      <c r="I108" s="16">
        <v>51070</v>
      </c>
    </row>
    <row r="109" spans="1:9" x14ac:dyDescent="0.25">
      <c r="A109" s="33" t="s">
        <v>105</v>
      </c>
      <c r="B109" s="16">
        <v>6045645</v>
      </c>
      <c r="C109" s="16">
        <v>8772717</v>
      </c>
      <c r="D109" s="16">
        <v>8608109</v>
      </c>
      <c r="E109" s="16">
        <v>11109725</v>
      </c>
      <c r="F109" s="16">
        <v>4488034</v>
      </c>
      <c r="G109" s="16">
        <v>831934</v>
      </c>
      <c r="H109" s="16">
        <v>357239</v>
      </c>
      <c r="I109" s="16">
        <v>16024</v>
      </c>
    </row>
    <row r="110" spans="1:9" x14ac:dyDescent="0.25">
      <c r="A110" s="33" t="s">
        <v>106</v>
      </c>
      <c r="B110" s="16">
        <v>0</v>
      </c>
      <c r="C110" s="16">
        <v>0</v>
      </c>
      <c r="D110" s="16">
        <v>0</v>
      </c>
      <c r="E110" s="16">
        <v>877100</v>
      </c>
      <c r="F110" s="16">
        <v>1566221</v>
      </c>
      <c r="G110" s="16">
        <v>86427</v>
      </c>
      <c r="H110" s="16">
        <v>17975</v>
      </c>
      <c r="I110" s="16">
        <v>2084</v>
      </c>
    </row>
    <row r="111" spans="1:9" x14ac:dyDescent="0.25">
      <c r="A111" s="19" t="s">
        <v>107</v>
      </c>
      <c r="B111" s="13">
        <f t="shared" ref="B111:G111" si="25">SUM(B112:B121)</f>
        <v>16842206.490000002</v>
      </c>
      <c r="C111" s="13">
        <f t="shared" si="25"/>
        <v>8969761</v>
      </c>
      <c r="D111" s="13">
        <f t="shared" si="25"/>
        <v>7653720</v>
      </c>
      <c r="E111" s="13">
        <f t="shared" si="25"/>
        <v>14060718</v>
      </c>
      <c r="F111" s="13">
        <f t="shared" si="25"/>
        <v>14448096</v>
      </c>
      <c r="G111" s="13">
        <f t="shared" si="25"/>
        <v>5812113</v>
      </c>
      <c r="H111" s="13">
        <f>SUM(H112:H121)</f>
        <v>6341143</v>
      </c>
      <c r="I111" s="13">
        <f>SUM(I112:I121)</f>
        <v>0</v>
      </c>
    </row>
    <row r="112" spans="1:9" x14ac:dyDescent="0.25">
      <c r="A112" s="33" t="s">
        <v>83</v>
      </c>
      <c r="B112" s="16">
        <v>4514416</v>
      </c>
      <c r="C112" s="16">
        <v>2318350</v>
      </c>
      <c r="D112" s="16">
        <v>1227259</v>
      </c>
      <c r="E112" s="16">
        <v>4191438</v>
      </c>
      <c r="F112" s="16">
        <v>3828009</v>
      </c>
      <c r="G112" s="16">
        <v>1425581</v>
      </c>
      <c r="H112" s="16">
        <v>1667697</v>
      </c>
      <c r="I112" s="16">
        <v>0</v>
      </c>
    </row>
    <row r="113" spans="1:9" x14ac:dyDescent="0.25">
      <c r="A113" s="33" t="s">
        <v>84</v>
      </c>
      <c r="B113" s="16">
        <v>3706232</v>
      </c>
      <c r="C113" s="16">
        <v>1655886</v>
      </c>
      <c r="D113" s="16">
        <v>1543051</v>
      </c>
      <c r="E113" s="16">
        <v>1972226</v>
      </c>
      <c r="F113" s="16">
        <v>2271504</v>
      </c>
      <c r="G113" s="16">
        <v>866693</v>
      </c>
      <c r="H113" s="16">
        <v>961908</v>
      </c>
      <c r="I113" s="16">
        <v>0</v>
      </c>
    </row>
    <row r="114" spans="1:9" x14ac:dyDescent="0.25">
      <c r="A114" s="33" t="s">
        <v>85</v>
      </c>
      <c r="B114" s="16">
        <v>1627728</v>
      </c>
      <c r="C114" s="16">
        <v>927641</v>
      </c>
      <c r="D114" s="16">
        <v>1113405</v>
      </c>
      <c r="E114" s="16">
        <v>1194152</v>
      </c>
      <c r="F114" s="16">
        <v>998130</v>
      </c>
      <c r="G114" s="16">
        <v>560156</v>
      </c>
      <c r="H114" s="16">
        <v>446300</v>
      </c>
      <c r="I114" s="16">
        <v>0</v>
      </c>
    </row>
    <row r="115" spans="1:9" x14ac:dyDescent="0.25">
      <c r="A115" s="33" t="s">
        <v>86</v>
      </c>
      <c r="B115" s="16">
        <v>1584465.49</v>
      </c>
      <c r="C115" s="16">
        <v>903379</v>
      </c>
      <c r="D115" s="16">
        <v>809763</v>
      </c>
      <c r="E115" s="16">
        <v>1422684</v>
      </c>
      <c r="F115" s="16">
        <v>1673779</v>
      </c>
      <c r="G115" s="16">
        <v>630353</v>
      </c>
      <c r="H115" s="16">
        <v>1306296</v>
      </c>
      <c r="I115" s="16">
        <v>0</v>
      </c>
    </row>
    <row r="116" spans="1:9" x14ac:dyDescent="0.25">
      <c r="A116" s="33" t="s">
        <v>87</v>
      </c>
      <c r="B116" s="16">
        <v>2792889</v>
      </c>
      <c r="C116" s="16">
        <v>1517341</v>
      </c>
      <c r="D116" s="16">
        <v>1642515</v>
      </c>
      <c r="E116" s="16">
        <v>2947290</v>
      </c>
      <c r="F116" s="16">
        <v>3165872</v>
      </c>
      <c r="G116" s="16">
        <v>1415524</v>
      </c>
      <c r="H116" s="16">
        <v>1140133</v>
      </c>
      <c r="I116" s="16">
        <v>0</v>
      </c>
    </row>
    <row r="117" spans="1:9" x14ac:dyDescent="0.25">
      <c r="A117" s="33" t="s">
        <v>88</v>
      </c>
      <c r="B117" s="16">
        <v>658934</v>
      </c>
      <c r="C117" s="16">
        <v>397709</v>
      </c>
      <c r="D117" s="16">
        <v>163685</v>
      </c>
      <c r="E117" s="16">
        <v>395668</v>
      </c>
      <c r="F117" s="16">
        <v>622550</v>
      </c>
      <c r="G117" s="16">
        <v>244094</v>
      </c>
      <c r="H117" s="16">
        <v>190877</v>
      </c>
      <c r="I117" s="16">
        <v>0</v>
      </c>
    </row>
    <row r="118" spans="1:9" x14ac:dyDescent="0.25">
      <c r="A118" s="33" t="s">
        <v>89</v>
      </c>
      <c r="B118" s="16">
        <v>290986</v>
      </c>
      <c r="C118" s="16">
        <v>237318</v>
      </c>
      <c r="D118" s="16">
        <v>238596</v>
      </c>
      <c r="E118" s="16">
        <v>309322</v>
      </c>
      <c r="F118" s="16">
        <v>301690</v>
      </c>
      <c r="G118" s="16">
        <v>170458</v>
      </c>
      <c r="H118" s="16">
        <v>201545</v>
      </c>
      <c r="I118" s="16">
        <v>0</v>
      </c>
    </row>
    <row r="119" spans="1:9" x14ac:dyDescent="0.25">
      <c r="A119" s="33" t="s">
        <v>90</v>
      </c>
      <c r="B119" s="16">
        <v>489553</v>
      </c>
      <c r="C119" s="16">
        <v>272940</v>
      </c>
      <c r="D119" s="16">
        <v>176617</v>
      </c>
      <c r="E119" s="16">
        <v>260788</v>
      </c>
      <c r="F119" s="16">
        <v>346314</v>
      </c>
      <c r="G119" s="16">
        <v>151651</v>
      </c>
      <c r="H119" s="16">
        <v>127476</v>
      </c>
      <c r="I119" s="16">
        <v>0</v>
      </c>
    </row>
    <row r="120" spans="1:9" x14ac:dyDescent="0.25">
      <c r="A120" s="33" t="s">
        <v>91</v>
      </c>
      <c r="B120" s="16">
        <v>777651</v>
      </c>
      <c r="C120" s="16">
        <v>499604</v>
      </c>
      <c r="D120" s="16">
        <v>434405</v>
      </c>
      <c r="E120" s="16">
        <v>1012268</v>
      </c>
      <c r="F120" s="16">
        <v>834901</v>
      </c>
      <c r="G120" s="16">
        <v>209343</v>
      </c>
      <c r="H120" s="16">
        <v>172893</v>
      </c>
      <c r="I120" s="16">
        <v>0</v>
      </c>
    </row>
    <row r="121" spans="1:9" x14ac:dyDescent="0.25">
      <c r="A121" s="33" t="s">
        <v>92</v>
      </c>
      <c r="B121" s="16">
        <v>399352</v>
      </c>
      <c r="C121" s="16">
        <v>239593</v>
      </c>
      <c r="D121" s="16">
        <v>304424</v>
      </c>
      <c r="E121" s="16">
        <v>354882</v>
      </c>
      <c r="F121" s="16">
        <v>405347</v>
      </c>
      <c r="G121" s="16">
        <v>138260</v>
      </c>
      <c r="H121" s="16">
        <v>126018</v>
      </c>
      <c r="I121" s="16">
        <v>0</v>
      </c>
    </row>
    <row r="122" spans="1:9" x14ac:dyDescent="0.25">
      <c r="A122" s="34" t="s">
        <v>108</v>
      </c>
      <c r="B122" s="35">
        <v>0</v>
      </c>
      <c r="C122" s="16">
        <v>0</v>
      </c>
      <c r="D122" s="16">
        <v>0</v>
      </c>
      <c r="E122" s="16">
        <v>0</v>
      </c>
      <c r="F122" s="16">
        <v>5607300</v>
      </c>
      <c r="G122" s="16">
        <v>837200</v>
      </c>
      <c r="H122" s="16">
        <v>5322369.22</v>
      </c>
      <c r="I122" s="16">
        <v>0</v>
      </c>
    </row>
    <row r="123" spans="1:9" x14ac:dyDescent="0.25">
      <c r="A123" s="34" t="s">
        <v>109</v>
      </c>
      <c r="B123" s="36">
        <v>8488754</v>
      </c>
      <c r="C123" s="36">
        <v>26146352</v>
      </c>
      <c r="D123" s="13">
        <v>30641309</v>
      </c>
      <c r="E123" s="13">
        <v>25327110.16</v>
      </c>
      <c r="F123" s="13">
        <v>35899139</v>
      </c>
      <c r="G123" s="13">
        <v>62664675</v>
      </c>
      <c r="H123" s="13">
        <v>59557434</v>
      </c>
      <c r="I123" s="36">
        <v>13610622</v>
      </c>
    </row>
    <row r="124" spans="1:9" ht="26.4" x14ac:dyDescent="0.25">
      <c r="A124" s="34" t="s">
        <v>110</v>
      </c>
      <c r="B124" s="36">
        <v>1885873.36</v>
      </c>
      <c r="C124" s="36">
        <v>1896774</v>
      </c>
      <c r="D124" s="36">
        <v>1429632.6</v>
      </c>
      <c r="E124" s="36">
        <v>241311.77</v>
      </c>
      <c r="F124" s="36">
        <v>319598.09999999998</v>
      </c>
      <c r="G124" s="36">
        <v>5648294.5099999998</v>
      </c>
      <c r="H124" s="36">
        <v>94666</v>
      </c>
      <c r="I124" s="36">
        <v>45687964</v>
      </c>
    </row>
    <row r="125" spans="1:9" ht="15.6" customHeight="1" thickBot="1" x14ac:dyDescent="0.3">
      <c r="A125" s="37" t="s">
        <v>111</v>
      </c>
      <c r="B125" s="38">
        <f>B124+B123+B33+B14+B97</f>
        <v>1724009425.5199997</v>
      </c>
      <c r="C125" s="38">
        <f>C124+C123+C33+C14+C97</f>
        <v>1425326023.2199998</v>
      </c>
      <c r="D125" s="38">
        <f>D124+D123+D33+D14+D97</f>
        <v>1757858702.02</v>
      </c>
      <c r="E125" s="38">
        <f>E124+E123+E33+E14+E97</f>
        <v>1913333053.29</v>
      </c>
      <c r="F125" s="38">
        <f>F124+F123+F122+F33+F14+F97</f>
        <v>2250191609.21</v>
      </c>
      <c r="G125" s="38">
        <f>G124+G123+G122+G33+G14+G97</f>
        <v>2684562619.7799997</v>
      </c>
      <c r="H125" s="38">
        <f>H124+H123+H122+H33+H14+H97</f>
        <v>2963447054.6899996</v>
      </c>
      <c r="I125" s="38">
        <f>I124+I123+I122+I33+I14+I97</f>
        <v>1086729744.6399999</v>
      </c>
    </row>
    <row r="126" spans="1:9" ht="9.75" customHeight="1" thickTop="1" x14ac:dyDescent="0.25">
      <c r="A126" s="39"/>
      <c r="B126" s="40"/>
      <c r="C126" s="41"/>
      <c r="D126" s="41"/>
    </row>
    <row r="127" spans="1:9" x14ac:dyDescent="0.25">
      <c r="A127" s="42" t="s">
        <v>112</v>
      </c>
      <c r="B127" s="40"/>
      <c r="C127" s="41"/>
    </row>
    <row r="128" spans="1:9" x14ac:dyDescent="0.25">
      <c r="A128" s="43" t="s">
        <v>113</v>
      </c>
    </row>
    <row r="129" spans="1:9" x14ac:dyDescent="0.25">
      <c r="A129" s="43" t="s">
        <v>114</v>
      </c>
      <c r="B129" s="44"/>
    </row>
    <row r="131" spans="1:9" x14ac:dyDescent="0.25">
      <c r="B131" s="24"/>
      <c r="C131" s="24"/>
      <c r="D131" s="24"/>
      <c r="E131" s="24"/>
    </row>
    <row r="132" spans="1:9" x14ac:dyDescent="0.25">
      <c r="E132" s="24"/>
    </row>
    <row r="136" spans="1:9" x14ac:dyDescent="0.25">
      <c r="G136" s="41"/>
      <c r="H136" s="41"/>
      <c r="I136" s="41"/>
    </row>
    <row r="137" spans="1:9" x14ac:dyDescent="0.25">
      <c r="G137" s="41"/>
      <c r="H137" s="41"/>
      <c r="I137" s="41"/>
    </row>
  </sheetData>
  <mergeCells count="11">
    <mergeCell ref="D10:D11"/>
    <mergeCell ref="A6:B6"/>
    <mergeCell ref="A7:B7"/>
    <mergeCell ref="A10:A11"/>
    <mergeCell ref="B10:B11"/>
    <mergeCell ref="C10:C11"/>
    <mergeCell ref="E10:E11"/>
    <mergeCell ref="F10:F11"/>
    <mergeCell ref="G10:G11"/>
    <mergeCell ref="H10:H11"/>
    <mergeCell ref="I10:I11"/>
  </mergeCells>
  <hyperlinks>
    <hyperlink ref="A13" location="'1. INGR DE GESTION'!A1" display="c) DERECHOS" xr:uid="{3784B271-F6E4-48AA-ACBC-534AE6D1C56D}"/>
  </hyperlinks>
  <printOptions horizontalCentered="1"/>
  <pageMargins left="0.23622047244094491" right="0.39370078740157483" top="0.70866141732283472" bottom="0.39370078740157483" header="0" footer="0"/>
  <pageSetup scale="5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DERECHOS </vt:lpstr>
      <vt:lpstr>'DERECHOS '!Área_de_impresión</vt:lpstr>
      <vt:lpstr>'DERECHOS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cp:lastPrinted>2026-04-17T20:04:21Z</cp:lastPrinted>
  <dcterms:created xsi:type="dcterms:W3CDTF">2026-04-17T19:32:35Z</dcterms:created>
  <dcterms:modified xsi:type="dcterms:W3CDTF">2026-04-17T20:04:24Z</dcterms:modified>
</cp:coreProperties>
</file>