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RENA\2026\informacion\Requerimiento de infrormacion\presupuesto ciudadano 2026\formatos Ley de ingresos 2026\"/>
    </mc:Choice>
  </mc:AlternateContent>
  <xr:revisionPtr revIDLastSave="0" documentId="13_ncr:1_{66C9CDF3-5F1C-4C2F-ABA7-F5A2E5E9BFE5}" xr6:coauthVersionLast="47" xr6:coauthVersionMax="47" xr10:uidLastSave="{00000000-0000-0000-0000-000000000000}"/>
  <bookViews>
    <workbookView xWindow="11148" yWindow="0" windowWidth="10872" windowHeight="12072" xr2:uid="{7AE378E6-FCB3-4FCE-A285-D14D8F6EAD7E}"/>
  </bookViews>
  <sheets>
    <sheet name="Formato armonizado" sheetId="3" r:id="rId1"/>
  </sheets>
  <definedNames>
    <definedName name="_xlnm.Print_Area" localSheetId="0">'Formato armonizado'!$A$1:$G$205</definedName>
    <definedName name="_xlnm.Print_Titles" localSheetId="0">'Formato armonizado'!$1:$7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3" l="1"/>
  <c r="G119" i="3"/>
  <c r="G107" i="3" l="1"/>
  <c r="G203" i="3"/>
  <c r="G200" i="3"/>
  <c r="G199" i="3" s="1"/>
  <c r="G195" i="3"/>
  <c r="G192" i="3"/>
  <c r="G179" i="3"/>
  <c r="G177" i="3"/>
  <c r="G169" i="3"/>
  <c r="G165" i="3"/>
  <c r="G155" i="3"/>
  <c r="G151" i="3"/>
  <c r="G143" i="3"/>
  <c r="G142" i="3" s="1"/>
  <c r="G138" i="3"/>
  <c r="G128" i="3"/>
  <c r="G124" i="3"/>
  <c r="G122" i="3"/>
  <c r="G100" i="3"/>
  <c r="G98" i="3"/>
  <c r="G96" i="3"/>
  <c r="G93" i="3"/>
  <c r="G89" i="3"/>
  <c r="G86" i="3"/>
  <c r="G83" i="3"/>
  <c r="G81" i="3"/>
  <c r="G79" i="3"/>
  <c r="G74" i="3"/>
  <c r="G71" i="3"/>
  <c r="G68" i="3"/>
  <c r="G64" i="3" s="1"/>
  <c r="G57" i="3"/>
  <c r="G54" i="3"/>
  <c r="G52" i="3"/>
  <c r="G51" i="3" s="1"/>
  <c r="G41" i="3"/>
  <c r="G36" i="3"/>
  <c r="G32" i="3"/>
  <c r="G30" i="3"/>
  <c r="G27" i="3"/>
  <c r="G24" i="3"/>
  <c r="G22" i="3"/>
  <c r="G18" i="3"/>
  <c r="G16" i="3"/>
  <c r="G11" i="3"/>
  <c r="G137" i="3" l="1"/>
  <c r="G121" i="3"/>
  <c r="G50" i="3"/>
  <c r="G35" i="3"/>
  <c r="G162" i="3"/>
  <c r="G10" i="3"/>
  <c r="G154" i="3"/>
  <c r="G153" i="3" s="1"/>
  <c r="G34" i="3" l="1"/>
  <c r="G9" i="3" l="1"/>
  <c r="G8" i="3" s="1"/>
</calcChain>
</file>

<file path=xl/sharedStrings.xml><?xml version="1.0" encoding="utf-8"?>
<sst xmlns="http://schemas.openxmlformats.org/spreadsheetml/2006/main" count="200" uniqueCount="197">
  <si>
    <t>CONCEPTOS</t>
  </si>
  <si>
    <t>PESOS</t>
  </si>
  <si>
    <t>TOTAL</t>
  </si>
  <si>
    <t>INGRESOS DE GESTIÓN</t>
  </si>
  <si>
    <t>IMPUESTOS</t>
  </si>
  <si>
    <t>Impuestos sobre los Ingresos</t>
  </si>
  <si>
    <t>Sobre Rifas, Loterías, Sorteos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</si>
  <si>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</si>
  <si>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</si>
  <si>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</si>
  <si>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</si>
  <si>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Vehículos</t>
  </si>
  <si>
    <t>Impuestos sobre la Producción, el Consumo y las Transacciones</t>
  </si>
  <si>
    <t>Sobre la Adquisición de Vehículos de Motor Usados</t>
  </si>
  <si>
    <t>Sobre la Prestación de Servicios de Hospedaje</t>
  </si>
  <si>
    <t>Impuestos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</si>
  <si>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</si>
  <si>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</si>
  <si>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</si>
  <si>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>Accesorios de Impuestos</t>
  </si>
  <si>
    <t>Otros Impuestos</t>
  </si>
  <si>
    <t>Impuesto para el Desarrollo Social</t>
  </si>
  <si>
    <t>Impuestos  no  Comprendidos  en  la  Ley  de  Ingresos  Vigente,  Causados  en Ejercicios Fiscales Anteriores Pendientes de Liquidación o Pago</t>
  </si>
  <si>
    <t>CUOTAS Y APORTACIONES DE SEGURIDAD SOCIAL</t>
  </si>
  <si>
    <t>Cuotas y Aportaciones de Seguridad Social</t>
  </si>
  <si>
    <t>CONTRIBUCIONES DE MEJORAS</t>
  </si>
  <si>
    <t>Contribuciones de Mejoras por Obras Públicas</t>
  </si>
  <si>
    <t>DERECHOS</t>
  </si>
  <si>
    <t xml:space="preserve">Derechos por el Uso, Goce, Aprovechamiento o Explotación de Bienes de Dominio Público </t>
  </si>
  <si>
    <t>Secretaría de las Culturas  y Artes</t>
  </si>
  <si>
    <t>Museos</t>
  </si>
  <si>
    <t>Teatros</t>
  </si>
  <si>
    <t>Casa de la Cultura Oaxaqueña</t>
  </si>
  <si>
    <t>Centro de las Artes de San Agustín</t>
  </si>
  <si>
    <t>Secretaría de Administración</t>
  </si>
  <si>
    <t>Instalaciones y Edificios Públicos</t>
  </si>
  <si>
    <t>Archivo General del Estado</t>
  </si>
  <si>
    <t>Jardín Etnobotánico</t>
  </si>
  <si>
    <t>Centro Cultural y de Convenciones de Oaxaca</t>
  </si>
  <si>
    <t>Centro Gastronómico de Oaxaca</t>
  </si>
  <si>
    <t>Planetario Nundehui</t>
  </si>
  <si>
    <t>Auditorio Guelaguetza</t>
  </si>
  <si>
    <t>Otros Bienes de dominio publico</t>
  </si>
  <si>
    <t xml:space="preserve">Derechos por Prestación de Servicios </t>
  </si>
  <si>
    <t>Administración Pública</t>
  </si>
  <si>
    <t>Comunes</t>
  </si>
  <si>
    <t>Servicios comunes de las Dependencias y Entidades</t>
  </si>
  <si>
    <t>Secretaría de Gobierno</t>
  </si>
  <si>
    <t>Coordinación Estatal de Protección Civil y Gestión de Riesgos</t>
  </si>
  <si>
    <t>Servicios Secretaría de Gobierno</t>
  </si>
  <si>
    <t>Secretaría de Seguridad Pública y Protección Ciudadana</t>
  </si>
  <si>
    <t>Seguridad Pública</t>
  </si>
  <si>
    <t>Seguridad y Vigilancia</t>
  </si>
  <si>
    <t>Vialidad</t>
  </si>
  <si>
    <t>Secretaría de Salud</t>
  </si>
  <si>
    <t>Vigilancia y Control Sanitario</t>
  </si>
  <si>
    <t>Atención en Salud</t>
  </si>
  <si>
    <t>Secretaría de las Infraestructuras y Comunicaciones</t>
  </si>
  <si>
    <t>Relacionados con Obra Pública</t>
  </si>
  <si>
    <t>Regularización de la Tenencia de la Tierra Urbana</t>
  </si>
  <si>
    <t>Agua, Alcantarillado y Drenaje</t>
  </si>
  <si>
    <t xml:space="preserve">Sistema Operador de los Servicios de Agua Potable y Alcantarillado </t>
  </si>
  <si>
    <t>Secretaría de Movilidad</t>
  </si>
  <si>
    <t>Transporte Público</t>
  </si>
  <si>
    <t>Control vehicular</t>
  </si>
  <si>
    <t xml:space="preserve">Secretaría de las Culturas y Artes </t>
  </si>
  <si>
    <t>Taller de Artes Plásticas</t>
  </si>
  <si>
    <t>Centro de Iniciación Musical de Oaxaca</t>
  </si>
  <si>
    <t xml:space="preserve">Otros Servicios de la Secretaría de las Culturas y Artes </t>
  </si>
  <si>
    <t>Secretaría de Bienestar, Tequio e Inclusión</t>
  </si>
  <si>
    <t xml:space="preserve">Atención Social </t>
  </si>
  <si>
    <t>Secretaría de Fomento Agroalimentario y Desarrollo Rural</t>
  </si>
  <si>
    <t>Control Zoosanitario</t>
  </si>
  <si>
    <t>Secretaría de Finanzas</t>
  </si>
  <si>
    <t>Fiscales</t>
  </si>
  <si>
    <t>Catastrales</t>
  </si>
  <si>
    <t xml:space="preserve">Constancias y  Permisos </t>
  </si>
  <si>
    <t>Archivísticos</t>
  </si>
  <si>
    <t>Secretaría de Honestidad, Transparencia y Función Pública</t>
  </si>
  <si>
    <t>Inspección y Vigilancia</t>
  </si>
  <si>
    <t>Constancias de Responsabilidad Administrativa</t>
  </si>
  <si>
    <t>Secretaría de Desarrollo Económico</t>
  </si>
  <si>
    <t>Capacitación y Productividad</t>
  </si>
  <si>
    <t>Ferias, exposiciones y eventos de promoción comercial</t>
  </si>
  <si>
    <t xml:space="preserve">Secretaría de Turismo </t>
  </si>
  <si>
    <t>Eventos Lunes del Cerro</t>
  </si>
  <si>
    <t>Secretaría de Medio Ambiente, Biodiversidad, Energías y Sostenibilidad</t>
  </si>
  <si>
    <t>Ecológicos</t>
  </si>
  <si>
    <t>Consejería Jurídica y Asistencia Legal del Estado</t>
  </si>
  <si>
    <t>Registro Civil</t>
  </si>
  <si>
    <t>Instituto Registral</t>
  </si>
  <si>
    <t>Notarial</t>
  </si>
  <si>
    <t>Publicaciones</t>
  </si>
  <si>
    <t>Servicios Consejería Jurídica y Asistencia Legal</t>
  </si>
  <si>
    <t>Comisión de Límites</t>
  </si>
  <si>
    <t>Secretaría de Educación Pública de Oaxaca</t>
  </si>
  <si>
    <t>Coordinación General de Educación Media Superior y Superior, Ciencia y Tecnología</t>
  </si>
  <si>
    <t>Derechos por la Prestación de Servicios Educativos</t>
  </si>
  <si>
    <t>Educación Básica</t>
  </si>
  <si>
    <t>Instituto Estatal de Educación Pública de Oaxaca</t>
  </si>
  <si>
    <t>Educación Media Superior</t>
  </si>
  <si>
    <t>Instituto de Estudios de Bachillerato del Estado de Oaxaca</t>
  </si>
  <si>
    <t>Colegio de Bachilleres del Estado de Oaxaca</t>
  </si>
  <si>
    <t>Colegio de Estudios Científicos y Tecnológicos del Estado de Oaxaca</t>
  </si>
  <si>
    <t>Sistema de Estudios Tecnológicos</t>
  </si>
  <si>
    <t>Instituto Tecnológico de Teposcolula</t>
  </si>
  <si>
    <t>Universidad Tecnológica de la Sierra Sur</t>
  </si>
  <si>
    <t>Instituto Tecnológico San Miguel el Grande</t>
  </si>
  <si>
    <t>Universidad Tecnológica de los Valles Centrales de Oaxaca</t>
  </si>
  <si>
    <t xml:space="preserve">Universidad Politécnica de Nochixtlán "Abraham Castellanos" </t>
  </si>
  <si>
    <t>Universidad Tecnológica de la Mixteca</t>
  </si>
  <si>
    <t>Universidad del Mar</t>
  </si>
  <si>
    <t>Universidad del Istmo</t>
  </si>
  <si>
    <t>Universidad del Papaloapan</t>
  </si>
  <si>
    <t>Universidad de la Sierra Sur</t>
  </si>
  <si>
    <t>Universidad de la Sierra Juárez</t>
  </si>
  <si>
    <t>Universidad de la Cañada</t>
  </si>
  <si>
    <t>Novauniversitas</t>
  </si>
  <si>
    <t>Universidad de la Costa</t>
  </si>
  <si>
    <t>Universidad de Chalcatongo</t>
  </si>
  <si>
    <t>Otros Derechos</t>
  </si>
  <si>
    <t>Accesorios de Derechos</t>
  </si>
  <si>
    <t>Derechos  no  Comprendidos  en  la  Ley  de  Ingresos  Vigente,  Causados  en Ejercicios Fiscales Anteriores Pendientes de Liquidación o Pago</t>
  </si>
  <si>
    <t>PRODUCTOS</t>
  </si>
  <si>
    <t>Productos</t>
  </si>
  <si>
    <t>Intereses Ganados de Títulos, Valores y demás Instrumentos Financieros de Recursos Estatales</t>
  </si>
  <si>
    <t>Otros Productos</t>
  </si>
  <si>
    <t>Productos  no  Comprendidos  en  la  Ley  de  Ingresos  Vigente,  Causados  en Ejercicios Fiscales Anteriores Pendientes de Liquidación o Pago</t>
  </si>
  <si>
    <t>APROVECHAMIENTOS</t>
  </si>
  <si>
    <t>Aprovechamientos</t>
  </si>
  <si>
    <t>Multas</t>
  </si>
  <si>
    <t>Indemnizaciones</t>
  </si>
  <si>
    <t>Reintegros</t>
  </si>
  <si>
    <t>Otros Aprovechamientos</t>
  </si>
  <si>
    <t>Aprovechamiento Patrimoniales</t>
  </si>
  <si>
    <t>Accesorios de Aprovechamientos</t>
  </si>
  <si>
    <t>Aprovechamientos no  Comprendidos  en  la  Ley  de  Ingresos  Vigente,  Causados  en Ejercicios Fiscales Anteriores Pendientes de Liquidación o Pago</t>
  </si>
  <si>
    <t>INGRESOS POR VENTA DE BIENES, PRESTACIÓN DE SERVICIOS Y OTROS INGRESOS</t>
  </si>
  <si>
    <t>Ingresos por Venta de Bienes, Prestación de Servicios y Otros Ingresos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</si>
  <si>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</si>
  <si>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</si>
  <si>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</si>
  <si>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</si>
  <si>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</si>
  <si>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</si>
  <si>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</si>
  <si>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</si>
  <si>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>Fondo del Impuesto sobre la Renta</t>
  </si>
  <si>
    <t>Aportaciones</t>
  </si>
  <si>
    <t>Fondo de Aportaciones para la Nómina Educativa y Gasto Operativo</t>
  </si>
  <si>
    <t xml:space="preserve">Fondo de Aportaciones para los Servicios de Salud </t>
  </si>
  <si>
    <t>Fondo de Aportaciones para la Infraestructura Social</t>
  </si>
  <si>
    <t>Fondo de Aportaciones para la Infraestructura Social  Municipal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</si>
  <si>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</si>
  <si>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</si>
  <si>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</si>
  <si>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</si>
  <si>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</si>
  <si>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</si>
  <si>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</si>
  <si>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</si>
  <si>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</si>
  <si>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</si>
  <si>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 xml:space="preserve"> Incentivos Derivados de la Colaboración Fiscal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</si>
  <si>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</si>
  <si>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</si>
  <si>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</si>
  <si>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</si>
  <si>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</si>
  <si>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Diésel</t>
  </si>
  <si>
    <t>Incentivo Régimen de Incorporación Fiscal</t>
  </si>
  <si>
    <t>Fondo de Compensación del Impuesto Sobre Automóviles Nuevos</t>
  </si>
  <si>
    <t>Fondo de Compensación del Régimen de Pequeños Contribuyentes y Régimen de  Intermedios</t>
  </si>
  <si>
    <t>Impuesto sobre Tenencia Federal</t>
  </si>
  <si>
    <t xml:space="preserve">Del Régimen de Pequeños Contribuyentes  </t>
  </si>
  <si>
    <t>Del Régimen Intermedio de las Personas Físicas con Actividades Empresariales</t>
  </si>
  <si>
    <t>Fondos Distintos de Aportaciones</t>
  </si>
  <si>
    <t>Fondo para Entidades Federativas  y Municipios Productores de Hidrocarburos</t>
  </si>
  <si>
    <t>Fondo para el Desarrollo Regional Sustentable de Estados y Municipios Mineros (Fondo Minero)</t>
  </si>
  <si>
    <t>TRANSFERENCIAS, ASIGNACIONES, SUBSIDIOS Y SUBVENCIONES, Y PENSIONES Y JUBILACIONES</t>
  </si>
  <si>
    <t>Transferencias y Asignaciones</t>
  </si>
  <si>
    <t xml:space="preserve">Subsidios y Subvenciones </t>
  </si>
  <si>
    <t>Pensiones y Jubilaciones</t>
  </si>
  <si>
    <t>OTROS INGRESOS Y BENEFICIOS</t>
  </si>
  <si>
    <t>INGRESOS FINANCIEROS</t>
  </si>
  <si>
    <t>Intereses Ganados de Títulos, Valores y demás Instrumentos Financieros de Recursos Federales</t>
  </si>
  <si>
    <t>OTROS INGRESOS Y BENEFICIOS VARIOS</t>
  </si>
  <si>
    <t>INGRESOS DERIVADOS DE FINANCIAMIENTOS</t>
  </si>
  <si>
    <t>Financiamiento Interno</t>
  </si>
  <si>
    <t xml:space="preserve">Comisión Estatal del Agua para el Bienestar </t>
  </si>
  <si>
    <t>Impuesto a la Venta Final de Bebidas con Contenido Alcohólico</t>
  </si>
  <si>
    <t>3% Supervisiòn de Obra y Verificaciòn Domiciliar</t>
  </si>
  <si>
    <t>Padrón de Contratistas de Obra Pública</t>
  </si>
  <si>
    <t>Secretaría del Trabajo</t>
  </si>
  <si>
    <t>Servicios en materia de Certificación e impartición de cursos y otros</t>
  </si>
  <si>
    <t>Fondo de Infraestructura Social  para  las Entidades</t>
  </si>
  <si>
    <t>Ley de Ingresos del Estado de Oaxaca,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</si>
</sst>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2" applyFont="1" applyAlignment="1">
      <alignment vertical="top"/>
    </xf>
    <xf numFmtId="0" fontId="6" fillId="0" borderId="0" xfId="2" applyFont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top"/>
    </xf>
    <xf numFmtId="0" fontId="4" fillId="0" borderId="0" xfId="2" applyFont="1"/>
    <xf numFmtId="43" fontId="4" fillId="0" borderId="0" xfId="2" applyNumberFormat="1" applyFont="1" applyAlignment="1">
      <alignment vertical="top"/>
    </xf>
    <xf numFmtId="43" fontId="6" fillId="0" borderId="1" xfId="2" applyNumberFormat="1" applyFont="1" applyBorder="1" applyAlignment="1">
      <alignment horizontal="center" vertical="center"/>
    </xf>
    <xf numFmtId="43" fontId="7" fillId="0" borderId="5" xfId="1" applyFont="1" applyFill="1" applyBorder="1" applyAlignment="1">
      <alignment horizontal="justify" vertical="center"/>
    </xf>
    <xf numFmtId="43" fontId="6" fillId="0" borderId="1" xfId="2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43" fontId="4" fillId="0" borderId="1" xfId="4" applyFont="1" applyFill="1" applyBorder="1" applyAlignment="1">
      <alignment horizontal="left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 wrapText="1"/>
    </xf>
    <xf numFmtId="43" fontId="7" fillId="0" borderId="2" xfId="1" applyFont="1" applyFill="1" applyBorder="1" applyAlignment="1">
      <alignment horizontal="justify" vertical="center"/>
    </xf>
    <xf numFmtId="2" fontId="6" fillId="0" borderId="1" xfId="2" applyNumberFormat="1" applyFont="1" applyBorder="1" applyAlignment="1">
      <alignment horizontal="right" vertical="center"/>
    </xf>
    <xf numFmtId="43" fontId="7" fillId="0" borderId="3" xfId="1" applyFont="1" applyFill="1" applyBorder="1" applyAlignment="1">
      <alignment horizontal="justify" vertical="center"/>
    </xf>
    <xf numFmtId="2" fontId="4" fillId="0" borderId="1" xfId="2" applyNumberFormat="1" applyFont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0" fontId="7" fillId="0" borderId="9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top"/>
    </xf>
    <xf numFmtId="0" fontId="7" fillId="0" borderId="9" xfId="0" applyFont="1" applyBorder="1" applyAlignment="1">
      <alignment horizontal="justify" vertical="top"/>
    </xf>
    <xf numFmtId="0" fontId="4" fillId="0" borderId="9" xfId="0" applyFont="1" applyBorder="1" applyAlignment="1">
      <alignment horizontal="justify" vertical="top" wrapText="1"/>
    </xf>
    <xf numFmtId="43" fontId="6" fillId="0" borderId="1" xfId="4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3" fontId="7" fillId="0" borderId="8" xfId="1" applyFont="1" applyFill="1" applyBorder="1" applyAlignment="1">
      <alignment horizontal="justify" vertical="center"/>
    </xf>
    <xf numFmtId="43" fontId="7" fillId="0" borderId="9" xfId="1" applyFont="1" applyFill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43" fontId="7" fillId="0" borderId="9" xfId="1" applyFont="1" applyFill="1" applyBorder="1" applyAlignment="1">
      <alignment vertical="center"/>
    </xf>
    <xf numFmtId="0" fontId="4" fillId="0" borderId="9" xfId="0" applyFont="1" applyBorder="1" applyAlignment="1">
      <alignment horizontal="justify" vertical="center"/>
    </xf>
    <xf numFmtId="43" fontId="4" fillId="0" borderId="9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vertical="center" wrapText="1"/>
    </xf>
    <xf numFmtId="43" fontId="4" fillId="0" borderId="10" xfId="1" applyFont="1" applyFill="1" applyBorder="1" applyAlignment="1">
      <alignment vertical="center"/>
    </xf>
    <xf numFmtId="43" fontId="4" fillId="0" borderId="9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left" vertical="center"/>
    </xf>
    <xf numFmtId="43" fontId="11" fillId="0" borderId="9" xfId="1" applyFont="1" applyFill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/>
    </xf>
    <xf numFmtId="43" fontId="10" fillId="0" borderId="9" xfId="1" applyFont="1" applyFill="1" applyBorder="1" applyAlignment="1">
      <alignment horizontal="left" vertical="center"/>
    </xf>
    <xf numFmtId="43" fontId="4" fillId="0" borderId="1" xfId="2" applyNumberFormat="1" applyFont="1" applyBorder="1" applyAlignment="1">
      <alignment vertical="center"/>
    </xf>
    <xf numFmtId="39" fontId="4" fillId="0" borderId="1" xfId="4" applyNumberFormat="1" applyFont="1" applyFill="1" applyBorder="1" applyAlignment="1">
      <alignment vertical="center"/>
    </xf>
    <xf numFmtId="2" fontId="6" fillId="0" borderId="1" xfId="2" applyNumberFormat="1" applyFont="1" applyBorder="1" applyAlignment="1">
      <alignment vertical="center"/>
    </xf>
    <xf numFmtId="39" fontId="6" fillId="0" borderId="1" xfId="2" applyNumberFormat="1" applyFont="1" applyBorder="1" applyAlignment="1">
      <alignment horizontal="right" vertical="center"/>
    </xf>
    <xf numFmtId="43" fontId="6" fillId="0" borderId="1" xfId="2" applyNumberFormat="1" applyFont="1" applyBorder="1" applyAlignment="1">
      <alignment horizontal="right" vertical="center"/>
    </xf>
    <xf numFmtId="43" fontId="6" fillId="0" borderId="1" xfId="5" applyFont="1" applyFill="1" applyBorder="1" applyAlignment="1">
      <alignment horizontal="left" vertical="center" wrapText="1"/>
    </xf>
    <xf numFmtId="43" fontId="6" fillId="0" borderId="1" xfId="4" applyFont="1" applyFill="1" applyBorder="1" applyAlignment="1">
      <alignment horizontal="justify" vertical="center"/>
    </xf>
    <xf numFmtId="43" fontId="4" fillId="0" borderId="1" xfId="4" applyFont="1" applyFill="1" applyBorder="1" applyAlignment="1">
      <alignment horizontal="justify" vertical="center"/>
    </xf>
    <xf numFmtId="43" fontId="6" fillId="0" borderId="1" xfId="2" applyNumberFormat="1" applyFont="1" applyBorder="1" applyAlignment="1">
      <alignment horizontal="left" vertical="center" wrapText="1"/>
    </xf>
    <xf numFmtId="164" fontId="4" fillId="0" borderId="1" xfId="4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43" fontId="6" fillId="0" borderId="1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/>
    </xf>
    <xf numFmtId="43" fontId="6" fillId="0" borderId="1" xfId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2" fillId="0" borderId="0" xfId="2" applyAlignment="1">
      <alignment horizontal="right" vertical="center"/>
    </xf>
    <xf numFmtId="43" fontId="4" fillId="0" borderId="0" xfId="2" applyNumberFormat="1" applyFont="1" applyAlignment="1">
      <alignment vertical="center"/>
    </xf>
    <xf numFmtId="43" fontId="13" fillId="2" borderId="2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3" xfId="1" applyFont="1" applyFill="1" applyBorder="1" applyAlignment="1">
      <alignment horizontal="center" vertical="center" wrapText="1"/>
    </xf>
    <xf numFmtId="43" fontId="13" fillId="2" borderId="4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43" fontId="4" fillId="0" borderId="3" xfId="1" applyFont="1" applyFill="1" applyBorder="1" applyAlignment="1">
      <alignment horizontal="left" vertical="center" wrapText="1"/>
    </xf>
    <xf numFmtId="43" fontId="4" fillId="0" borderId="4" xfId="1" applyFont="1" applyFill="1" applyBorder="1" applyAlignment="1">
      <alignment horizontal="left" vertical="center" wrapText="1"/>
    </xf>
    <xf numFmtId="43" fontId="4" fillId="0" borderId="9" xfId="1" applyFont="1" applyFill="1" applyBorder="1" applyAlignment="1">
      <alignment horizontal="justify" vertical="center" wrapText="1"/>
    </xf>
    <xf numFmtId="43" fontId="4" fillId="0" borderId="10" xfId="1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3" fontId="10" fillId="0" borderId="9" xfId="1" applyFont="1" applyFill="1" applyBorder="1" applyAlignment="1">
      <alignment horizontal="left" vertical="center"/>
    </xf>
    <xf numFmtId="43" fontId="10" fillId="0" borderId="10" xfId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6">
    <cellStyle name="Millares" xfId="1" builtinId="3"/>
    <cellStyle name="Millares 2 3" xfId="4" xr:uid="{B2387743-4CB3-4390-89E8-63254B2F3BA6}"/>
    <cellStyle name="Millares 4 2 2" xfId="5" xr:uid="{F2FA7A73-48B3-4536-9F7C-C214F80EEBF9}"/>
    <cellStyle name="Normal" xfId="0" builtinId="0"/>
    <cellStyle name="Normal 2 2" xfId="3" xr:uid="{1F3CFEFA-51F8-4938-A3C3-452C488EF9DA}"/>
    <cellStyle name="Normal 3 2" xfId="2" xr:uid="{504F3035-7F0F-46F1-B9F8-711860B94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3267461</xdr:colOff>
      <xdr:row>0</xdr:row>
      <xdr:rowOff>10298</xdr:rowOff>
    </xdr:from>
    <xdr:to>
      <xdr:col>6</xdr:col>
      <xdr:colOff>2067183</xdr:colOff>
      <xdr:row>2</xdr:row>
      <xdr:rowOff>61785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0859C-2DC4-1BC7-55E6-098CDA293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23"/>
        <a:stretch>
          <a:fillRect/>
        </a:stretch>
      </xdr:blipFill>
      <xdr:spPr bwMode="auto">
        <a:xfrm>
          <a:off x="3813218" y="10298"/>
          <a:ext cx="3330533" cy="5148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E654-129A-9B44-9466-972ADA9A7A87}">
  <sheetPr>
    <tabColor rgb="FF00FFFF"/>
  </sheetPr>
  <dimension ref="A2:H209"/>
  <sheetViews>
    <sheetView showGridLines="0" tabSelected="1" view="pageBreakPreview" zoomScale="60" zoomScaleNormal="74" workbookViewId="0">
      <selection activeCell="G9" sqref="G9"/>
    </sheetView>
  </sheetViews>
  <sheetFormatPr baseColWidth="10" defaultColWidth="11.44140625" defaultRowHeight="15" x14ac:dyDescent="0.25"/>
  <cols>
    <col min="1" max="1" width="1.109375" style="6" customWidth="1"/>
    <col min="2" max="2" width="1.44140625" style="6" customWidth="1"/>
    <col min="3" max="3" width="1.77734375" style="6" customWidth="1"/>
    <col min="4" max="4" width="1.77734375" style="10" customWidth="1"/>
    <col min="5" max="5" width="1.77734375" style="3" customWidth="1"/>
    <col min="6" max="6" width="66.109375" style="4" customWidth="1"/>
    <col min="7" max="7" width="33" style="4" customWidth="1"/>
    <col min="8" max="8" width="24" style="6" customWidth="1"/>
    <col min="9" max="16384" width="11.44140625" style="6"/>
  </cols>
  <sheetData>
    <row r="2" spans="1:8" ht="21" x14ac:dyDescent="0.4">
      <c r="A2" s="1"/>
      <c r="B2" s="2"/>
      <c r="C2" s="2"/>
      <c r="D2" s="2"/>
      <c r="G2" s="5"/>
    </row>
    <row r="3" spans="1:8" ht="9.75" customHeight="1" x14ac:dyDescent="0.25">
      <c r="A3" s="2"/>
      <c r="B3" s="2"/>
      <c r="C3" s="2"/>
      <c r="D3" s="2"/>
      <c r="G3" s="7"/>
    </row>
    <row r="4" spans="1:8" ht="15" customHeight="1" x14ac:dyDescent="0.25">
      <c r="A4" s="2"/>
      <c r="B4" s="2"/>
      <c r="C4" s="2"/>
      <c r="D4" s="2"/>
    </row>
    <row r="5" spans="1:8" ht="21" x14ac:dyDescent="0.25">
      <c r="A5" s="2"/>
      <c r="B5" s="8" t="s">
        <v>196</v>
      </c>
      <c r="C5" s="2"/>
      <c r="D5" s="2"/>
    </row>
    <row r="6" spans="1:8" ht="10.8" customHeight="1" x14ac:dyDescent="0.25">
      <c r="B6" s="9"/>
    </row>
    <row r="7" spans="1:8" ht="29.4" customHeight="1" x14ac:dyDescent="0.3">
      <c r="A7" s="92" t="s">
        <v>0</v>
      </c>
      <c r="B7" s="93"/>
      <c r="C7" s="93"/>
      <c r="D7" s="93"/>
      <c r="E7" s="93"/>
      <c r="F7" s="94"/>
      <c r="G7" s="80" t="s">
        <v>1</v>
      </c>
    </row>
    <row r="8" spans="1:8" ht="27" customHeight="1" x14ac:dyDescent="0.3">
      <c r="A8" s="95" t="s">
        <v>2</v>
      </c>
      <c r="B8" s="95"/>
      <c r="C8" s="95"/>
      <c r="D8" s="95"/>
      <c r="E8" s="95"/>
      <c r="F8" s="95"/>
      <c r="G8" s="12">
        <f>G9+G153+G199+G203</f>
        <v>108916353742</v>
      </c>
    </row>
    <row r="9" spans="1:8" ht="23.55" customHeight="1" x14ac:dyDescent="0.3">
      <c r="A9" s="96" t="s">
        <v>3</v>
      </c>
      <c r="B9" s="97"/>
      <c r="C9" s="97"/>
      <c r="D9" s="97"/>
      <c r="E9" s="97"/>
      <c r="F9" s="98"/>
      <c r="G9" s="12">
        <f>G10+G30+G32+G34+G137+G142+G151</f>
        <v>5533286361</v>
      </c>
      <c r="H9" s="11"/>
    </row>
    <row r="10" spans="1:8" ht="20.55" customHeight="1" x14ac:dyDescent="0.3">
      <c r="A10" s="13"/>
      <c r="B10" s="88" t="s">
        <v>4</v>
      </c>
      <c r="C10" s="88"/>
      <c r="D10" s="88"/>
      <c r="E10" s="88"/>
      <c r="F10" s="89"/>
      <c r="G10" s="14">
        <f>G11+G16+G18+G22+G26+G27+G29+G24</f>
        <v>2455845007</v>
      </c>
      <c r="H10" s="11"/>
    </row>
    <row r="11" spans="1:8" ht="25.2" customHeight="1" x14ac:dyDescent="0.3">
      <c r="A11" s="15"/>
      <c r="B11" s="16"/>
      <c r="C11" s="88" t="s">
        <v>5</v>
      </c>
      <c r="D11" s="88"/>
      <c r="E11" s="88"/>
      <c r="F11" s="89"/>
      <c r="G11" s="14">
        <f>SUM(G12:G15)</f>
        <v>86483070</v>
      </c>
      <c r="H11" s="11"/>
    </row>
    <row r="12" spans="1:8" ht="24.45" customHeight="1" x14ac:dyDescent="0.3">
      <c r="A12" s="15"/>
      <c r="B12" s="16"/>
      <c r="C12" s="16"/>
      <c r="D12" s="84" t="s">
        <v>6</v>
      </c>
      <c r="E12" s="84"/>
      <c r="F12" s="85"/>
      <c r="G12" s="17">
        <v>3940825</v>
      </c>
      <c r="H12" s="11"/>
    </row>
    <row r="13" spans="1:8" ht="24.45" customHeight="1" x14ac:dyDescent="0.3">
      <c r="A13" s="15"/>
      <c r="B13" s="16"/>
      <c r="C13" s="16"/>
      <c r="D13" s="84" t="s">
        <v>7</v>
      </c>
      <c r="E13" s="84"/>
      <c r="F13" s="85"/>
      <c r="G13" s="17">
        <v>3759511</v>
      </c>
      <c r="H13" s="11"/>
    </row>
    <row r="14" spans="1:8" ht="39.450000000000003" customHeight="1" x14ac:dyDescent="0.3">
      <c r="A14" s="15"/>
      <c r="B14" s="16"/>
      <c r="C14" s="16"/>
      <c r="D14" s="86" t="s">
        <v>8</v>
      </c>
      <c r="E14" s="86"/>
      <c r="F14" s="87"/>
      <c r="G14" s="17">
        <v>78131554</v>
      </c>
      <c r="H14" s="11"/>
    </row>
    <row r="15" spans="1:8" ht="24" customHeight="1" x14ac:dyDescent="0.3">
      <c r="A15" s="15"/>
      <c r="B15" s="16"/>
      <c r="C15" s="16"/>
      <c r="D15" s="84" t="s">
        <v>9</v>
      </c>
      <c r="E15" s="84"/>
      <c r="F15" s="85"/>
      <c r="G15" s="17">
        <v>651180</v>
      </c>
      <c r="H15" s="11"/>
    </row>
    <row r="16" spans="1:8" ht="22.8" customHeight="1" x14ac:dyDescent="0.3">
      <c r="A16" s="15"/>
      <c r="B16" s="16"/>
      <c r="C16" s="88" t="s">
        <v>10</v>
      </c>
      <c r="D16" s="88"/>
      <c r="E16" s="88"/>
      <c r="F16" s="89"/>
      <c r="G16" s="14">
        <f>G17</f>
        <v>8504421</v>
      </c>
      <c r="H16" s="11"/>
    </row>
    <row r="17" spans="1:8" ht="21" customHeight="1" x14ac:dyDescent="0.3">
      <c r="A17" s="15"/>
      <c r="B17" s="16"/>
      <c r="C17" s="16"/>
      <c r="D17" s="84" t="s">
        <v>11</v>
      </c>
      <c r="E17" s="84"/>
      <c r="F17" s="85"/>
      <c r="G17" s="17">
        <v>8504421</v>
      </c>
      <c r="H17" s="11"/>
    </row>
    <row r="18" spans="1:8" ht="40.200000000000003" customHeight="1" x14ac:dyDescent="0.3">
      <c r="A18" s="15"/>
      <c r="B18" s="16"/>
      <c r="C18" s="90" t="s">
        <v>12</v>
      </c>
      <c r="D18" s="90"/>
      <c r="E18" s="90"/>
      <c r="F18" s="91"/>
      <c r="G18" s="14">
        <f>SUM(G19:G21)</f>
        <v>254501735</v>
      </c>
      <c r="H18" s="11"/>
    </row>
    <row r="19" spans="1:8" ht="24" customHeight="1" x14ac:dyDescent="0.3">
      <c r="A19" s="15"/>
      <c r="B19" s="16"/>
      <c r="C19" s="16"/>
      <c r="D19" s="103" t="s">
        <v>13</v>
      </c>
      <c r="E19" s="103"/>
      <c r="F19" s="104"/>
      <c r="G19" s="17">
        <v>29400126</v>
      </c>
      <c r="H19" s="11"/>
    </row>
    <row r="20" spans="1:8" ht="36.450000000000003" customHeight="1" x14ac:dyDescent="0.3">
      <c r="A20" s="15"/>
      <c r="B20" s="16"/>
      <c r="C20" s="16"/>
      <c r="D20" s="84" t="s">
        <v>14</v>
      </c>
      <c r="E20" s="84"/>
      <c r="F20" s="85"/>
      <c r="G20" s="17">
        <v>196173884</v>
      </c>
      <c r="H20" s="11"/>
    </row>
    <row r="21" spans="1:8" ht="36" customHeight="1" x14ac:dyDescent="0.3">
      <c r="A21" s="15"/>
      <c r="B21" s="16"/>
      <c r="C21" s="16"/>
      <c r="D21" s="84" t="s">
        <v>190</v>
      </c>
      <c r="E21" s="84"/>
      <c r="F21" s="85"/>
      <c r="G21" s="17">
        <v>28927725</v>
      </c>
      <c r="H21" s="11"/>
    </row>
    <row r="22" spans="1:8" ht="25.8" customHeight="1" x14ac:dyDescent="0.3">
      <c r="A22" s="15"/>
      <c r="B22" s="16"/>
      <c r="C22" s="88" t="s">
        <v>15</v>
      </c>
      <c r="D22" s="88"/>
      <c r="E22" s="88"/>
      <c r="F22" s="89"/>
      <c r="G22" s="14">
        <f>G23</f>
        <v>1760521609</v>
      </c>
      <c r="H22" s="11"/>
    </row>
    <row r="23" spans="1:8" ht="33" customHeight="1" x14ac:dyDescent="0.3">
      <c r="A23" s="15"/>
      <c r="B23" s="16"/>
      <c r="C23" s="16"/>
      <c r="D23" s="84" t="s">
        <v>16</v>
      </c>
      <c r="E23" s="84"/>
      <c r="F23" s="85"/>
      <c r="G23" s="17">
        <v>1760521609</v>
      </c>
      <c r="H23" s="11"/>
    </row>
    <row r="24" spans="1:8" ht="23.55" customHeight="1" x14ac:dyDescent="0.3">
      <c r="A24" s="18"/>
      <c r="B24" s="19"/>
      <c r="C24" s="88" t="s">
        <v>17</v>
      </c>
      <c r="D24" s="88"/>
      <c r="E24" s="88"/>
      <c r="F24" s="89"/>
      <c r="G24" s="14">
        <f>G25</f>
        <v>37234017</v>
      </c>
      <c r="H24" s="11"/>
    </row>
    <row r="25" spans="1:8" ht="33" customHeight="1" x14ac:dyDescent="0.3">
      <c r="A25" s="15"/>
      <c r="B25" s="16"/>
      <c r="C25" s="16"/>
      <c r="D25" s="84" t="s">
        <v>18</v>
      </c>
      <c r="E25" s="84"/>
      <c r="F25" s="85"/>
      <c r="G25" s="17">
        <v>37234017</v>
      </c>
      <c r="H25" s="11"/>
    </row>
    <row r="26" spans="1:8" ht="27" customHeight="1" x14ac:dyDescent="0.3">
      <c r="A26" s="15"/>
      <c r="B26" s="16"/>
      <c r="C26" s="88" t="s">
        <v>19</v>
      </c>
      <c r="D26" s="88"/>
      <c r="E26" s="88"/>
      <c r="F26" s="89"/>
      <c r="G26" s="35">
        <v>16068789</v>
      </c>
      <c r="H26" s="11"/>
    </row>
    <row r="27" spans="1:8" ht="27" customHeight="1" x14ac:dyDescent="0.3">
      <c r="A27" s="15"/>
      <c r="B27" s="16"/>
      <c r="C27" s="88" t="s">
        <v>20</v>
      </c>
      <c r="D27" s="88"/>
      <c r="E27" s="88"/>
      <c r="F27" s="89"/>
      <c r="G27" s="14">
        <f>G28</f>
        <v>292531365</v>
      </c>
      <c r="H27" s="11"/>
    </row>
    <row r="28" spans="1:8" ht="24" customHeight="1" x14ac:dyDescent="0.3">
      <c r="A28" s="20"/>
      <c r="B28" s="21"/>
      <c r="C28" s="21"/>
      <c r="D28" s="99" t="s">
        <v>21</v>
      </c>
      <c r="E28" s="99"/>
      <c r="F28" s="100"/>
      <c r="G28" s="17">
        <v>292531365</v>
      </c>
      <c r="H28" s="11"/>
    </row>
    <row r="29" spans="1:8" ht="45.45" customHeight="1" x14ac:dyDescent="0.3">
      <c r="A29" s="20"/>
      <c r="B29" s="21"/>
      <c r="C29" s="101" t="s">
        <v>22</v>
      </c>
      <c r="D29" s="101"/>
      <c r="E29" s="101"/>
      <c r="F29" s="102"/>
      <c r="G29" s="17">
        <v>1</v>
      </c>
      <c r="H29" s="11"/>
    </row>
    <row r="30" spans="1:8" ht="22.2" customHeight="1" x14ac:dyDescent="0.3">
      <c r="A30" s="23"/>
      <c r="B30" s="101" t="s">
        <v>23</v>
      </c>
      <c r="C30" s="101"/>
      <c r="D30" s="101"/>
      <c r="E30" s="101"/>
      <c r="F30" s="102"/>
      <c r="G30" s="24">
        <f>SUM(G31)</f>
        <v>0</v>
      </c>
    </row>
    <row r="31" spans="1:8" ht="22.2" customHeight="1" x14ac:dyDescent="0.3">
      <c r="A31" s="23"/>
      <c r="B31" s="25"/>
      <c r="C31" s="25"/>
      <c r="D31" s="99" t="s">
        <v>24</v>
      </c>
      <c r="E31" s="99"/>
      <c r="F31" s="100"/>
      <c r="G31" s="26">
        <v>0</v>
      </c>
    </row>
    <row r="32" spans="1:8" ht="24.45" customHeight="1" x14ac:dyDescent="0.3">
      <c r="A32" s="20"/>
      <c r="B32" s="101" t="s">
        <v>25</v>
      </c>
      <c r="C32" s="101"/>
      <c r="D32" s="101"/>
      <c r="E32" s="101"/>
      <c r="F32" s="102"/>
      <c r="G32" s="24">
        <f>SUM(G33)</f>
        <v>0</v>
      </c>
    </row>
    <row r="33" spans="1:8" ht="22.2" customHeight="1" x14ac:dyDescent="0.3">
      <c r="A33" s="20"/>
      <c r="B33" s="21"/>
      <c r="C33" s="21"/>
      <c r="D33" s="99" t="s">
        <v>26</v>
      </c>
      <c r="E33" s="99"/>
      <c r="F33" s="100"/>
      <c r="G33" s="26">
        <v>0</v>
      </c>
    </row>
    <row r="34" spans="1:8" ht="22.8" customHeight="1" x14ac:dyDescent="0.3">
      <c r="A34" s="20"/>
      <c r="B34" s="101" t="s">
        <v>27</v>
      </c>
      <c r="C34" s="101"/>
      <c r="D34" s="101"/>
      <c r="E34" s="101"/>
      <c r="F34" s="102"/>
      <c r="G34" s="14">
        <f>G35+G50+G121+G134+G135+G136</f>
        <v>2713978979</v>
      </c>
      <c r="H34" s="11"/>
    </row>
    <row r="35" spans="1:8" ht="33.450000000000003" customHeight="1" x14ac:dyDescent="0.3">
      <c r="A35" s="27"/>
      <c r="B35" s="28"/>
      <c r="C35" s="107" t="s">
        <v>28</v>
      </c>
      <c r="D35" s="107"/>
      <c r="E35" s="107"/>
      <c r="F35" s="108"/>
      <c r="G35" s="14">
        <f>SUM(G36+G41)</f>
        <v>50046438</v>
      </c>
      <c r="H35" s="11"/>
    </row>
    <row r="36" spans="1:8" ht="19.8" customHeight="1" x14ac:dyDescent="0.3">
      <c r="A36" s="27"/>
      <c r="B36" s="28"/>
      <c r="C36" s="28"/>
      <c r="D36" s="107" t="s">
        <v>29</v>
      </c>
      <c r="E36" s="107"/>
      <c r="F36" s="108"/>
      <c r="G36" s="14">
        <f>SUM(G37:G40)</f>
        <v>3251721</v>
      </c>
      <c r="H36" s="11"/>
    </row>
    <row r="37" spans="1:8" ht="21.45" customHeight="1" x14ac:dyDescent="0.3">
      <c r="A37" s="27"/>
      <c r="B37" s="28"/>
      <c r="C37" s="28"/>
      <c r="D37" s="30"/>
      <c r="E37" s="105" t="s">
        <v>30</v>
      </c>
      <c r="F37" s="106"/>
      <c r="G37" s="17">
        <v>237778</v>
      </c>
      <c r="H37" s="11"/>
    </row>
    <row r="38" spans="1:8" ht="21.45" customHeight="1" x14ac:dyDescent="0.3">
      <c r="A38" s="27"/>
      <c r="B38" s="28"/>
      <c r="C38" s="28"/>
      <c r="D38" s="30"/>
      <c r="E38" s="105" t="s">
        <v>31</v>
      </c>
      <c r="F38" s="106"/>
      <c r="G38" s="17">
        <v>2714646</v>
      </c>
      <c r="H38" s="11"/>
    </row>
    <row r="39" spans="1:8" ht="21.45" customHeight="1" x14ac:dyDescent="0.3">
      <c r="A39" s="27"/>
      <c r="B39" s="28"/>
      <c r="C39" s="28"/>
      <c r="D39" s="30"/>
      <c r="E39" s="105" t="s">
        <v>32</v>
      </c>
      <c r="F39" s="106"/>
      <c r="G39" s="17">
        <v>61703</v>
      </c>
      <c r="H39" s="11"/>
    </row>
    <row r="40" spans="1:8" ht="21.45" customHeight="1" x14ac:dyDescent="0.3">
      <c r="A40" s="27"/>
      <c r="B40" s="28"/>
      <c r="C40" s="28"/>
      <c r="D40" s="30"/>
      <c r="E40" s="105" t="s">
        <v>33</v>
      </c>
      <c r="F40" s="106"/>
      <c r="G40" s="17">
        <v>237594</v>
      </c>
      <c r="H40" s="11"/>
    </row>
    <row r="41" spans="1:8" ht="25.2" customHeight="1" x14ac:dyDescent="0.3">
      <c r="A41" s="27"/>
      <c r="B41" s="28"/>
      <c r="C41" s="28"/>
      <c r="D41" s="107" t="s">
        <v>34</v>
      </c>
      <c r="E41" s="107"/>
      <c r="F41" s="108"/>
      <c r="G41" s="14">
        <f>SUM(G42:G49)</f>
        <v>46794717</v>
      </c>
      <c r="H41" s="11"/>
    </row>
    <row r="42" spans="1:8" ht="21" customHeight="1" x14ac:dyDescent="0.3">
      <c r="A42" s="27"/>
      <c r="B42" s="28"/>
      <c r="C42" s="28"/>
      <c r="D42" s="30"/>
      <c r="E42" s="105" t="s">
        <v>35</v>
      </c>
      <c r="F42" s="106"/>
      <c r="G42" s="17">
        <v>6017287</v>
      </c>
      <c r="H42" s="11"/>
    </row>
    <row r="43" spans="1:8" ht="21" customHeight="1" x14ac:dyDescent="0.3">
      <c r="A43" s="27"/>
      <c r="B43" s="28"/>
      <c r="C43" s="28"/>
      <c r="D43" s="30"/>
      <c r="E43" s="105" t="s">
        <v>36</v>
      </c>
      <c r="F43" s="106"/>
      <c r="G43" s="17">
        <v>182955</v>
      </c>
      <c r="H43" s="11"/>
    </row>
    <row r="44" spans="1:8" ht="21" customHeight="1" x14ac:dyDescent="0.3">
      <c r="A44" s="27"/>
      <c r="B44" s="28"/>
      <c r="C44" s="28"/>
      <c r="D44" s="30"/>
      <c r="E44" s="105" t="s">
        <v>37</v>
      </c>
      <c r="F44" s="106"/>
      <c r="G44" s="17">
        <v>16511792</v>
      </c>
      <c r="H44" s="11"/>
    </row>
    <row r="45" spans="1:8" ht="21" customHeight="1" x14ac:dyDescent="0.3">
      <c r="A45" s="27"/>
      <c r="B45" s="28"/>
      <c r="C45" s="28"/>
      <c r="D45" s="30"/>
      <c r="E45" s="105" t="s">
        <v>38</v>
      </c>
      <c r="F45" s="106"/>
      <c r="G45" s="17">
        <v>16215250</v>
      </c>
      <c r="H45" s="11"/>
    </row>
    <row r="46" spans="1:8" ht="21" customHeight="1" x14ac:dyDescent="0.3">
      <c r="A46" s="27"/>
      <c r="B46" s="28"/>
      <c r="C46" s="28"/>
      <c r="D46" s="30"/>
      <c r="E46" s="105" t="s">
        <v>39</v>
      </c>
      <c r="F46" s="106"/>
      <c r="G46" s="17">
        <v>415647</v>
      </c>
      <c r="H46" s="11"/>
    </row>
    <row r="47" spans="1:8" ht="21" customHeight="1" x14ac:dyDescent="0.3">
      <c r="A47" s="27"/>
      <c r="B47" s="28"/>
      <c r="C47" s="28"/>
      <c r="D47" s="30"/>
      <c r="E47" s="105" t="s">
        <v>40</v>
      </c>
      <c r="F47" s="106"/>
      <c r="G47" s="17">
        <v>494940</v>
      </c>
      <c r="H47" s="11"/>
    </row>
    <row r="48" spans="1:8" ht="21" customHeight="1" x14ac:dyDescent="0.3">
      <c r="A48" s="27"/>
      <c r="B48" s="28"/>
      <c r="C48" s="28"/>
      <c r="D48" s="30"/>
      <c r="E48" s="105" t="s">
        <v>41</v>
      </c>
      <c r="F48" s="106"/>
      <c r="G48" s="17">
        <v>6956845</v>
      </c>
      <c r="H48" s="11"/>
    </row>
    <row r="49" spans="1:8" ht="21" customHeight="1" x14ac:dyDescent="0.3">
      <c r="A49" s="32"/>
      <c r="B49" s="33"/>
      <c r="C49" s="33"/>
      <c r="D49" s="34"/>
      <c r="E49" s="109" t="s">
        <v>42</v>
      </c>
      <c r="F49" s="110"/>
      <c r="G49" s="17">
        <v>1</v>
      </c>
      <c r="H49" s="11"/>
    </row>
    <row r="50" spans="1:8" ht="22.8" customHeight="1" x14ac:dyDescent="0.3">
      <c r="A50" s="27"/>
      <c r="B50" s="28"/>
      <c r="C50" s="107" t="s">
        <v>43</v>
      </c>
      <c r="D50" s="107"/>
      <c r="E50" s="107"/>
      <c r="F50" s="108"/>
      <c r="G50" s="35">
        <f>SUM(G51+G54+G57+G61+G64+G71+G74+G79+G81+G83+G86+G89+G93+G96+G98+G100+G107+G119)</f>
        <v>2614140221</v>
      </c>
      <c r="H50" s="11"/>
    </row>
    <row r="51" spans="1:8" ht="21" customHeight="1" x14ac:dyDescent="0.3">
      <c r="A51" s="27"/>
      <c r="B51" s="28"/>
      <c r="C51" s="28"/>
      <c r="D51" s="107" t="s">
        <v>44</v>
      </c>
      <c r="E51" s="107"/>
      <c r="F51" s="108"/>
      <c r="G51" s="35">
        <f>G52</f>
        <v>5680668</v>
      </c>
      <c r="H51" s="11"/>
    </row>
    <row r="52" spans="1:8" ht="22.2" customHeight="1" x14ac:dyDescent="0.3">
      <c r="A52" s="27"/>
      <c r="B52" s="28"/>
      <c r="C52" s="28"/>
      <c r="D52" s="36"/>
      <c r="E52" s="105" t="s">
        <v>45</v>
      </c>
      <c r="F52" s="106"/>
      <c r="G52" s="17">
        <f>SUM(G53:G53)</f>
        <v>5680668</v>
      </c>
      <c r="H52" s="11"/>
    </row>
    <row r="53" spans="1:8" ht="21" customHeight="1" x14ac:dyDescent="0.3">
      <c r="A53" s="27"/>
      <c r="B53" s="28"/>
      <c r="C53" s="28"/>
      <c r="D53" s="36"/>
      <c r="E53" s="37"/>
      <c r="F53" s="31" t="s">
        <v>46</v>
      </c>
      <c r="G53" s="17">
        <v>5680668</v>
      </c>
      <c r="H53" s="11"/>
    </row>
    <row r="54" spans="1:8" ht="23.55" customHeight="1" x14ac:dyDescent="0.3">
      <c r="A54" s="27"/>
      <c r="B54" s="28"/>
      <c r="C54" s="28"/>
      <c r="D54" s="107" t="s">
        <v>47</v>
      </c>
      <c r="E54" s="107"/>
      <c r="F54" s="108"/>
      <c r="G54" s="35">
        <f>G55+G56</f>
        <v>45438528</v>
      </c>
      <c r="H54" s="11"/>
    </row>
    <row r="55" spans="1:8" ht="39" customHeight="1" x14ac:dyDescent="0.3">
      <c r="A55" s="27"/>
      <c r="B55" s="28"/>
      <c r="C55" s="28"/>
      <c r="D55" s="29"/>
      <c r="E55" s="105" t="s">
        <v>48</v>
      </c>
      <c r="F55" s="106"/>
      <c r="G55" s="17">
        <v>45421891</v>
      </c>
      <c r="H55" s="11"/>
    </row>
    <row r="56" spans="1:8" ht="22.8" customHeight="1" x14ac:dyDescent="0.3">
      <c r="A56" s="27"/>
      <c r="B56" s="28"/>
      <c r="C56" s="28"/>
      <c r="D56" s="29"/>
      <c r="E56" s="105" t="s">
        <v>49</v>
      </c>
      <c r="F56" s="106"/>
      <c r="G56" s="17">
        <v>16637</v>
      </c>
      <c r="H56" s="11"/>
    </row>
    <row r="57" spans="1:8" ht="31.8" customHeight="1" x14ac:dyDescent="0.3">
      <c r="A57" s="27"/>
      <c r="B57" s="28"/>
      <c r="C57" s="28"/>
      <c r="D57" s="107" t="s">
        <v>50</v>
      </c>
      <c r="E57" s="107"/>
      <c r="F57" s="108"/>
      <c r="G57" s="35">
        <f>SUM(G58:G60)</f>
        <v>373253486</v>
      </c>
      <c r="H57" s="11"/>
    </row>
    <row r="58" spans="1:8" ht="21" customHeight="1" x14ac:dyDescent="0.3">
      <c r="A58" s="27"/>
      <c r="B58" s="28"/>
      <c r="C58" s="28"/>
      <c r="D58" s="29"/>
      <c r="E58" s="105" t="s">
        <v>51</v>
      </c>
      <c r="F58" s="106"/>
      <c r="G58" s="17">
        <v>7350312</v>
      </c>
      <c r="H58" s="11"/>
    </row>
    <row r="59" spans="1:8" ht="21" customHeight="1" x14ac:dyDescent="0.3">
      <c r="A59" s="27"/>
      <c r="B59" s="28"/>
      <c r="C59" s="28"/>
      <c r="D59" s="29"/>
      <c r="E59" s="105" t="s">
        <v>52</v>
      </c>
      <c r="F59" s="106"/>
      <c r="G59" s="17">
        <v>363047244</v>
      </c>
      <c r="H59" s="11"/>
    </row>
    <row r="60" spans="1:8" ht="21" customHeight="1" x14ac:dyDescent="0.3">
      <c r="A60" s="38"/>
      <c r="B60" s="36"/>
      <c r="C60" s="36"/>
      <c r="D60" s="39"/>
      <c r="E60" s="105" t="s">
        <v>53</v>
      </c>
      <c r="F60" s="106"/>
      <c r="G60" s="17">
        <v>2855930</v>
      </c>
      <c r="H60" s="11"/>
    </row>
    <row r="61" spans="1:8" ht="22.2" customHeight="1" x14ac:dyDescent="0.3">
      <c r="A61" s="40"/>
      <c r="B61" s="41"/>
      <c r="C61" s="41"/>
      <c r="D61" s="113" t="s">
        <v>54</v>
      </c>
      <c r="E61" s="113"/>
      <c r="F61" s="114"/>
      <c r="G61" s="14">
        <f>SUM(G62:G63)</f>
        <v>5078143</v>
      </c>
      <c r="H61" s="11"/>
    </row>
    <row r="62" spans="1:8" ht="25.2" customHeight="1" x14ac:dyDescent="0.3">
      <c r="A62" s="40"/>
      <c r="B62" s="41"/>
      <c r="C62" s="41"/>
      <c r="D62" s="43"/>
      <c r="E62" s="105" t="s">
        <v>55</v>
      </c>
      <c r="F62" s="106"/>
      <c r="G62" s="17">
        <v>5078142</v>
      </c>
      <c r="H62" s="11"/>
    </row>
    <row r="63" spans="1:8" ht="19.2" customHeight="1" x14ac:dyDescent="0.3">
      <c r="A63" s="40"/>
      <c r="B63" s="41"/>
      <c r="C63" s="41"/>
      <c r="D63" s="43"/>
      <c r="E63" s="105" t="s">
        <v>56</v>
      </c>
      <c r="F63" s="106"/>
      <c r="G63" s="26">
        <v>1</v>
      </c>
      <c r="H63" s="11"/>
    </row>
    <row r="64" spans="1:8" ht="25.8" customHeight="1" x14ac:dyDescent="0.3">
      <c r="A64" s="40"/>
      <c r="B64" s="41"/>
      <c r="C64" s="41"/>
      <c r="D64" s="107" t="s">
        <v>57</v>
      </c>
      <c r="E64" s="107"/>
      <c r="F64" s="108"/>
      <c r="G64" s="35">
        <f>SUM(G65:G68)</f>
        <v>216881047</v>
      </c>
      <c r="H64" s="11"/>
    </row>
    <row r="65" spans="1:8" ht="25.8" customHeight="1" x14ac:dyDescent="0.3">
      <c r="A65" s="40"/>
      <c r="B65" s="41"/>
      <c r="C65" s="41"/>
      <c r="D65" s="43"/>
      <c r="E65" s="105" t="s">
        <v>58</v>
      </c>
      <c r="F65" s="106"/>
      <c r="G65" s="17">
        <v>2885195</v>
      </c>
      <c r="H65" s="11"/>
    </row>
    <row r="66" spans="1:8" ht="25.8" customHeight="1" x14ac:dyDescent="0.3">
      <c r="A66" s="40"/>
      <c r="B66" s="41"/>
      <c r="C66" s="41"/>
      <c r="D66" s="43"/>
      <c r="E66" s="111" t="s">
        <v>59</v>
      </c>
      <c r="F66" s="112"/>
      <c r="G66" s="17">
        <v>2551075</v>
      </c>
      <c r="H66" s="11"/>
    </row>
    <row r="67" spans="1:8" ht="25.8" customHeight="1" x14ac:dyDescent="0.3">
      <c r="A67" s="40"/>
      <c r="B67" s="41"/>
      <c r="C67" s="41"/>
      <c r="D67" s="43"/>
      <c r="E67" s="111" t="s">
        <v>191</v>
      </c>
      <c r="F67" s="112"/>
      <c r="G67" s="17">
        <v>46604921</v>
      </c>
      <c r="H67" s="11"/>
    </row>
    <row r="68" spans="1:8" ht="21.45" customHeight="1" x14ac:dyDescent="0.3">
      <c r="A68" s="40"/>
      <c r="B68" s="41"/>
      <c r="C68" s="41"/>
      <c r="D68" s="43"/>
      <c r="E68" s="105" t="s">
        <v>60</v>
      </c>
      <c r="F68" s="106"/>
      <c r="G68" s="17">
        <f>G69+G70</f>
        <v>164839856</v>
      </c>
      <c r="H68" s="11"/>
    </row>
    <row r="69" spans="1:8" ht="37.200000000000003" customHeight="1" x14ac:dyDescent="0.3">
      <c r="A69" s="40"/>
      <c r="B69" s="41"/>
      <c r="C69" s="41"/>
      <c r="D69" s="43"/>
      <c r="E69" s="45"/>
      <c r="F69" s="46" t="s">
        <v>61</v>
      </c>
      <c r="G69" s="17">
        <v>58751112</v>
      </c>
      <c r="H69" s="11"/>
    </row>
    <row r="70" spans="1:8" ht="25.2" customHeight="1" x14ac:dyDescent="0.3">
      <c r="A70" s="40"/>
      <c r="B70" s="41"/>
      <c r="C70" s="41"/>
      <c r="D70" s="43"/>
      <c r="E70" s="45"/>
      <c r="F70" s="47" t="s">
        <v>189</v>
      </c>
      <c r="G70" s="17">
        <v>106088744</v>
      </c>
      <c r="H70" s="11"/>
    </row>
    <row r="71" spans="1:8" ht="25.2" customHeight="1" x14ac:dyDescent="0.3">
      <c r="A71" s="40"/>
      <c r="B71" s="41"/>
      <c r="C71" s="41"/>
      <c r="D71" s="107" t="s">
        <v>62</v>
      </c>
      <c r="E71" s="107"/>
      <c r="F71" s="108"/>
      <c r="G71" s="14">
        <f>SUM(G72:G73)</f>
        <v>1137486210</v>
      </c>
      <c r="H71" s="11"/>
    </row>
    <row r="72" spans="1:8" ht="25.2" customHeight="1" x14ac:dyDescent="0.3">
      <c r="A72" s="40"/>
      <c r="B72" s="41"/>
      <c r="C72" s="41"/>
      <c r="D72" s="43"/>
      <c r="E72" s="105" t="s">
        <v>63</v>
      </c>
      <c r="F72" s="106"/>
      <c r="G72" s="17">
        <v>56336025</v>
      </c>
      <c r="H72" s="11"/>
    </row>
    <row r="73" spans="1:8" ht="31.2" customHeight="1" x14ac:dyDescent="0.3">
      <c r="A73" s="40"/>
      <c r="B73" s="41"/>
      <c r="C73" s="41"/>
      <c r="D73" s="44"/>
      <c r="E73" s="105" t="s">
        <v>64</v>
      </c>
      <c r="F73" s="106"/>
      <c r="G73" s="17">
        <v>1081150185</v>
      </c>
      <c r="H73" s="11"/>
    </row>
    <row r="74" spans="1:8" ht="27" customHeight="1" x14ac:dyDescent="0.3">
      <c r="A74" s="40"/>
      <c r="B74" s="41"/>
      <c r="C74" s="41"/>
      <c r="D74" s="113" t="s">
        <v>65</v>
      </c>
      <c r="E74" s="113"/>
      <c r="F74" s="114"/>
      <c r="G74" s="14">
        <f>SUM(G75:G78)</f>
        <v>3795300</v>
      </c>
      <c r="H74" s="11"/>
    </row>
    <row r="75" spans="1:8" ht="21" customHeight="1" x14ac:dyDescent="0.3">
      <c r="A75" s="40"/>
      <c r="B75" s="41"/>
      <c r="C75" s="41"/>
      <c r="D75" s="48"/>
      <c r="E75" s="115" t="s">
        <v>66</v>
      </c>
      <c r="F75" s="116"/>
      <c r="G75" s="17">
        <v>504855</v>
      </c>
      <c r="H75" s="11"/>
    </row>
    <row r="76" spans="1:8" ht="21" customHeight="1" x14ac:dyDescent="0.3">
      <c r="A76" s="40"/>
      <c r="B76" s="41"/>
      <c r="C76" s="41"/>
      <c r="D76" s="48"/>
      <c r="E76" s="115" t="s">
        <v>67</v>
      </c>
      <c r="F76" s="116"/>
      <c r="G76" s="17">
        <v>518740</v>
      </c>
      <c r="H76" s="11"/>
    </row>
    <row r="77" spans="1:8" ht="23.55" customHeight="1" x14ac:dyDescent="0.3">
      <c r="A77" s="40"/>
      <c r="B77" s="41"/>
      <c r="C77" s="41"/>
      <c r="D77" s="48"/>
      <c r="E77" s="115" t="s">
        <v>32</v>
      </c>
      <c r="F77" s="116"/>
      <c r="G77" s="17">
        <v>2771704</v>
      </c>
      <c r="H77" s="11"/>
    </row>
    <row r="78" spans="1:8" ht="22.8" customHeight="1" x14ac:dyDescent="0.3">
      <c r="A78" s="40"/>
      <c r="B78" s="41"/>
      <c r="C78" s="41"/>
      <c r="D78" s="48"/>
      <c r="E78" s="117" t="s">
        <v>68</v>
      </c>
      <c r="F78" s="118"/>
      <c r="G78" s="17">
        <v>1</v>
      </c>
      <c r="H78" s="11"/>
    </row>
    <row r="79" spans="1:8" ht="21.45" customHeight="1" x14ac:dyDescent="0.3">
      <c r="A79" s="23"/>
      <c r="B79" s="25"/>
      <c r="C79" s="25"/>
      <c r="D79" s="97" t="s">
        <v>69</v>
      </c>
      <c r="E79" s="97"/>
      <c r="F79" s="98"/>
      <c r="G79" s="49">
        <f>G80</f>
        <v>805608</v>
      </c>
      <c r="H79" s="11"/>
    </row>
    <row r="80" spans="1:8" ht="24" customHeight="1" x14ac:dyDescent="0.3">
      <c r="A80" s="40"/>
      <c r="B80" s="50"/>
      <c r="C80" s="41"/>
      <c r="D80" s="43"/>
      <c r="E80" s="105" t="s">
        <v>70</v>
      </c>
      <c r="F80" s="106"/>
      <c r="G80" s="17">
        <v>805608</v>
      </c>
      <c r="H80" s="11"/>
    </row>
    <row r="81" spans="1:8" ht="24.45" customHeight="1" x14ac:dyDescent="0.3">
      <c r="A81" s="40"/>
      <c r="B81" s="41"/>
      <c r="C81" s="28"/>
      <c r="D81" s="107" t="s">
        <v>71</v>
      </c>
      <c r="E81" s="107"/>
      <c r="F81" s="108"/>
      <c r="G81" s="35">
        <f>G82</f>
        <v>640260</v>
      </c>
      <c r="H81" s="11"/>
    </row>
    <row r="82" spans="1:8" ht="21.45" customHeight="1" x14ac:dyDescent="0.3">
      <c r="A82" s="40"/>
      <c r="B82" s="41"/>
      <c r="C82" s="28"/>
      <c r="D82" s="43"/>
      <c r="E82" s="105" t="s">
        <v>72</v>
      </c>
      <c r="F82" s="106"/>
      <c r="G82" s="17">
        <v>640260</v>
      </c>
      <c r="H82" s="11"/>
    </row>
    <row r="83" spans="1:8" ht="24" customHeight="1" x14ac:dyDescent="0.3">
      <c r="A83" s="40"/>
      <c r="B83" s="41"/>
      <c r="C83" s="28"/>
      <c r="D83" s="113" t="s">
        <v>73</v>
      </c>
      <c r="E83" s="113"/>
      <c r="F83" s="114"/>
      <c r="G83" s="35">
        <f>SUM(G84:G85)</f>
        <v>104218405</v>
      </c>
      <c r="H83" s="11"/>
    </row>
    <row r="84" spans="1:8" ht="20.55" customHeight="1" x14ac:dyDescent="0.3">
      <c r="A84" s="40"/>
      <c r="B84" s="41"/>
      <c r="C84" s="28"/>
      <c r="D84" s="43"/>
      <c r="E84" s="105" t="s">
        <v>74</v>
      </c>
      <c r="F84" s="106"/>
      <c r="G84" s="17">
        <v>3032180</v>
      </c>
      <c r="H84" s="11"/>
    </row>
    <row r="85" spans="1:8" ht="27.45" customHeight="1" x14ac:dyDescent="0.3">
      <c r="A85" s="40"/>
      <c r="B85" s="41"/>
      <c r="C85" s="28"/>
      <c r="D85" s="43"/>
      <c r="E85" s="105" t="s">
        <v>75</v>
      </c>
      <c r="F85" s="106"/>
      <c r="G85" s="17">
        <v>101186225</v>
      </c>
      <c r="H85" s="11"/>
    </row>
    <row r="86" spans="1:8" ht="19.8" customHeight="1" x14ac:dyDescent="0.3">
      <c r="A86" s="40"/>
      <c r="B86" s="41"/>
      <c r="C86" s="28"/>
      <c r="D86" s="113" t="s">
        <v>34</v>
      </c>
      <c r="E86" s="113"/>
      <c r="F86" s="114"/>
      <c r="G86" s="49">
        <f>SUM(G87:G88)</f>
        <v>269169</v>
      </c>
      <c r="H86" s="11"/>
    </row>
    <row r="87" spans="1:8" ht="19.8" customHeight="1" x14ac:dyDescent="0.3">
      <c r="A87" s="40"/>
      <c r="B87" s="41"/>
      <c r="C87" s="28"/>
      <c r="D87" s="42"/>
      <c r="E87" s="119" t="s">
        <v>76</v>
      </c>
      <c r="F87" s="120"/>
      <c r="G87" s="17">
        <v>212976</v>
      </c>
      <c r="H87" s="11"/>
    </row>
    <row r="88" spans="1:8" ht="19.8" customHeight="1" x14ac:dyDescent="0.3">
      <c r="A88" s="40"/>
      <c r="B88" s="41"/>
      <c r="C88" s="28"/>
      <c r="D88" s="43"/>
      <c r="E88" s="105" t="s">
        <v>77</v>
      </c>
      <c r="F88" s="106"/>
      <c r="G88" s="17">
        <v>56193</v>
      </c>
      <c r="H88" s="11"/>
    </row>
    <row r="89" spans="1:8" ht="32.549999999999997" customHeight="1" x14ac:dyDescent="0.3">
      <c r="A89" s="40"/>
      <c r="B89" s="41"/>
      <c r="C89" s="28"/>
      <c r="D89" s="113" t="s">
        <v>78</v>
      </c>
      <c r="E89" s="113"/>
      <c r="F89" s="114"/>
      <c r="G89" s="49">
        <f>SUM(G90:G92)</f>
        <v>23030831</v>
      </c>
      <c r="H89" s="11"/>
    </row>
    <row r="90" spans="1:8" ht="22.8" customHeight="1" x14ac:dyDescent="0.3">
      <c r="A90" s="40"/>
      <c r="B90" s="41"/>
      <c r="C90" s="28"/>
      <c r="D90" s="43"/>
      <c r="E90" s="105" t="s">
        <v>79</v>
      </c>
      <c r="F90" s="106"/>
      <c r="G90" s="17">
        <v>14112626</v>
      </c>
      <c r="H90" s="11"/>
    </row>
    <row r="91" spans="1:8" ht="22.8" customHeight="1" x14ac:dyDescent="0.3">
      <c r="A91" s="40"/>
      <c r="B91" s="41"/>
      <c r="C91" s="28"/>
      <c r="D91" s="43"/>
      <c r="E91" s="105" t="s">
        <v>80</v>
      </c>
      <c r="F91" s="106"/>
      <c r="G91" s="17">
        <v>5326817</v>
      </c>
      <c r="H91" s="11"/>
    </row>
    <row r="92" spans="1:8" ht="22.8" customHeight="1" x14ac:dyDescent="0.3">
      <c r="A92" s="40"/>
      <c r="B92" s="41"/>
      <c r="C92" s="28"/>
      <c r="D92" s="43"/>
      <c r="E92" s="105" t="s">
        <v>192</v>
      </c>
      <c r="F92" s="106"/>
      <c r="G92" s="17">
        <v>3591388</v>
      </c>
      <c r="H92" s="11"/>
    </row>
    <row r="93" spans="1:8" ht="22.8" customHeight="1" x14ac:dyDescent="0.3">
      <c r="A93" s="40"/>
      <c r="B93" s="41"/>
      <c r="C93" s="28"/>
      <c r="D93" s="113" t="s">
        <v>81</v>
      </c>
      <c r="E93" s="113"/>
      <c r="F93" s="114"/>
      <c r="G93" s="49">
        <f>G94+G95</f>
        <v>11097546</v>
      </c>
      <c r="H93" s="11"/>
    </row>
    <row r="94" spans="1:8" ht="22.8" customHeight="1" x14ac:dyDescent="0.3">
      <c r="A94" s="40"/>
      <c r="B94" s="41"/>
      <c r="C94" s="28"/>
      <c r="D94" s="43"/>
      <c r="E94" s="105" t="s">
        <v>82</v>
      </c>
      <c r="F94" s="106"/>
      <c r="G94" s="17">
        <v>2121318</v>
      </c>
      <c r="H94" s="11"/>
    </row>
    <row r="95" spans="1:8" ht="22.8" customHeight="1" x14ac:dyDescent="0.3">
      <c r="A95" s="40"/>
      <c r="B95" s="41"/>
      <c r="C95" s="28"/>
      <c r="D95" s="43"/>
      <c r="E95" s="105" t="s">
        <v>83</v>
      </c>
      <c r="F95" s="106"/>
      <c r="G95" s="17">
        <v>8976228</v>
      </c>
      <c r="H95" s="11"/>
    </row>
    <row r="96" spans="1:8" ht="21" customHeight="1" x14ac:dyDescent="0.3">
      <c r="A96" s="40"/>
      <c r="B96" s="41"/>
      <c r="C96" s="28"/>
      <c r="D96" s="113" t="s">
        <v>84</v>
      </c>
      <c r="E96" s="113"/>
      <c r="F96" s="114"/>
      <c r="G96" s="35">
        <f>G97</f>
        <v>23091775</v>
      </c>
      <c r="H96" s="11"/>
    </row>
    <row r="97" spans="1:8" ht="21" customHeight="1" x14ac:dyDescent="0.3">
      <c r="A97" s="40"/>
      <c r="B97" s="41"/>
      <c r="C97" s="28"/>
      <c r="D97" s="43"/>
      <c r="E97" s="105" t="s">
        <v>85</v>
      </c>
      <c r="F97" s="106"/>
      <c r="G97" s="17">
        <v>23091775</v>
      </c>
      <c r="H97" s="11"/>
    </row>
    <row r="98" spans="1:8" ht="31.2" customHeight="1" x14ac:dyDescent="0.3">
      <c r="A98" s="40"/>
      <c r="B98" s="41"/>
      <c r="C98" s="28"/>
      <c r="D98" s="113" t="s">
        <v>86</v>
      </c>
      <c r="E98" s="113"/>
      <c r="F98" s="114"/>
      <c r="G98" s="49">
        <f>G99</f>
        <v>361376710</v>
      </c>
      <c r="H98" s="11"/>
    </row>
    <row r="99" spans="1:8" ht="19.2" customHeight="1" x14ac:dyDescent="0.3">
      <c r="A99" s="40"/>
      <c r="B99" s="41"/>
      <c r="C99" s="28"/>
      <c r="D99" s="43"/>
      <c r="E99" s="105" t="s">
        <v>87</v>
      </c>
      <c r="F99" s="106"/>
      <c r="G99" s="17">
        <v>361376710</v>
      </c>
      <c r="H99" s="11"/>
    </row>
    <row r="100" spans="1:8" ht="28.8" customHeight="1" x14ac:dyDescent="0.3">
      <c r="A100" s="40"/>
      <c r="B100" s="41"/>
      <c r="C100" s="28"/>
      <c r="D100" s="107" t="s">
        <v>88</v>
      </c>
      <c r="E100" s="107"/>
      <c r="F100" s="108"/>
      <c r="G100" s="49">
        <f>G101+G102+G103+G104+G105+G106</f>
        <v>270557518</v>
      </c>
      <c r="H100" s="11"/>
    </row>
    <row r="101" spans="1:8" ht="21" customHeight="1" x14ac:dyDescent="0.3">
      <c r="A101" s="40"/>
      <c r="B101" s="41"/>
      <c r="C101" s="28"/>
      <c r="D101" s="29"/>
      <c r="E101" s="105" t="s">
        <v>89</v>
      </c>
      <c r="F101" s="106"/>
      <c r="G101" s="17">
        <v>144929590</v>
      </c>
      <c r="H101" s="11"/>
    </row>
    <row r="102" spans="1:8" ht="21" customHeight="1" x14ac:dyDescent="0.3">
      <c r="A102" s="40"/>
      <c r="B102" s="41"/>
      <c r="C102" s="28"/>
      <c r="D102" s="29"/>
      <c r="E102" s="105" t="s">
        <v>90</v>
      </c>
      <c r="F102" s="106"/>
      <c r="G102" s="17">
        <v>101026742</v>
      </c>
      <c r="H102" s="11"/>
    </row>
    <row r="103" spans="1:8" ht="21" customHeight="1" x14ac:dyDescent="0.3">
      <c r="A103" s="40"/>
      <c r="B103" s="41"/>
      <c r="C103" s="28"/>
      <c r="D103" s="43"/>
      <c r="E103" s="105" t="s">
        <v>91</v>
      </c>
      <c r="F103" s="106"/>
      <c r="G103" s="17">
        <v>7013866</v>
      </c>
      <c r="H103" s="11"/>
    </row>
    <row r="104" spans="1:8" ht="21" customHeight="1" x14ac:dyDescent="0.3">
      <c r="A104" s="40"/>
      <c r="B104" s="41"/>
      <c r="C104" s="28"/>
      <c r="D104" s="43"/>
      <c r="E104" s="105" t="s">
        <v>92</v>
      </c>
      <c r="F104" s="106"/>
      <c r="G104" s="17">
        <v>11511909</v>
      </c>
      <c r="H104" s="11"/>
    </row>
    <row r="105" spans="1:8" ht="21" customHeight="1" x14ac:dyDescent="0.3">
      <c r="A105" s="40"/>
      <c r="B105" s="41"/>
      <c r="C105" s="28"/>
      <c r="D105" s="43"/>
      <c r="E105" s="105" t="s">
        <v>93</v>
      </c>
      <c r="F105" s="106"/>
      <c r="G105" s="17">
        <v>5980848</v>
      </c>
      <c r="H105" s="11"/>
    </row>
    <row r="106" spans="1:8" ht="21" customHeight="1" x14ac:dyDescent="0.3">
      <c r="A106" s="40"/>
      <c r="B106" s="41"/>
      <c r="C106" s="28"/>
      <c r="D106" s="43"/>
      <c r="E106" s="121" t="s">
        <v>94</v>
      </c>
      <c r="F106" s="122"/>
      <c r="G106" s="17">
        <v>94563</v>
      </c>
      <c r="H106" s="11"/>
    </row>
    <row r="107" spans="1:8" ht="21" customHeight="1" x14ac:dyDescent="0.3">
      <c r="A107" s="40"/>
      <c r="B107" s="41"/>
      <c r="C107" s="28"/>
      <c r="D107" s="113" t="s">
        <v>95</v>
      </c>
      <c r="E107" s="113"/>
      <c r="F107" s="114"/>
      <c r="G107" s="35">
        <f>SUM(G108:G118)</f>
        <v>31439016</v>
      </c>
      <c r="H107" s="11"/>
    </row>
    <row r="108" spans="1:8" ht="41.55" customHeight="1" x14ac:dyDescent="0.3">
      <c r="A108" s="40"/>
      <c r="B108" s="41"/>
      <c r="C108" s="28"/>
      <c r="D108" s="43"/>
      <c r="E108" s="105" t="s">
        <v>96</v>
      </c>
      <c r="F108" s="106"/>
      <c r="G108" s="17">
        <v>26906047</v>
      </c>
      <c r="H108" s="11"/>
    </row>
    <row r="109" spans="1:8" ht="19.2" customHeight="1" x14ac:dyDescent="0.3">
      <c r="A109" s="40"/>
      <c r="B109" s="41"/>
      <c r="C109" s="51"/>
      <c r="D109" s="29"/>
      <c r="E109" s="39" t="s">
        <v>110</v>
      </c>
      <c r="F109" s="81"/>
      <c r="G109" s="17">
        <v>1113010</v>
      </c>
      <c r="H109" s="11"/>
    </row>
    <row r="110" spans="1:8" ht="25.8" customHeight="1" x14ac:dyDescent="0.3">
      <c r="A110" s="40"/>
      <c r="B110" s="41"/>
      <c r="C110" s="51"/>
      <c r="D110" s="29"/>
      <c r="E110" s="39" t="s">
        <v>111</v>
      </c>
      <c r="F110" s="81"/>
      <c r="G110" s="17">
        <v>733372</v>
      </c>
      <c r="H110" s="11"/>
    </row>
    <row r="111" spans="1:8" ht="25.8" customHeight="1" x14ac:dyDescent="0.3">
      <c r="A111" s="40"/>
      <c r="B111" s="41"/>
      <c r="C111" s="51"/>
      <c r="D111" s="29"/>
      <c r="E111" s="39" t="s">
        <v>112</v>
      </c>
      <c r="F111" s="81"/>
      <c r="G111" s="17">
        <v>544019</v>
      </c>
      <c r="H111" s="11"/>
    </row>
    <row r="112" spans="1:8" ht="25.8" customHeight="1" x14ac:dyDescent="0.3">
      <c r="A112" s="40"/>
      <c r="B112" s="41"/>
      <c r="C112" s="51"/>
      <c r="D112" s="29"/>
      <c r="E112" s="39" t="s">
        <v>113</v>
      </c>
      <c r="F112" s="81"/>
      <c r="G112" s="17">
        <v>930394</v>
      </c>
      <c r="H112" s="11"/>
    </row>
    <row r="113" spans="1:8" ht="25.8" customHeight="1" x14ac:dyDescent="0.3">
      <c r="A113" s="40"/>
      <c r="B113" s="41"/>
      <c r="C113" s="51"/>
      <c r="D113" s="29"/>
      <c r="E113" s="39" t="s">
        <v>114</v>
      </c>
      <c r="F113" s="81"/>
      <c r="G113" s="17">
        <v>428324</v>
      </c>
      <c r="H113" s="11"/>
    </row>
    <row r="114" spans="1:8" ht="25.8" customHeight="1" x14ac:dyDescent="0.3">
      <c r="A114" s="40"/>
      <c r="B114" s="41"/>
      <c r="C114" s="51"/>
      <c r="D114" s="29"/>
      <c r="E114" s="39" t="s">
        <v>115</v>
      </c>
      <c r="F114" s="81"/>
      <c r="G114" s="17">
        <v>134383</v>
      </c>
      <c r="H114" s="11"/>
    </row>
    <row r="115" spans="1:8" ht="25.8" customHeight="1" x14ac:dyDescent="0.3">
      <c r="A115" s="27"/>
      <c r="B115" s="41"/>
      <c r="C115" s="41"/>
      <c r="D115" s="43"/>
      <c r="E115" s="39" t="s">
        <v>116</v>
      </c>
      <c r="F115" s="82"/>
      <c r="G115" s="17">
        <v>225013</v>
      </c>
      <c r="H115" s="11"/>
    </row>
    <row r="116" spans="1:8" ht="25.8" customHeight="1" x14ac:dyDescent="0.3">
      <c r="A116" s="27"/>
      <c r="B116" s="41"/>
      <c r="C116" s="41"/>
      <c r="D116" s="43"/>
      <c r="E116" s="39" t="s">
        <v>117</v>
      </c>
      <c r="F116" s="82"/>
      <c r="G116" s="17">
        <v>107384</v>
      </c>
      <c r="H116" s="11"/>
    </row>
    <row r="117" spans="1:8" ht="25.8" customHeight="1" x14ac:dyDescent="0.3">
      <c r="A117" s="40"/>
      <c r="B117" s="41"/>
      <c r="C117" s="41"/>
      <c r="D117" s="43"/>
      <c r="E117" s="39" t="s">
        <v>118</v>
      </c>
      <c r="F117" s="82"/>
      <c r="G117" s="17">
        <v>185152</v>
      </c>
      <c r="H117" s="11"/>
    </row>
    <row r="118" spans="1:8" ht="25.8" customHeight="1" x14ac:dyDescent="0.3">
      <c r="A118" s="40"/>
      <c r="B118" s="28"/>
      <c r="C118" s="41"/>
      <c r="D118" s="43"/>
      <c r="E118" s="83" t="s">
        <v>119</v>
      </c>
      <c r="F118" s="82"/>
      <c r="G118" s="17">
        <v>131918</v>
      </c>
      <c r="H118" s="11"/>
    </row>
    <row r="119" spans="1:8" ht="25.8" customHeight="1" x14ac:dyDescent="0.3">
      <c r="A119" s="40"/>
      <c r="B119" s="28"/>
      <c r="C119" s="41"/>
      <c r="D119" s="113" t="s">
        <v>193</v>
      </c>
      <c r="E119" s="113"/>
      <c r="F119" s="114"/>
      <c r="G119" s="17">
        <f>G120</f>
        <v>1</v>
      </c>
      <c r="H119" s="11"/>
    </row>
    <row r="120" spans="1:8" ht="43.95" customHeight="1" x14ac:dyDescent="0.3">
      <c r="A120" s="40"/>
      <c r="B120" s="28"/>
      <c r="C120" s="41"/>
      <c r="D120" s="43"/>
      <c r="E120" s="105" t="s">
        <v>194</v>
      </c>
      <c r="F120" s="106"/>
      <c r="G120" s="17">
        <v>1</v>
      </c>
      <c r="H120" s="11"/>
    </row>
    <row r="121" spans="1:8" ht="24" customHeight="1" x14ac:dyDescent="0.3">
      <c r="A121" s="40"/>
      <c r="B121" s="41"/>
      <c r="C121" s="107" t="s">
        <v>97</v>
      </c>
      <c r="D121" s="107"/>
      <c r="E121" s="107"/>
      <c r="F121" s="108"/>
      <c r="G121" s="14">
        <f>G122+G124+G128</f>
        <v>17366259</v>
      </c>
      <c r="H121" s="11"/>
    </row>
    <row r="122" spans="1:8" ht="22.2" customHeight="1" x14ac:dyDescent="0.3">
      <c r="A122" s="40"/>
      <c r="B122" s="41"/>
      <c r="C122" s="51"/>
      <c r="D122" s="107" t="s">
        <v>98</v>
      </c>
      <c r="E122" s="107"/>
      <c r="F122" s="108"/>
      <c r="G122" s="14">
        <f>G123</f>
        <v>2453659</v>
      </c>
      <c r="H122" s="11"/>
    </row>
    <row r="123" spans="1:8" ht="19.2" customHeight="1" x14ac:dyDescent="0.3">
      <c r="A123" s="40"/>
      <c r="B123" s="41"/>
      <c r="C123" s="51"/>
      <c r="D123" s="43"/>
      <c r="E123" s="119" t="s">
        <v>99</v>
      </c>
      <c r="F123" s="120"/>
      <c r="G123" s="17">
        <v>2453659</v>
      </c>
      <c r="H123" s="11"/>
    </row>
    <row r="124" spans="1:8" ht="22.8" customHeight="1" x14ac:dyDescent="0.3">
      <c r="A124" s="40"/>
      <c r="B124" s="41"/>
      <c r="C124" s="51"/>
      <c r="D124" s="107" t="s">
        <v>100</v>
      </c>
      <c r="E124" s="107"/>
      <c r="F124" s="108"/>
      <c r="G124" s="14">
        <f>SUM(G125:G127)</f>
        <v>13564213</v>
      </c>
      <c r="H124" s="11"/>
    </row>
    <row r="125" spans="1:8" ht="27" customHeight="1" x14ac:dyDescent="0.3">
      <c r="A125" s="40"/>
      <c r="B125" s="41"/>
      <c r="C125" s="51"/>
      <c r="D125" s="43"/>
      <c r="E125" s="105" t="s">
        <v>101</v>
      </c>
      <c r="F125" s="106"/>
      <c r="G125" s="17">
        <v>2639522</v>
      </c>
      <c r="H125" s="11"/>
    </row>
    <row r="126" spans="1:8" ht="21.45" customHeight="1" x14ac:dyDescent="0.3">
      <c r="A126" s="38"/>
      <c r="B126" s="41"/>
      <c r="C126" s="51"/>
      <c r="D126" s="43"/>
      <c r="E126" s="105" t="s">
        <v>102</v>
      </c>
      <c r="F126" s="106"/>
      <c r="G126" s="17">
        <v>8739328</v>
      </c>
      <c r="H126" s="11"/>
    </row>
    <row r="127" spans="1:8" ht="33.450000000000003" customHeight="1" x14ac:dyDescent="0.3">
      <c r="A127" s="38"/>
      <c r="B127" s="41"/>
      <c r="C127" s="51"/>
      <c r="D127" s="43"/>
      <c r="E127" s="105" t="s">
        <v>103</v>
      </c>
      <c r="F127" s="106"/>
      <c r="G127" s="17">
        <v>2185363</v>
      </c>
      <c r="H127" s="11"/>
    </row>
    <row r="128" spans="1:8" ht="22.8" customHeight="1" x14ac:dyDescent="0.3">
      <c r="A128" s="40"/>
      <c r="B128" s="41"/>
      <c r="C128" s="51"/>
      <c r="D128" s="107" t="s">
        <v>104</v>
      </c>
      <c r="E128" s="107"/>
      <c r="F128" s="108"/>
      <c r="G128" s="14">
        <f>SUM(G129:G133)</f>
        <v>1348387</v>
      </c>
      <c r="H128" s="11"/>
    </row>
    <row r="129" spans="1:8" ht="22.8" customHeight="1" x14ac:dyDescent="0.3">
      <c r="A129" s="40"/>
      <c r="B129" s="36"/>
      <c r="C129" s="51"/>
      <c r="D129" s="43"/>
      <c r="E129" s="105" t="s">
        <v>105</v>
      </c>
      <c r="F129" s="106"/>
      <c r="G129" s="17">
        <v>205651</v>
      </c>
      <c r="H129" s="11"/>
    </row>
    <row r="130" spans="1:8" ht="22.8" customHeight="1" x14ac:dyDescent="0.3">
      <c r="A130" s="23"/>
      <c r="B130" s="52"/>
      <c r="C130" s="52"/>
      <c r="D130" s="52"/>
      <c r="E130" s="105" t="s">
        <v>106</v>
      </c>
      <c r="F130" s="106"/>
      <c r="G130" s="17">
        <v>104551</v>
      </c>
      <c r="H130" s="11"/>
    </row>
    <row r="131" spans="1:8" ht="22.8" customHeight="1" x14ac:dyDescent="0.3">
      <c r="A131" s="40"/>
      <c r="B131" s="41"/>
      <c r="C131" s="36"/>
      <c r="D131" s="36"/>
      <c r="E131" s="105" t="s">
        <v>107</v>
      </c>
      <c r="F131" s="106"/>
      <c r="G131" s="17">
        <v>152434</v>
      </c>
      <c r="H131" s="11"/>
    </row>
    <row r="132" spans="1:8" ht="22.8" customHeight="1" x14ac:dyDescent="0.3">
      <c r="A132" s="40"/>
      <c r="B132" s="41"/>
      <c r="C132" s="51"/>
      <c r="D132" s="43"/>
      <c r="E132" s="105" t="s">
        <v>108</v>
      </c>
      <c r="F132" s="106"/>
      <c r="G132" s="17">
        <v>374069</v>
      </c>
      <c r="H132" s="11"/>
    </row>
    <row r="133" spans="1:8" ht="27" customHeight="1" x14ac:dyDescent="0.3">
      <c r="A133" s="40"/>
      <c r="B133" s="41"/>
      <c r="C133" s="51"/>
      <c r="D133" s="43"/>
      <c r="E133" s="105" t="s">
        <v>109</v>
      </c>
      <c r="F133" s="106"/>
      <c r="G133" s="17">
        <v>511682</v>
      </c>
      <c r="H133" s="11"/>
    </row>
    <row r="134" spans="1:8" ht="22.8" customHeight="1" x14ac:dyDescent="0.3">
      <c r="A134" s="23"/>
      <c r="B134" s="21"/>
      <c r="C134" s="101" t="s">
        <v>120</v>
      </c>
      <c r="D134" s="101"/>
      <c r="E134" s="101"/>
      <c r="F134" s="102"/>
      <c r="G134" s="35">
        <v>1</v>
      </c>
      <c r="H134" s="11"/>
    </row>
    <row r="135" spans="1:8" ht="21" customHeight="1" x14ac:dyDescent="0.3">
      <c r="A135" s="40"/>
      <c r="B135" s="29"/>
      <c r="C135" s="107" t="s">
        <v>121</v>
      </c>
      <c r="D135" s="107"/>
      <c r="E135" s="107"/>
      <c r="F135" s="108"/>
      <c r="G135" s="35">
        <v>32426059</v>
      </c>
      <c r="H135" s="11"/>
    </row>
    <row r="136" spans="1:8" ht="52.8" customHeight="1" x14ac:dyDescent="0.3">
      <c r="A136" s="40"/>
      <c r="B136" s="29"/>
      <c r="C136" s="113" t="s">
        <v>122</v>
      </c>
      <c r="D136" s="113"/>
      <c r="E136" s="113"/>
      <c r="F136" s="114"/>
      <c r="G136" s="17">
        <v>1</v>
      </c>
      <c r="H136" s="11"/>
    </row>
    <row r="137" spans="1:8" ht="20.55" customHeight="1" x14ac:dyDescent="0.3">
      <c r="A137" s="23"/>
      <c r="B137" s="101" t="s">
        <v>123</v>
      </c>
      <c r="C137" s="101"/>
      <c r="D137" s="101"/>
      <c r="E137" s="101"/>
      <c r="F137" s="102"/>
      <c r="G137" s="14">
        <f>G138</f>
        <v>233606126</v>
      </c>
      <c r="H137" s="11"/>
    </row>
    <row r="138" spans="1:8" ht="24.45" customHeight="1" x14ac:dyDescent="0.3">
      <c r="A138" s="40"/>
      <c r="B138" s="43"/>
      <c r="C138" s="123" t="s">
        <v>124</v>
      </c>
      <c r="D138" s="123"/>
      <c r="E138" s="123"/>
      <c r="F138" s="124"/>
      <c r="G138" s="54">
        <f>G139+G140</f>
        <v>233606126</v>
      </c>
      <c r="H138" s="11"/>
    </row>
    <row r="139" spans="1:8" ht="40.799999999999997" customHeight="1" x14ac:dyDescent="0.3">
      <c r="A139" s="40"/>
      <c r="B139" s="43"/>
      <c r="C139" s="53"/>
      <c r="D139" s="105" t="s">
        <v>125</v>
      </c>
      <c r="E139" s="105"/>
      <c r="F139" s="106"/>
      <c r="G139" s="17">
        <v>233606126</v>
      </c>
      <c r="H139" s="11"/>
    </row>
    <row r="140" spans="1:8" ht="27" customHeight="1" x14ac:dyDescent="0.3">
      <c r="A140" s="40"/>
      <c r="B140" s="43"/>
      <c r="C140" s="53"/>
      <c r="D140" s="105" t="s">
        <v>126</v>
      </c>
      <c r="E140" s="105"/>
      <c r="F140" s="106"/>
      <c r="G140" s="26">
        <v>0</v>
      </c>
      <c r="H140" s="11"/>
    </row>
    <row r="141" spans="1:8" ht="58.2" customHeight="1" x14ac:dyDescent="0.3">
      <c r="A141" s="40"/>
      <c r="B141" s="43"/>
      <c r="C141" s="107" t="s">
        <v>127</v>
      </c>
      <c r="D141" s="107"/>
      <c r="E141" s="107"/>
      <c r="F141" s="108"/>
      <c r="G141" s="26">
        <v>0</v>
      </c>
    </row>
    <row r="142" spans="1:8" ht="23.55" customHeight="1" x14ac:dyDescent="0.3">
      <c r="A142" s="23"/>
      <c r="B142" s="101" t="s">
        <v>128</v>
      </c>
      <c r="C142" s="101"/>
      <c r="D142" s="101"/>
      <c r="E142" s="101"/>
      <c r="F142" s="102"/>
      <c r="G142" s="14">
        <f>G143+G148+G149+G150</f>
        <v>129856249</v>
      </c>
    </row>
    <row r="143" spans="1:8" ht="22.8" customHeight="1" x14ac:dyDescent="0.3">
      <c r="A143" s="40"/>
      <c r="B143" s="41"/>
      <c r="C143" s="107" t="s">
        <v>129</v>
      </c>
      <c r="D143" s="107"/>
      <c r="E143" s="107"/>
      <c r="F143" s="108"/>
      <c r="G143" s="14">
        <f>SUM(G144:G147)</f>
        <v>129730548</v>
      </c>
    </row>
    <row r="144" spans="1:8" ht="22.2" customHeight="1" x14ac:dyDescent="0.3">
      <c r="A144" s="40"/>
      <c r="B144" s="41"/>
      <c r="C144" s="41"/>
      <c r="D144" s="105" t="s">
        <v>130</v>
      </c>
      <c r="E144" s="105"/>
      <c r="F144" s="106"/>
      <c r="G144" s="17">
        <v>1332994</v>
      </c>
    </row>
    <row r="145" spans="1:8" ht="22.2" customHeight="1" x14ac:dyDescent="0.3">
      <c r="A145" s="40"/>
      <c r="B145" s="41"/>
      <c r="C145" s="41"/>
      <c r="D145" s="105" t="s">
        <v>131</v>
      </c>
      <c r="E145" s="105"/>
      <c r="F145" s="106"/>
      <c r="G145" s="55">
        <v>0</v>
      </c>
    </row>
    <row r="146" spans="1:8" ht="22.2" customHeight="1" x14ac:dyDescent="0.3">
      <c r="A146" s="40"/>
      <c r="B146" s="41"/>
      <c r="C146" s="41"/>
      <c r="D146" s="105" t="s">
        <v>132</v>
      </c>
      <c r="E146" s="105"/>
      <c r="F146" s="106"/>
      <c r="G146" s="17">
        <v>15175</v>
      </c>
    </row>
    <row r="147" spans="1:8" ht="22.2" customHeight="1" x14ac:dyDescent="0.3">
      <c r="A147" s="40"/>
      <c r="B147" s="41"/>
      <c r="C147" s="41"/>
      <c r="D147" s="105" t="s">
        <v>133</v>
      </c>
      <c r="E147" s="105"/>
      <c r="F147" s="106"/>
      <c r="G147" s="17">
        <v>128382379</v>
      </c>
    </row>
    <row r="148" spans="1:8" ht="21" customHeight="1" x14ac:dyDescent="0.3">
      <c r="A148" s="40"/>
      <c r="B148" s="41"/>
      <c r="C148" s="125" t="s">
        <v>134</v>
      </c>
      <c r="D148" s="125"/>
      <c r="E148" s="125"/>
      <c r="F148" s="126"/>
      <c r="G148" s="55">
        <v>0</v>
      </c>
    </row>
    <row r="149" spans="1:8" ht="22.2" customHeight="1" x14ac:dyDescent="0.3">
      <c r="A149" s="27"/>
      <c r="B149" s="41"/>
      <c r="C149" s="125" t="s">
        <v>135</v>
      </c>
      <c r="D149" s="125"/>
      <c r="E149" s="125"/>
      <c r="F149" s="126"/>
      <c r="G149" s="17">
        <v>125701</v>
      </c>
    </row>
    <row r="150" spans="1:8" ht="52.2" customHeight="1" x14ac:dyDescent="0.3">
      <c r="A150" s="27"/>
      <c r="B150" s="41"/>
      <c r="C150" s="107" t="s">
        <v>136</v>
      </c>
      <c r="D150" s="107"/>
      <c r="E150" s="107"/>
      <c r="F150" s="108"/>
      <c r="G150" s="56">
        <v>0</v>
      </c>
    </row>
    <row r="151" spans="1:8" ht="36.450000000000003" customHeight="1" x14ac:dyDescent="0.3">
      <c r="A151" s="20"/>
      <c r="B151" s="127" t="s">
        <v>137</v>
      </c>
      <c r="C151" s="127"/>
      <c r="D151" s="127"/>
      <c r="E151" s="127"/>
      <c r="F151" s="128"/>
      <c r="G151" s="57">
        <f>SUM(G152:G152)</f>
        <v>0</v>
      </c>
    </row>
    <row r="152" spans="1:8" ht="33.450000000000003" customHeight="1" x14ac:dyDescent="0.3">
      <c r="A152" s="20"/>
      <c r="B152" s="21"/>
      <c r="C152" s="99" t="s">
        <v>138</v>
      </c>
      <c r="D152" s="99"/>
      <c r="E152" s="99"/>
      <c r="F152" s="100"/>
      <c r="G152" s="55">
        <v>0</v>
      </c>
    </row>
    <row r="153" spans="1:8" ht="84.45" customHeight="1" x14ac:dyDescent="0.3">
      <c r="A153" s="96" t="s">
        <v>139</v>
      </c>
      <c r="B153" s="97"/>
      <c r="C153" s="97"/>
      <c r="D153" s="97"/>
      <c r="E153" s="97"/>
      <c r="F153" s="98"/>
      <c r="G153" s="58">
        <f>G154+G195</f>
        <v>103383067380</v>
      </c>
    </row>
    <row r="154" spans="1:8" ht="54.45" customHeight="1" x14ac:dyDescent="0.3">
      <c r="A154" s="96" t="s">
        <v>140</v>
      </c>
      <c r="B154" s="97"/>
      <c r="C154" s="97"/>
      <c r="D154" s="97"/>
      <c r="E154" s="97"/>
      <c r="F154" s="98"/>
      <c r="G154" s="59">
        <f>G155+G162+G177+G179+G192</f>
        <v>100030386904</v>
      </c>
    </row>
    <row r="155" spans="1:8" ht="21" customHeight="1" x14ac:dyDescent="0.3">
      <c r="A155" s="20"/>
      <c r="B155" s="21"/>
      <c r="C155" s="101" t="s">
        <v>141</v>
      </c>
      <c r="D155" s="101"/>
      <c r="E155" s="101"/>
      <c r="F155" s="102"/>
      <c r="G155" s="60">
        <f>SUM(G156:G161)</f>
        <v>36188094106</v>
      </c>
      <c r="H155" s="11"/>
    </row>
    <row r="156" spans="1:8" ht="22.2" customHeight="1" x14ac:dyDescent="0.3">
      <c r="A156" s="27"/>
      <c r="B156" s="28"/>
      <c r="C156" s="28"/>
      <c r="D156" s="105" t="s">
        <v>142</v>
      </c>
      <c r="E156" s="105"/>
      <c r="F156" s="106"/>
      <c r="G156" s="61">
        <v>29755306667</v>
      </c>
      <c r="H156" s="11"/>
    </row>
    <row r="157" spans="1:8" ht="22.2" customHeight="1" x14ac:dyDescent="0.3">
      <c r="A157" s="27"/>
      <c r="B157" s="28"/>
      <c r="C157" s="28"/>
      <c r="D157" s="105" t="s">
        <v>143</v>
      </c>
      <c r="E157" s="105"/>
      <c r="F157" s="106"/>
      <c r="G157" s="61">
        <v>1861858221</v>
      </c>
      <c r="H157" s="11"/>
    </row>
    <row r="158" spans="1:8" ht="22.2" customHeight="1" x14ac:dyDescent="0.3">
      <c r="A158" s="27"/>
      <c r="B158" s="28"/>
      <c r="C158" s="28"/>
      <c r="D158" s="105" t="s">
        <v>144</v>
      </c>
      <c r="E158" s="105"/>
      <c r="F158" s="106"/>
      <c r="G158" s="61">
        <v>348368314</v>
      </c>
      <c r="H158" s="11"/>
    </row>
    <row r="159" spans="1:8" ht="22.2" customHeight="1" x14ac:dyDescent="0.3">
      <c r="A159" s="27"/>
      <c r="B159" s="28"/>
      <c r="C159" s="28"/>
      <c r="D159" s="105" t="s">
        <v>145</v>
      </c>
      <c r="E159" s="105"/>
      <c r="F159" s="106"/>
      <c r="G159" s="61">
        <v>1930483660</v>
      </c>
      <c r="H159" s="11"/>
    </row>
    <row r="160" spans="1:8" ht="22.2" customHeight="1" x14ac:dyDescent="0.3">
      <c r="A160" s="27"/>
      <c r="B160" s="28"/>
      <c r="C160" s="28"/>
      <c r="D160" s="105" t="s">
        <v>146</v>
      </c>
      <c r="E160" s="105"/>
      <c r="F160" s="106"/>
      <c r="G160" s="61">
        <v>686710077</v>
      </c>
      <c r="H160" s="11"/>
    </row>
    <row r="161" spans="1:8" ht="22.2" customHeight="1" x14ac:dyDescent="0.3">
      <c r="A161" s="27"/>
      <c r="B161" s="28"/>
      <c r="C161" s="28"/>
      <c r="D161" s="105" t="s">
        <v>147</v>
      </c>
      <c r="E161" s="105"/>
      <c r="F161" s="106"/>
      <c r="G161" s="61">
        <v>1605367167</v>
      </c>
      <c r="H161" s="11"/>
    </row>
    <row r="162" spans="1:8" ht="24.45" customHeight="1" x14ac:dyDescent="0.3">
      <c r="A162" s="27"/>
      <c r="B162" s="28"/>
      <c r="C162" s="107" t="s">
        <v>148</v>
      </c>
      <c r="D162" s="107"/>
      <c r="E162" s="107"/>
      <c r="F162" s="108"/>
      <c r="G162" s="62">
        <f>G163+G164+G165+G168+G169+G174+G175+G176</f>
        <v>57664009058</v>
      </c>
    </row>
    <row r="163" spans="1:8" ht="38.549999999999997" customHeight="1" x14ac:dyDescent="0.3">
      <c r="A163" s="27"/>
      <c r="B163" s="28"/>
      <c r="C163" s="28"/>
      <c r="D163" s="105" t="s">
        <v>149</v>
      </c>
      <c r="E163" s="105"/>
      <c r="F163" s="106"/>
      <c r="G163" s="61">
        <v>33674652148</v>
      </c>
    </row>
    <row r="164" spans="1:8" ht="24.45" customHeight="1" x14ac:dyDescent="0.3">
      <c r="A164" s="27"/>
      <c r="B164" s="28"/>
      <c r="C164" s="28"/>
      <c r="D164" s="105" t="s">
        <v>150</v>
      </c>
      <c r="E164" s="105"/>
      <c r="F164" s="106"/>
      <c r="G164" s="61">
        <v>1606314207</v>
      </c>
    </row>
    <row r="165" spans="1:8" ht="24.45" customHeight="1" x14ac:dyDescent="0.3">
      <c r="A165" s="27"/>
      <c r="B165" s="28"/>
      <c r="C165" s="28"/>
      <c r="D165" s="105" t="s">
        <v>151</v>
      </c>
      <c r="E165" s="105"/>
      <c r="F165" s="106"/>
      <c r="G165" s="61">
        <f>G166+G167</f>
        <v>12465843828</v>
      </c>
    </row>
    <row r="166" spans="1:8" ht="36" customHeight="1" x14ac:dyDescent="0.3">
      <c r="A166" s="27"/>
      <c r="B166" s="28"/>
      <c r="C166" s="28"/>
      <c r="D166" s="30"/>
      <c r="E166" s="37"/>
      <c r="F166" s="31" t="s">
        <v>152</v>
      </c>
      <c r="G166" s="61">
        <v>10954802586</v>
      </c>
    </row>
    <row r="167" spans="1:8" ht="24" customHeight="1" x14ac:dyDescent="0.3">
      <c r="A167" s="27"/>
      <c r="B167" s="28"/>
      <c r="C167" s="28"/>
      <c r="D167" s="30"/>
      <c r="E167" s="37"/>
      <c r="F167" s="31" t="s">
        <v>195</v>
      </c>
      <c r="G167" s="61">
        <v>1511041242</v>
      </c>
    </row>
    <row r="168" spans="1:8" ht="49.8" customHeight="1" x14ac:dyDescent="0.3">
      <c r="A168" s="27"/>
      <c r="B168" s="28"/>
      <c r="C168" s="28"/>
      <c r="D168" s="105" t="s">
        <v>153</v>
      </c>
      <c r="E168" s="105"/>
      <c r="F168" s="106"/>
      <c r="G168" s="61">
        <v>4386247169</v>
      </c>
    </row>
    <row r="169" spans="1:8" ht="25.8" customHeight="1" x14ac:dyDescent="0.3">
      <c r="A169" s="27"/>
      <c r="B169" s="28"/>
      <c r="C169" s="28"/>
      <c r="D169" s="105" t="s">
        <v>154</v>
      </c>
      <c r="E169" s="105"/>
      <c r="F169" s="106"/>
      <c r="G169" s="61">
        <f>G170+G171+G172+G173</f>
        <v>1889350102</v>
      </c>
    </row>
    <row r="170" spans="1:8" ht="25.8" customHeight="1" x14ac:dyDescent="0.3">
      <c r="A170" s="27"/>
      <c r="B170" s="28"/>
      <c r="C170" s="28"/>
      <c r="D170" s="30"/>
      <c r="E170" s="37"/>
      <c r="F170" s="31" t="s">
        <v>155</v>
      </c>
      <c r="G170" s="61">
        <v>1092506091</v>
      </c>
    </row>
    <row r="171" spans="1:8" ht="25.8" customHeight="1" x14ac:dyDescent="0.3">
      <c r="A171" s="27"/>
      <c r="B171" s="28"/>
      <c r="C171" s="28"/>
      <c r="D171" s="30"/>
      <c r="E171" s="37"/>
      <c r="F171" s="31" t="s">
        <v>156</v>
      </c>
      <c r="G171" s="61">
        <v>373356502</v>
      </c>
    </row>
    <row r="172" spans="1:8" ht="25.8" customHeight="1" x14ac:dyDescent="0.3">
      <c r="A172" s="27"/>
      <c r="B172" s="28"/>
      <c r="C172" s="28"/>
      <c r="D172" s="30"/>
      <c r="E172" s="37"/>
      <c r="F172" s="31" t="s">
        <v>157</v>
      </c>
      <c r="G172" s="61">
        <v>26236301</v>
      </c>
    </row>
    <row r="173" spans="1:8" ht="25.8" customHeight="1" x14ac:dyDescent="0.3">
      <c r="A173" s="27"/>
      <c r="B173" s="28"/>
      <c r="C173" s="28"/>
      <c r="D173" s="30"/>
      <c r="E173" s="37"/>
      <c r="F173" s="31" t="s">
        <v>158</v>
      </c>
      <c r="G173" s="61">
        <v>397251208</v>
      </c>
    </row>
    <row r="174" spans="1:8" ht="39" customHeight="1" x14ac:dyDescent="0.3">
      <c r="A174" s="27"/>
      <c r="B174" s="28"/>
      <c r="C174" s="28"/>
      <c r="D174" s="105" t="s">
        <v>159</v>
      </c>
      <c r="E174" s="105"/>
      <c r="F174" s="106"/>
      <c r="G174" s="61">
        <v>217442087</v>
      </c>
    </row>
    <row r="175" spans="1:8" ht="43.8" customHeight="1" x14ac:dyDescent="0.3">
      <c r="A175" s="27"/>
      <c r="B175" s="28"/>
      <c r="C175" s="28"/>
      <c r="D175" s="105" t="s">
        <v>160</v>
      </c>
      <c r="E175" s="105"/>
      <c r="F175" s="106"/>
      <c r="G175" s="61">
        <v>276099676</v>
      </c>
    </row>
    <row r="176" spans="1:8" ht="37.200000000000003" customHeight="1" x14ac:dyDescent="0.3">
      <c r="A176" s="27"/>
      <c r="B176" s="28"/>
      <c r="C176" s="28"/>
      <c r="D176" s="105" t="s">
        <v>161</v>
      </c>
      <c r="E176" s="105"/>
      <c r="F176" s="106"/>
      <c r="G176" s="61">
        <v>3148059841</v>
      </c>
    </row>
    <row r="177" spans="1:7" ht="25.8" customHeight="1" x14ac:dyDescent="0.3">
      <c r="A177" s="20"/>
      <c r="B177" s="21"/>
      <c r="C177" s="101" t="s">
        <v>162</v>
      </c>
      <c r="D177" s="101"/>
      <c r="E177" s="101"/>
      <c r="F177" s="102"/>
      <c r="G177" s="62">
        <f>G178</f>
        <v>3085989631</v>
      </c>
    </row>
    <row r="178" spans="1:7" ht="25.8" customHeight="1" x14ac:dyDescent="0.3">
      <c r="A178" s="27"/>
      <c r="B178" s="28"/>
      <c r="C178" s="28"/>
      <c r="D178" s="105" t="s">
        <v>162</v>
      </c>
      <c r="E178" s="105"/>
      <c r="F178" s="106"/>
      <c r="G178" s="61">
        <v>3085989631</v>
      </c>
    </row>
    <row r="179" spans="1:7" ht="31.2" customHeight="1" x14ac:dyDescent="0.3">
      <c r="A179" s="20"/>
      <c r="B179" s="21"/>
      <c r="C179" s="101" t="s">
        <v>163</v>
      </c>
      <c r="D179" s="101"/>
      <c r="E179" s="101"/>
      <c r="F179" s="102"/>
      <c r="G179" s="62">
        <f>SUM(G180:G191)</f>
        <v>3054239984</v>
      </c>
    </row>
    <row r="180" spans="1:7" ht="27" customHeight="1" x14ac:dyDescent="0.3">
      <c r="A180" s="27"/>
      <c r="B180" s="28"/>
      <c r="C180" s="29"/>
      <c r="D180" s="105" t="s">
        <v>164</v>
      </c>
      <c r="E180" s="105"/>
      <c r="F180" s="106"/>
      <c r="G180" s="61">
        <v>217650624</v>
      </c>
    </row>
    <row r="181" spans="1:7" ht="27" customHeight="1" x14ac:dyDescent="0.3">
      <c r="A181" s="27"/>
      <c r="B181" s="28"/>
      <c r="C181" s="29"/>
      <c r="D181" s="105" t="s">
        <v>165</v>
      </c>
      <c r="E181" s="105"/>
      <c r="F181" s="106"/>
      <c r="G181" s="61">
        <v>2003383310</v>
      </c>
    </row>
    <row r="182" spans="1:7" ht="27" customHeight="1" x14ac:dyDescent="0.3">
      <c r="A182" s="20"/>
      <c r="B182" s="21"/>
      <c r="C182" s="22"/>
      <c r="D182" s="99" t="s">
        <v>166</v>
      </c>
      <c r="E182" s="99"/>
      <c r="F182" s="100"/>
      <c r="G182" s="61">
        <v>14159429</v>
      </c>
    </row>
    <row r="183" spans="1:7" ht="46.2" customHeight="1" x14ac:dyDescent="0.3">
      <c r="A183" s="27"/>
      <c r="B183" s="28"/>
      <c r="C183" s="29"/>
      <c r="D183" s="105" t="s">
        <v>167</v>
      </c>
      <c r="E183" s="105"/>
      <c r="F183" s="106"/>
      <c r="G183" s="61">
        <v>56941001</v>
      </c>
    </row>
    <row r="184" spans="1:7" ht="38.549999999999997" customHeight="1" x14ac:dyDescent="0.3">
      <c r="A184" s="27"/>
      <c r="B184" s="28"/>
      <c r="C184" s="29"/>
      <c r="D184" s="105" t="s">
        <v>168</v>
      </c>
      <c r="E184" s="105"/>
      <c r="F184" s="106"/>
      <c r="G184" s="61">
        <v>61609497</v>
      </c>
    </row>
    <row r="185" spans="1:7" ht="26.55" customHeight="1" x14ac:dyDescent="0.3">
      <c r="A185" s="27"/>
      <c r="B185" s="28"/>
      <c r="C185" s="29"/>
      <c r="D185" s="105" t="s">
        <v>169</v>
      </c>
      <c r="E185" s="105"/>
      <c r="F185" s="106"/>
      <c r="G185" s="61">
        <v>648629154</v>
      </c>
    </row>
    <row r="186" spans="1:7" ht="26.55" customHeight="1" x14ac:dyDescent="0.3">
      <c r="A186" s="27"/>
      <c r="B186" s="28"/>
      <c r="C186" s="29"/>
      <c r="D186" s="105" t="s">
        <v>170</v>
      </c>
      <c r="E186" s="105"/>
      <c r="F186" s="106"/>
      <c r="G186" s="61">
        <v>0</v>
      </c>
    </row>
    <row r="187" spans="1:7" ht="32.4" customHeight="1" x14ac:dyDescent="0.3">
      <c r="A187" s="27"/>
      <c r="B187" s="28"/>
      <c r="C187" s="29"/>
      <c r="D187" s="105" t="s">
        <v>171</v>
      </c>
      <c r="E187" s="105"/>
      <c r="F187" s="106"/>
      <c r="G187" s="61">
        <v>45864007</v>
      </c>
    </row>
    <row r="188" spans="1:7" ht="34.799999999999997" customHeight="1" x14ac:dyDescent="0.3">
      <c r="A188" s="27"/>
      <c r="B188" s="28"/>
      <c r="C188" s="29"/>
      <c r="D188" s="105" t="s">
        <v>172</v>
      </c>
      <c r="E188" s="105"/>
      <c r="F188" s="106"/>
      <c r="G188" s="61">
        <v>6002962</v>
      </c>
    </row>
    <row r="189" spans="1:7" ht="26.55" customHeight="1" x14ac:dyDescent="0.3">
      <c r="A189" s="20"/>
      <c r="B189" s="21"/>
      <c r="C189" s="22"/>
      <c r="D189" s="99" t="s">
        <v>173</v>
      </c>
      <c r="E189" s="99"/>
      <c r="F189" s="100"/>
      <c r="G189" s="63">
        <v>0</v>
      </c>
    </row>
    <row r="190" spans="1:7" ht="26.55" customHeight="1" x14ac:dyDescent="0.3">
      <c r="A190" s="27"/>
      <c r="B190" s="28"/>
      <c r="C190" s="29"/>
      <c r="D190" s="105" t="s">
        <v>174</v>
      </c>
      <c r="E190" s="105"/>
      <c r="F190" s="106"/>
      <c r="G190" s="63">
        <v>0</v>
      </c>
    </row>
    <row r="191" spans="1:7" ht="39" customHeight="1" x14ac:dyDescent="0.3">
      <c r="A191" s="27"/>
      <c r="B191" s="28"/>
      <c r="C191" s="29"/>
      <c r="D191" s="105" t="s">
        <v>175</v>
      </c>
      <c r="E191" s="105"/>
      <c r="F191" s="106"/>
      <c r="G191" s="63">
        <v>0</v>
      </c>
    </row>
    <row r="192" spans="1:7" ht="29.55" customHeight="1" x14ac:dyDescent="0.3">
      <c r="A192" s="64"/>
      <c r="B192" s="65"/>
      <c r="C192" s="101" t="s">
        <v>176</v>
      </c>
      <c r="D192" s="101"/>
      <c r="E192" s="101"/>
      <c r="F192" s="102"/>
      <c r="G192" s="66">
        <f>G193+G194</f>
        <v>38054125</v>
      </c>
    </row>
    <row r="193" spans="1:7" ht="36" customHeight="1" x14ac:dyDescent="0.3">
      <c r="A193" s="67"/>
      <c r="B193" s="44"/>
      <c r="C193" s="29"/>
      <c r="D193" s="105" t="s">
        <v>177</v>
      </c>
      <c r="E193" s="105"/>
      <c r="F193" s="106"/>
      <c r="G193" s="61">
        <v>38054125</v>
      </c>
    </row>
    <row r="194" spans="1:7" ht="37.799999999999997" customHeight="1" x14ac:dyDescent="0.3">
      <c r="A194" s="64"/>
      <c r="B194" s="65"/>
      <c r="C194" s="22"/>
      <c r="D194" s="99" t="s">
        <v>178</v>
      </c>
      <c r="E194" s="99"/>
      <c r="F194" s="100"/>
      <c r="G194" s="26">
        <v>0</v>
      </c>
    </row>
    <row r="195" spans="1:7" ht="39" customHeight="1" x14ac:dyDescent="0.3">
      <c r="A195" s="129" t="s">
        <v>179</v>
      </c>
      <c r="B195" s="127"/>
      <c r="C195" s="127"/>
      <c r="D195" s="127"/>
      <c r="E195" s="127"/>
      <c r="F195" s="128"/>
      <c r="G195" s="62">
        <f>SUM(G196:G198)</f>
        <v>3352680476</v>
      </c>
    </row>
    <row r="196" spans="1:7" ht="23.55" customHeight="1" x14ac:dyDescent="0.3">
      <c r="A196" s="67"/>
      <c r="B196" s="44"/>
      <c r="C196" s="44"/>
      <c r="D196" s="105" t="s">
        <v>180</v>
      </c>
      <c r="E196" s="105"/>
      <c r="F196" s="106"/>
      <c r="G196" s="63">
        <v>0</v>
      </c>
    </row>
    <row r="197" spans="1:7" ht="23.55" customHeight="1" x14ac:dyDescent="0.3">
      <c r="A197" s="27"/>
      <c r="B197" s="28"/>
      <c r="C197" s="28"/>
      <c r="D197" s="105" t="s">
        <v>181</v>
      </c>
      <c r="E197" s="105"/>
      <c r="F197" s="106"/>
      <c r="G197" s="61">
        <v>3352680476</v>
      </c>
    </row>
    <row r="198" spans="1:7" ht="23.55" customHeight="1" x14ac:dyDescent="0.3">
      <c r="A198" s="27"/>
      <c r="B198" s="28"/>
      <c r="C198" s="28"/>
      <c r="D198" s="105" t="s">
        <v>182</v>
      </c>
      <c r="E198" s="105"/>
      <c r="F198" s="106"/>
      <c r="G198" s="63">
        <v>0</v>
      </c>
    </row>
    <row r="199" spans="1:7" ht="33.450000000000003" customHeight="1" x14ac:dyDescent="0.3">
      <c r="A199" s="130" t="s">
        <v>183</v>
      </c>
      <c r="B199" s="131"/>
      <c r="C199" s="131"/>
      <c r="D199" s="131"/>
      <c r="E199" s="131"/>
      <c r="F199" s="132"/>
      <c r="G199" s="68">
        <f>G200+G202</f>
        <v>1</v>
      </c>
    </row>
    <row r="200" spans="1:7" ht="31.8" customHeight="1" x14ac:dyDescent="0.3">
      <c r="A200" s="69"/>
      <c r="B200" s="70" t="s">
        <v>184</v>
      </c>
      <c r="C200" s="70"/>
      <c r="D200" s="70"/>
      <c r="E200" s="71"/>
      <c r="F200" s="72"/>
      <c r="G200" s="68">
        <f>G201</f>
        <v>1</v>
      </c>
    </row>
    <row r="201" spans="1:7" ht="38.549999999999997" customHeight="1" x14ac:dyDescent="0.3">
      <c r="A201" s="69"/>
      <c r="B201" s="70"/>
      <c r="C201" s="70"/>
      <c r="D201" s="111" t="s">
        <v>185</v>
      </c>
      <c r="E201" s="111"/>
      <c r="F201" s="112"/>
      <c r="G201" s="73">
        <v>1</v>
      </c>
    </row>
    <row r="202" spans="1:7" ht="29.55" customHeight="1" x14ac:dyDescent="0.3">
      <c r="A202" s="69"/>
      <c r="B202" s="127" t="s">
        <v>186</v>
      </c>
      <c r="C202" s="127"/>
      <c r="D202" s="127"/>
      <c r="E202" s="127"/>
      <c r="F202" s="128"/>
      <c r="G202" s="26">
        <v>0</v>
      </c>
    </row>
    <row r="203" spans="1:7" ht="24" customHeight="1" x14ac:dyDescent="0.3">
      <c r="A203" s="129" t="s">
        <v>187</v>
      </c>
      <c r="B203" s="127"/>
      <c r="C203" s="127"/>
      <c r="D203" s="127"/>
      <c r="E203" s="127"/>
      <c r="F203" s="128"/>
      <c r="G203" s="24">
        <f>SUM(G204:G204)</f>
        <v>0</v>
      </c>
    </row>
    <row r="204" spans="1:7" ht="25.8" customHeight="1" x14ac:dyDescent="0.3">
      <c r="A204" s="74"/>
      <c r="B204" s="75" t="s">
        <v>188</v>
      </c>
      <c r="C204" s="75"/>
      <c r="D204" s="75"/>
      <c r="E204" s="76"/>
      <c r="F204" s="77"/>
      <c r="G204" s="26">
        <v>0</v>
      </c>
    </row>
    <row r="205" spans="1:7" ht="11.25" customHeight="1" x14ac:dyDescent="0.25"/>
    <row r="207" spans="1:7" x14ac:dyDescent="0.25">
      <c r="F207" s="78"/>
      <c r="G207" s="79"/>
    </row>
    <row r="208" spans="1:7" x14ac:dyDescent="0.3">
      <c r="D208" s="6"/>
    </row>
    <row r="209" spans="7:7" x14ac:dyDescent="0.25">
      <c r="G209" s="79"/>
    </row>
  </sheetData>
  <mergeCells count="177">
    <mergeCell ref="D201:F201"/>
    <mergeCell ref="B202:F202"/>
    <mergeCell ref="A203:F203"/>
    <mergeCell ref="D119:F119"/>
    <mergeCell ref="E120:F120"/>
    <mergeCell ref="D194:F194"/>
    <mergeCell ref="A195:F195"/>
    <mergeCell ref="D196:F196"/>
    <mergeCell ref="D197:F197"/>
    <mergeCell ref="D198:F198"/>
    <mergeCell ref="A199:F199"/>
    <mergeCell ref="D188:F188"/>
    <mergeCell ref="D189:F189"/>
    <mergeCell ref="D190:F190"/>
    <mergeCell ref="D191:F191"/>
    <mergeCell ref="C192:F192"/>
    <mergeCell ref="D193:F193"/>
    <mergeCell ref="D182:F182"/>
    <mergeCell ref="D183:F183"/>
    <mergeCell ref="D184:F184"/>
    <mergeCell ref="D185:F185"/>
    <mergeCell ref="D186:F186"/>
    <mergeCell ref="D187:F187"/>
    <mergeCell ref="D176:F176"/>
    <mergeCell ref="C177:F177"/>
    <mergeCell ref="D178:F178"/>
    <mergeCell ref="C179:F179"/>
    <mergeCell ref="D180:F180"/>
    <mergeCell ref="D181:F181"/>
    <mergeCell ref="D164:F164"/>
    <mergeCell ref="D165:F165"/>
    <mergeCell ref="D168:F168"/>
    <mergeCell ref="D169:F169"/>
    <mergeCell ref="D174:F174"/>
    <mergeCell ref="D175:F175"/>
    <mergeCell ref="D158:F158"/>
    <mergeCell ref="D159:F159"/>
    <mergeCell ref="D160:F160"/>
    <mergeCell ref="D161:F161"/>
    <mergeCell ref="C162:F162"/>
    <mergeCell ref="D163:F163"/>
    <mergeCell ref="C152:F152"/>
    <mergeCell ref="A153:F153"/>
    <mergeCell ref="A154:F154"/>
    <mergeCell ref="C155:F155"/>
    <mergeCell ref="D156:F156"/>
    <mergeCell ref="D157:F157"/>
    <mergeCell ref="D146:F146"/>
    <mergeCell ref="D147:F147"/>
    <mergeCell ref="C148:F148"/>
    <mergeCell ref="C149:F149"/>
    <mergeCell ref="C150:F150"/>
    <mergeCell ref="B151:F151"/>
    <mergeCell ref="D140:F140"/>
    <mergeCell ref="C141:F141"/>
    <mergeCell ref="B142:F142"/>
    <mergeCell ref="C143:F143"/>
    <mergeCell ref="D144:F144"/>
    <mergeCell ref="D145:F145"/>
    <mergeCell ref="C134:F134"/>
    <mergeCell ref="C135:F135"/>
    <mergeCell ref="C136:F136"/>
    <mergeCell ref="B137:F137"/>
    <mergeCell ref="C138:F138"/>
    <mergeCell ref="D139:F139"/>
    <mergeCell ref="E129:F129"/>
    <mergeCell ref="E130:F130"/>
    <mergeCell ref="E131:F131"/>
    <mergeCell ref="E132:F132"/>
    <mergeCell ref="E133:F133"/>
    <mergeCell ref="E123:F123"/>
    <mergeCell ref="D124:F124"/>
    <mergeCell ref="E125:F125"/>
    <mergeCell ref="E126:F126"/>
    <mergeCell ref="E127:F127"/>
    <mergeCell ref="D128:F128"/>
    <mergeCell ref="E105:F105"/>
    <mergeCell ref="E106:F106"/>
    <mergeCell ref="D107:F107"/>
    <mergeCell ref="E108:F108"/>
    <mergeCell ref="C121:F121"/>
    <mergeCell ref="D122:F122"/>
    <mergeCell ref="E99:F99"/>
    <mergeCell ref="D100:F100"/>
    <mergeCell ref="E101:F101"/>
    <mergeCell ref="E102:F102"/>
    <mergeCell ref="E103:F103"/>
    <mergeCell ref="E104:F104"/>
    <mergeCell ref="D93:F93"/>
    <mergeCell ref="E94:F94"/>
    <mergeCell ref="E95:F95"/>
    <mergeCell ref="D96:F96"/>
    <mergeCell ref="E97:F97"/>
    <mergeCell ref="D98:F98"/>
    <mergeCell ref="E87:F87"/>
    <mergeCell ref="E88:F88"/>
    <mergeCell ref="D89:F89"/>
    <mergeCell ref="E90:F90"/>
    <mergeCell ref="E91:F91"/>
    <mergeCell ref="E92:F92"/>
    <mergeCell ref="D81:F81"/>
    <mergeCell ref="E82:F82"/>
    <mergeCell ref="D83:F83"/>
    <mergeCell ref="E84:F84"/>
    <mergeCell ref="E85:F85"/>
    <mergeCell ref="D86:F86"/>
    <mergeCell ref="E75:F75"/>
    <mergeCell ref="E76:F76"/>
    <mergeCell ref="E77:F77"/>
    <mergeCell ref="E78:F78"/>
    <mergeCell ref="D79:F79"/>
    <mergeCell ref="E80:F80"/>
    <mergeCell ref="E67:F67"/>
    <mergeCell ref="E68:F68"/>
    <mergeCell ref="D71:F71"/>
    <mergeCell ref="E72:F72"/>
    <mergeCell ref="E73:F73"/>
    <mergeCell ref="D74:F74"/>
    <mergeCell ref="E62:F62"/>
    <mergeCell ref="E63:F63"/>
    <mergeCell ref="D64:F64"/>
    <mergeCell ref="E65:F65"/>
    <mergeCell ref="E66:F66"/>
    <mergeCell ref="E56:F56"/>
    <mergeCell ref="D57:F57"/>
    <mergeCell ref="E58:F58"/>
    <mergeCell ref="E59:F59"/>
    <mergeCell ref="E60:F60"/>
    <mergeCell ref="D61:F61"/>
    <mergeCell ref="E49:F49"/>
    <mergeCell ref="C50:F50"/>
    <mergeCell ref="D51:F51"/>
    <mergeCell ref="E52:F52"/>
    <mergeCell ref="D54:F54"/>
    <mergeCell ref="E55:F55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D41:F41"/>
    <mergeCell ref="E42:F42"/>
    <mergeCell ref="D31:F31"/>
    <mergeCell ref="B32:F32"/>
    <mergeCell ref="D33:F33"/>
    <mergeCell ref="B34:F34"/>
    <mergeCell ref="C35:F35"/>
    <mergeCell ref="D36:F36"/>
    <mergeCell ref="D25:F25"/>
    <mergeCell ref="C26:F26"/>
    <mergeCell ref="C27:F27"/>
    <mergeCell ref="D28:F28"/>
    <mergeCell ref="C29:F29"/>
    <mergeCell ref="B30:F30"/>
    <mergeCell ref="D19:F19"/>
    <mergeCell ref="D20:F20"/>
    <mergeCell ref="D21:F21"/>
    <mergeCell ref="C22:F22"/>
    <mergeCell ref="D23:F23"/>
    <mergeCell ref="C24:F24"/>
    <mergeCell ref="D13:F13"/>
    <mergeCell ref="D14:F14"/>
    <mergeCell ref="D15:F15"/>
    <mergeCell ref="C16:F16"/>
    <mergeCell ref="D17:F17"/>
    <mergeCell ref="C18:F18"/>
    <mergeCell ref="A7:F7"/>
    <mergeCell ref="A8:F8"/>
    <mergeCell ref="A9:F9"/>
    <mergeCell ref="B10:F10"/>
    <mergeCell ref="C11:F11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G1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armonizado</vt:lpstr>
      <vt:lpstr>'Formato armonizado'!Área_de_impresión</vt:lpstr>
      <vt:lpstr>'Formato armonizado'!Títulos_a_imprimir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2026-03-09T04:18:45Z</cp:lastPrinted>
  <dcterms:created xsi:type="dcterms:W3CDTF">2024-11-21T18:29:02Z</dcterms:created>
  <dcterms:modified xsi:type="dcterms:W3CDTF">2026-03-09T04:19:47Z</dcterms:modified>
</cp:coreProperties>
</file>